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<sst xmlns="http://schemas.openxmlformats.org/spreadsheetml/2006/main" count="343" uniqueCount="151">
  <si>
    <t>Cena brutto:</t>
  </si>
  <si>
    <t>1.</t>
  </si>
  <si>
    <t>2.</t>
  </si>
  <si>
    <t>3.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</si>
  <si>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</si>
  <si>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</si>
  <si>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</si>
  <si>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</si>
  <si>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</si>
  <si>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</si>
  <si>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</si>
  <si>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</si>
  <si>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</si>
  <si>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</si>
  <si>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</si>
  <si>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</si>
  <si>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</si>
  <si>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</si>
  <si>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</si>
  <si>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</si>
  <si>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</si>
  <si>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</si>
  <si>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</si>
  <si>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</si>
  <si>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</si>
  <si>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</si>
  <si>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</si>
  <si>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</si>
  <si>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</si>
  <si>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</si>
  <si>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</si>
  <si>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</si>
  <si>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</si>
  <si>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</si>
  <si>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</si>
  <si>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</si>
  <si>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</si>
  <si>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</si>
  <si>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</si>
  <si>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</si>
  <si>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</si>
  <si>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</si>
  <si>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</si>
  <si>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</si>
  <si>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</si>
  <si>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</si>
  <si>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</si>
  <si>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</si>
  <si>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</si>
  <si>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</si>
  <si>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</si>
  <si>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</si>
  <si>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</si>
  <si>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</si>
  <si>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</si>
  <si>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</si>
  <si>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</si>
  <si>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</si>
  <si>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</si>
  <si>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</si>
  <si>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</si>
  <si>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</si>
  <si>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</si>
  <si>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</si>
  <si>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</si>
  <si>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</si>
  <si>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</si>
  <si>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</si>
  <si>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</si>
  <si>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</si>
  <si>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</si>
  <si>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proszek do sporządzania roztworu do wstrzykiwań, fiol. </t>
  </si>
  <si>
    <t xml:space="preserve">Ilość </t>
  </si>
  <si>
    <t>roztwór do
wstrzykiwań</t>
  </si>
  <si>
    <t>opakowań</t>
  </si>
  <si>
    <t>dawek a 10 mg</t>
  </si>
  <si>
    <t>Oferowana ilość dawek a 10 mg</t>
  </si>
  <si>
    <t>Dla dawki 10 mg:
Nazwa handlowa:
Dawka:
Postać/ Opakowanie:
Dla dawki 20 mg:
Nazwa handlowa:
Dawka:
Postać/ Opakowanie:</t>
  </si>
  <si>
    <t xml:space="preserve">Dla dawki 10 mg:
Dla dawki 20 mg:
</t>
  </si>
  <si>
    <t>dawek a 100 mg</t>
  </si>
  <si>
    <t>Oferowana ilość dawek a 100 mg</t>
  </si>
  <si>
    <t>roztwór do wstrz., strzyk.</t>
  </si>
  <si>
    <t>dawek a 3 mln</t>
  </si>
  <si>
    <t>* wykaz C Obwieszczenia Ministra Zdrowia aktualny na dzień składania oferty</t>
  </si>
  <si>
    <t>Sofosbuvirum + Velpatasvirum *</t>
  </si>
  <si>
    <t>400 mg+100 mg</t>
  </si>
  <si>
    <t>28 Tabletki powlekane</t>
  </si>
  <si>
    <t>kapsułki twarde</t>
  </si>
  <si>
    <t>Oferowana ilość dawek a 12,5 mg</t>
  </si>
  <si>
    <t>Panitumumab*</t>
  </si>
  <si>
    <t>Do zakupu w dawkach: 100mg, 400mg</t>
  </si>
  <si>
    <t>koncentrat do sporządzania roztworu do infuzji; fiol.</t>
  </si>
  <si>
    <t>dawek a 12,5 mg</t>
  </si>
  <si>
    <t>Cena brutto jednej dawek a 100 mg</t>
  </si>
  <si>
    <t>50 mcg/ml, 1 ml</t>
  </si>
  <si>
    <t>150 mcg/ml, 1 ml</t>
  </si>
  <si>
    <t xml:space="preserve">Immunoglobulinum humanum anti-D; IgA nie więcej niż 5 mcg/ml </t>
  </si>
  <si>
    <t>300 mcg/2 ml</t>
  </si>
  <si>
    <t>roztwór do wstrzykiwań, amp-strzyk</t>
  </si>
  <si>
    <t>Asparaginasum* ** ^</t>
  </si>
  <si>
    <t>5000 j.m.</t>
  </si>
  <si>
    <t>proszek do sporządzania roztworu do wstrzykiwań i infuzji</t>
  </si>
  <si>
    <t>10 000 j.m.</t>
  </si>
  <si>
    <t>Mitomycinum * ^</t>
  </si>
  <si>
    <t>Cena brutto jednej dawek a 10 mg</t>
  </si>
  <si>
    <t>Wysokooczyszczone immunoglobuliny ludzkie normalne niespecyficzne, maksymalna zawartość immunoglobuliny A (IgA): nie więcej niż 3,7 mikrogramy na ml; IgG1 ≥56,9%; IgG2 ≥16,0%; IgG3 ≥3,3%; IgG4 ≥0,3%* ^</t>
  </si>
  <si>
    <t>Proszek i rozpuszczalnik do sporządzania roztworu do infuzji</t>
  </si>
  <si>
    <t>*Opisany preparat jest niezbędny do zabezpieczenia kontynuacji leczenia pacjentów</t>
  </si>
  <si>
    <t>Human Protein C</t>
  </si>
  <si>
    <t>500 j.m</t>
  </si>
  <si>
    <t>proszek i rozpuszczalnik do sporządzania roztworu do wstrzykiwań, fiol. proszku 500 j.m. + fiol. rozp. 5 ml (100 j.m./ml)</t>
  </si>
  <si>
    <t>Produkt do stosowania od pierwszych dni życia u noworodków, niemowląt i małych dzieci, zawiera trójglicerydy krótko i średniołańcuchowych kwasów tłuszczowych (olej palmowy - MCT), laktoferyna, przeciwutleniacz – DL-α-tokoferol</t>
  </si>
  <si>
    <t>10 kropli zawiera 100 mg laktoferyny</t>
  </si>
  <si>
    <t>krople 8 ml</t>
  </si>
  <si>
    <t>Oświadczamy, że oferowane przez nas w części części: 1-10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</si>
  <si>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11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</si>
  <si>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DFP.271.44.2018.EP</t>
  </si>
  <si>
    <t>Dostawa produktów leczniczych oraz dietetycznych środków spożywczych specjalnego przeznaczenia medycznego do Apteki Szpitala Uniwersyteckiego w Krakowie</t>
  </si>
  <si>
    <t>Oświadczamy, że zamówienie będziemy wykonywać do czasu wyczerpania ilości produktów określonych w załączniku nr 1a do specyfikacji, nie dłużej jednak niż przez 12 miesięcy</t>
  </si>
  <si>
    <t>** Wymagany jeden podmiot odpowiedzialny</t>
  </si>
  <si>
    <t>^ Wymagane oświadczenie producenta oferowanego produktu leczniczego o gęstości roztworu po rekonstytucji</t>
  </si>
  <si>
    <t>* Wykaz B Obwieszczenia Ministra Zdrowia aktualny na dzień składania oferty</t>
  </si>
  <si>
    <t>* Wykaz B Obwieszczenia Ministra Zdrowia  aktualny na dzień składania oferty</t>
  </si>
  <si>
    <t>* Wykaz C Obwieszczenia Ministra Zdrowia aktualny na dzień składania oferty</t>
  </si>
  <si>
    <t>^ Wykaz B Obwieszczenia Ministra Zdrowia aktualny na dzień składania oferty</t>
  </si>
  <si>
    <t>Podmiot odpowiedzialny</t>
  </si>
  <si>
    <t xml:space="preserve">Kod EAN </t>
  </si>
  <si>
    <t xml:space="preserve">Ilość dawek a 3 mln </t>
  </si>
  <si>
    <t xml:space="preserve">Cena brutto jednej dawki a 3 mln </t>
  </si>
  <si>
    <t>Interferon alfa-2a</t>
  </si>
  <si>
    <t>Cena brutto jednej dawki a 12,5 mg</t>
  </si>
  <si>
    <t>Immunoglobulinum
humanum anti-D
Immunoglobulina ludzka
anty-D**</t>
  </si>
  <si>
    <t xml:space="preserve">Nazwa handlowa:
Dawka:
Postać/ Opakowanie:
</t>
  </si>
  <si>
    <t xml:space="preserve">dla dawki: 100 mg
dla dawki: 400 mg 
</t>
  </si>
  <si>
    <t xml:space="preserve">
dla dawki: 100 mg
Nazwa handlowa:
Dawka:
Postać/ Opakowanie:
dla dawki: 400 mg, 
Nazwa handlowa:
Dawka:
Postać/ Opakowanie:</t>
  </si>
  <si>
    <t>dla dawki 3 mln j.m./0,5 ml
Nazwa handlowa:
Dawka:
Postać/ Opakowanie:
dla dawki  6 mln .j.m./0,5 ml 
Nazwa handlowa:
Dawka:
Postać/ Opakowanie:
dla dawki 9 mln j.m./0,5 ml
Nazwa handlowa:
Dawka:
Postać/ Opakowanie:</t>
  </si>
  <si>
    <t>dla dawki 3 mln j.m./0,5 ml
dla dawki  6 mln .j.m./0,5 ml 
dla dawki 9 mln j.m./0,5 ml</t>
  </si>
  <si>
    <t>50 mg</t>
  </si>
  <si>
    <t>dawek a 50 mg</t>
  </si>
  <si>
    <t>dla dawki: 50 mg
Nazwa handlowa:
Dawka:
Postać/ Opakowanie:</t>
  </si>
  <si>
    <t>Do zakupu w dawkach 12,5; 25mg</t>
  </si>
  <si>
    <t xml:space="preserve">dla dawki: 12,5 mg
Nazwa handlowa:
Dawka:
Postać/ Opakowanie:
dla dawki: 25 mg
Nazwa handlowa:
Dawka:
Postać/ Opakowanie:
</t>
  </si>
  <si>
    <t xml:space="preserve">dla dawki: 12,5 mg
dla dawki: 25 mg
</t>
  </si>
  <si>
    <t xml:space="preserve">dla dawki: 50 mg
</t>
  </si>
  <si>
    <t>Sunitinib* **</t>
  </si>
  <si>
    <t xml:space="preserve">Podmiot Odpowiedzialny/
Wytwórca / Producent </t>
  </si>
  <si>
    <t>Do zakupu w dawkach:
3 mln j.m./0,5 ml
6 mln .j.m./0,5 ml 
9 mln j.m./0,5 ml</t>
  </si>
  <si>
    <t>Do zakupu w dawkach: 
10 mg i 20 mg</t>
  </si>
  <si>
    <t>5 g</t>
  </si>
  <si>
    <t>Oferowana ilość dawek a 50 mg</t>
  </si>
  <si>
    <t>Cena brutto jednej dawki a 50 mg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</si>
</sst>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"/>
    <numFmt numFmtId="184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59" applyFont="1" applyBorder="1" applyAlignment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3" fontId="5" fillId="2" borderId="11" xfId="42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" fillId="0" borderId="10" xfId="59" applyFont="1" applyBorder="1" applyAlignment="1">
      <alignment horizontal="left" vertical="top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0" borderId="0" xfId="56" applyFont="1" applyBorder="1" applyAlignment="1">
      <alignment horizontal="left"/>
      <protection/>
    </xf>
    <xf numFmtId="175" fontId="4" fillId="0" borderId="0" xfId="46" applyNumberFormat="1" applyFont="1" applyFill="1" applyBorder="1" applyAlignment="1">
      <alignment horizontal="left" vertical="center" wrapText="1"/>
    </xf>
    <xf numFmtId="0" fontId="4" fillId="0" borderId="0" xfId="56" applyFont="1">
      <alignment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0" xfId="59" applyFont="1" applyFill="1" applyBorder="1" applyAlignment="1">
      <alignment horizontal="left" vertical="top" wrapText="1"/>
      <protection/>
    </xf>
    <xf numFmtId="1" fontId="4" fillId="0" borderId="10" xfId="42" applyNumberFormat="1" applyFont="1" applyFill="1" applyBorder="1" applyAlignment="1">
      <alignment horizontal="left" vertical="top" wrapText="1"/>
    </xf>
    <xf numFmtId="1" fontId="45" fillId="0" borderId="10" xfId="42" applyNumberFormat="1" applyFont="1" applyFill="1" applyBorder="1" applyAlignment="1">
      <alignment horizontal="left" vertical="top"/>
    </xf>
    <xf numFmtId="1" fontId="4" fillId="0" borderId="10" xfId="42" applyNumberFormat="1" applyFont="1" applyFill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175" fontId="4" fillId="0" borderId="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Alignment="1" applyProtection="1">
      <alignment vertical="top"/>
      <protection locked="0"/>
    </xf>
    <xf numFmtId="3" fontId="4" fillId="0" borderId="0" xfId="0" applyNumberFormat="1" applyFont="1" applyFill="1" applyAlignment="1" applyProtection="1">
      <alignment vertical="top" wrapText="1"/>
      <protection locked="0"/>
    </xf>
    <xf numFmtId="9" fontId="4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168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Alignment="1" applyProtection="1">
      <alignment vertical="top"/>
      <protection locked="0"/>
    </xf>
    <xf numFmtId="3" fontId="5" fillId="0" borderId="0" xfId="0" applyNumberFormat="1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3" fontId="4" fillId="0" borderId="0" xfId="0" applyNumberFormat="1" applyFont="1" applyFill="1" applyAlignment="1" applyProtection="1">
      <alignment vertical="top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3" fontId="5" fillId="2" borderId="11" xfId="42" applyNumberFormat="1" applyFont="1" applyFill="1" applyBorder="1" applyAlignment="1" applyProtection="1">
      <alignment vertical="top" wrapText="1"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4" fontId="4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5" fillId="2" borderId="11" xfId="45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3" fontId="5" fillId="2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5" applyNumberFormat="1" applyFont="1" applyFill="1" applyBorder="1" applyAlignment="1" applyProtection="1">
      <alignment horizontal="left" vertical="top" wrapText="1"/>
      <protection locked="0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 wrapText="1"/>
      <protection/>
    </xf>
    <xf numFmtId="175" fontId="4" fillId="33" borderId="0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3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>
      <alignment horizontal="left" vertical="center" wrapText="1"/>
    </xf>
    <xf numFmtId="175" fontId="4" fillId="33" borderId="10" xfId="44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45" applyNumberFormat="1" applyFont="1" applyFill="1" applyBorder="1" applyAlignment="1">
      <alignment horizontal="left" vertical="center" wrapText="1"/>
    </xf>
    <xf numFmtId="3" fontId="4" fillId="33" borderId="10" xfId="44" applyNumberFormat="1" applyFont="1" applyFill="1" applyBorder="1" applyAlignment="1">
      <alignment horizontal="left" vertical="top"/>
    </xf>
    <xf numFmtId="3" fontId="4" fillId="0" borderId="10" xfId="46" applyNumberFormat="1" applyFont="1" applyFill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59" applyFont="1" applyFill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8"/>
  <sheetViews>
    <sheetView showGridLines="0" zoomScale="130" zoomScaleNormal="130" zoomScaleSheetLayoutView="85" zoomScalePageLayoutView="115" workbookViewId="0" topLeftCell="A43">
      <selection activeCell="G15" sqref="G15"/>
    </sheetView>
  </sheetViews>
  <sheetFormatPr defaultColWidth="9.00390625" defaultRowHeight="12.75"/>
  <cols>
    <col min="1" max="1" width="9.125" style="9" customWidth="1"/>
    <col min="2" max="2" width="6.125" style="9" customWidth="1"/>
    <col min="3" max="3" width="26.875" style="9" customWidth="1"/>
    <col min="4" max="4" width="30.00390625" style="9" customWidth="1"/>
    <col min="5" max="5" width="45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60</v>
      </c>
    </row>
    <row r="2" spans="3:5" ht="15">
      <c r="C2" s="18"/>
      <c r="D2" s="18" t="s">
        <v>57</v>
      </c>
      <c r="E2" s="18"/>
    </row>
    <row r="4" spans="3:4" ht="15">
      <c r="C4" s="9" t="s">
        <v>48</v>
      </c>
      <c r="D4" s="9" t="s">
        <v>116</v>
      </c>
    </row>
    <row r="6" spans="3:5" ht="32.25" customHeight="1">
      <c r="C6" s="9" t="s">
        <v>47</v>
      </c>
      <c r="D6" s="119" t="s">
        <v>117</v>
      </c>
      <c r="E6" s="135"/>
    </row>
    <row r="8" spans="3:5" ht="15">
      <c r="C8" s="21" t="s">
        <v>41</v>
      </c>
      <c r="D8" s="136"/>
      <c r="E8" s="137"/>
    </row>
    <row r="9" spans="3:5" ht="15">
      <c r="C9" s="21" t="s">
        <v>49</v>
      </c>
      <c r="D9" s="133"/>
      <c r="E9" s="134"/>
    </row>
    <row r="10" spans="3:5" ht="15">
      <c r="C10" s="21" t="s">
        <v>40</v>
      </c>
      <c r="D10" s="131"/>
      <c r="E10" s="132"/>
    </row>
    <row r="11" spans="3:5" ht="15">
      <c r="C11" s="21" t="s">
        <v>51</v>
      </c>
      <c r="D11" s="131"/>
      <c r="E11" s="132"/>
    </row>
    <row r="12" spans="3:5" ht="15">
      <c r="C12" s="21" t="s">
        <v>52</v>
      </c>
      <c r="D12" s="131"/>
      <c r="E12" s="132"/>
    </row>
    <row r="13" spans="3:5" ht="15">
      <c r="C13" s="21" t="s">
        <v>53</v>
      </c>
      <c r="D13" s="131"/>
      <c r="E13" s="132"/>
    </row>
    <row r="14" spans="3:5" ht="15">
      <c r="C14" s="21" t="s">
        <v>54</v>
      </c>
      <c r="D14" s="131"/>
      <c r="E14" s="132"/>
    </row>
    <row r="15" spans="3:5" ht="15">
      <c r="C15" s="21" t="s">
        <v>55</v>
      </c>
      <c r="D15" s="131"/>
      <c r="E15" s="132"/>
    </row>
    <row r="16" spans="3:5" ht="15">
      <c r="C16" s="21" t="s">
        <v>56</v>
      </c>
      <c r="D16" s="131"/>
      <c r="E16" s="132"/>
    </row>
    <row r="17" spans="4:5" ht="15">
      <c r="D17" s="6"/>
      <c r="E17" s="22"/>
    </row>
    <row r="18" spans="3:5" ht="15">
      <c r="C18" s="129" t="s">
        <v>50</v>
      </c>
      <c r="D18" s="128"/>
      <c r="E18" s="23"/>
    </row>
    <row r="19" spans="4:5" ht="15">
      <c r="D19" s="1"/>
      <c r="E19" s="23"/>
    </row>
    <row r="20" spans="3:5" ht="21" customHeight="1">
      <c r="C20" s="5" t="s">
        <v>16</v>
      </c>
      <c r="D20" s="24" t="s">
        <v>0</v>
      </c>
      <c r="E20" s="6"/>
    </row>
    <row r="21" spans="3:5" ht="15">
      <c r="C21" s="21" t="s">
        <v>23</v>
      </c>
      <c r="D21" s="25">
        <f>'część (1)'!H6</f>
        <v>0</v>
      </c>
      <c r="E21" s="26"/>
    </row>
    <row r="22" spans="3:5" ht="15">
      <c r="C22" s="21" t="s">
        <v>24</v>
      </c>
      <c r="D22" s="25">
        <f>'część (2)'!H6</f>
        <v>0</v>
      </c>
      <c r="E22" s="26"/>
    </row>
    <row r="23" spans="3:5" ht="15">
      <c r="C23" s="21" t="s">
        <v>25</v>
      </c>
      <c r="D23" s="25">
        <f>'część (3)'!H6</f>
        <v>0</v>
      </c>
      <c r="E23" s="26"/>
    </row>
    <row r="24" spans="3:5" ht="15">
      <c r="C24" s="21" t="s">
        <v>26</v>
      </c>
      <c r="D24" s="25">
        <f>'część (4)'!H6</f>
        <v>0</v>
      </c>
      <c r="E24" s="26"/>
    </row>
    <row r="25" spans="3:5" ht="15">
      <c r="C25" s="21" t="s">
        <v>27</v>
      </c>
      <c r="D25" s="25">
        <f>'część (5)'!H6</f>
        <v>0</v>
      </c>
      <c r="E25" s="26"/>
    </row>
    <row r="26" spans="3:5" ht="15">
      <c r="C26" s="21" t="s">
        <v>28</v>
      </c>
      <c r="D26" s="25">
        <f>'część (6)'!H6</f>
        <v>0</v>
      </c>
      <c r="E26" s="26"/>
    </row>
    <row r="27" spans="3:5" ht="15">
      <c r="C27" s="21" t="s">
        <v>29</v>
      </c>
      <c r="D27" s="25">
        <f>'część (7)'!H6</f>
        <v>0</v>
      </c>
      <c r="E27" s="26"/>
    </row>
    <row r="28" spans="3:5" ht="15">
      <c r="C28" s="21" t="s">
        <v>30</v>
      </c>
      <c r="D28" s="25">
        <f>'część (8)'!H6</f>
        <v>0</v>
      </c>
      <c r="E28" s="26"/>
    </row>
    <row r="29" spans="3:5" ht="15">
      <c r="C29" s="21" t="s">
        <v>31</v>
      </c>
      <c r="D29" s="25">
        <f>'część (9)'!H6</f>
        <v>0</v>
      </c>
      <c r="E29" s="26"/>
    </row>
    <row r="30" spans="3:5" ht="15">
      <c r="C30" s="21" t="s">
        <v>32</v>
      </c>
      <c r="D30" s="25">
        <f>'część (10)'!H6</f>
        <v>0</v>
      </c>
      <c r="E30" s="26"/>
    </row>
    <row r="31" spans="3:5" ht="15">
      <c r="C31" s="21" t="s">
        <v>33</v>
      </c>
      <c r="D31" s="25">
        <f>'część (11)'!H6</f>
        <v>0</v>
      </c>
      <c r="E31" s="26"/>
    </row>
    <row r="32" spans="4:5" ht="15">
      <c r="D32" s="38"/>
      <c r="E32" s="26"/>
    </row>
    <row r="33" spans="2:5" ht="21" customHeight="1">
      <c r="B33" s="9" t="s">
        <v>1</v>
      </c>
      <c r="C33" s="128" t="s">
        <v>46</v>
      </c>
      <c r="D33" s="129"/>
      <c r="E33" s="130"/>
    </row>
    <row r="34" spans="2:5" ht="41.25" customHeight="1">
      <c r="B34" s="9" t="s">
        <v>2</v>
      </c>
      <c r="C34" s="127" t="s">
        <v>118</v>
      </c>
      <c r="D34" s="127"/>
      <c r="E34" s="127"/>
    </row>
    <row r="35" spans="2:5" s="27" customFormat="1" ht="65.25" customHeight="1">
      <c r="B35" s="27" t="s">
        <v>3</v>
      </c>
      <c r="C35" s="119" t="s">
        <v>114</v>
      </c>
      <c r="D35" s="119"/>
      <c r="E35" s="119"/>
    </row>
    <row r="36" spans="2:5" s="27" customFormat="1" ht="48.75" customHeight="1">
      <c r="B36" s="27" t="s">
        <v>37</v>
      </c>
      <c r="C36" s="119" t="s">
        <v>115</v>
      </c>
      <c r="D36" s="119"/>
      <c r="E36" s="119"/>
    </row>
    <row r="37" spans="2:5" ht="36" customHeight="1">
      <c r="B37" s="27" t="s">
        <v>44</v>
      </c>
      <c r="C37" s="119" t="s">
        <v>21</v>
      </c>
      <c r="D37" s="120"/>
      <c r="E37" s="120"/>
    </row>
    <row r="38" spans="2:5" ht="32.25" customHeight="1">
      <c r="B38" s="27" t="s">
        <v>4</v>
      </c>
      <c r="C38" s="125" t="s">
        <v>38</v>
      </c>
      <c r="D38" s="126"/>
      <c r="E38" s="126"/>
    </row>
    <row r="39" spans="2:5" ht="39" customHeight="1">
      <c r="B39" s="27" t="s">
        <v>5</v>
      </c>
      <c r="C39" s="119" t="s">
        <v>39</v>
      </c>
      <c r="D39" s="120"/>
      <c r="E39" s="120"/>
    </row>
    <row r="40" spans="2:5" ht="33.75" customHeight="1">
      <c r="B40" s="27" t="s">
        <v>18</v>
      </c>
      <c r="C40" s="119" t="s">
        <v>66</v>
      </c>
      <c r="D40" s="119"/>
      <c r="E40" s="119"/>
    </row>
    <row r="41" spans="3:5" ht="33.75" customHeight="1">
      <c r="C41" s="119" t="s">
        <v>64</v>
      </c>
      <c r="D41" s="119"/>
      <c r="E41" s="119"/>
    </row>
    <row r="42" spans="3:5" ht="30" customHeight="1">
      <c r="C42" s="124" t="s">
        <v>65</v>
      </c>
      <c r="D42" s="124"/>
      <c r="E42" s="124"/>
    </row>
    <row r="43" spans="2:5" ht="18" customHeight="1">
      <c r="B43" s="9" t="s">
        <v>43</v>
      </c>
      <c r="C43" s="4" t="s">
        <v>6</v>
      </c>
      <c r="D43" s="1"/>
      <c r="E43" s="9"/>
    </row>
    <row r="44" spans="2:5" ht="18" customHeight="1">
      <c r="B44" s="29"/>
      <c r="C44" s="121" t="s">
        <v>19</v>
      </c>
      <c r="D44" s="122"/>
      <c r="E44" s="123"/>
    </row>
    <row r="45" spans="3:5" ht="18" customHeight="1">
      <c r="C45" s="121" t="s">
        <v>7</v>
      </c>
      <c r="D45" s="123"/>
      <c r="E45" s="21"/>
    </row>
    <row r="46" spans="3:5" ht="18" customHeight="1">
      <c r="C46" s="138"/>
      <c r="D46" s="139"/>
      <c r="E46" s="21"/>
    </row>
    <row r="47" spans="3:5" ht="18" customHeight="1">
      <c r="C47" s="138"/>
      <c r="D47" s="139"/>
      <c r="E47" s="21"/>
    </row>
    <row r="48" spans="3:5" ht="18" customHeight="1">
      <c r="C48" s="138"/>
      <c r="D48" s="139"/>
      <c r="E48" s="21"/>
    </row>
    <row r="49" spans="3:5" ht="18" customHeight="1">
      <c r="C49" s="31" t="s">
        <v>9</v>
      </c>
      <c r="D49" s="31"/>
      <c r="E49" s="7"/>
    </row>
    <row r="50" spans="3:5" ht="18" customHeight="1">
      <c r="C50" s="121" t="s">
        <v>20</v>
      </c>
      <c r="D50" s="122"/>
      <c r="E50" s="123"/>
    </row>
    <row r="51" spans="3:5" ht="18" customHeight="1">
      <c r="C51" s="32" t="s">
        <v>7</v>
      </c>
      <c r="D51" s="30" t="s">
        <v>8</v>
      </c>
      <c r="E51" s="33" t="s">
        <v>10</v>
      </c>
    </row>
    <row r="52" spans="3:5" ht="18" customHeight="1">
      <c r="C52" s="34"/>
      <c r="D52" s="30"/>
      <c r="E52" s="35"/>
    </row>
    <row r="53" spans="3:5" ht="18" customHeight="1">
      <c r="C53" s="34"/>
      <c r="D53" s="30"/>
      <c r="E53" s="35"/>
    </row>
    <row r="54" spans="3:5" ht="18" customHeight="1">
      <c r="C54" s="31"/>
      <c r="D54" s="31"/>
      <c r="E54" s="7"/>
    </row>
    <row r="55" spans="3:5" ht="18" customHeight="1">
      <c r="C55" s="121" t="s">
        <v>22</v>
      </c>
      <c r="D55" s="122"/>
      <c r="E55" s="123"/>
    </row>
    <row r="56" spans="3:5" ht="18" customHeight="1">
      <c r="C56" s="121" t="s">
        <v>11</v>
      </c>
      <c r="D56" s="123"/>
      <c r="E56" s="21"/>
    </row>
    <row r="57" spans="3:5" ht="18" customHeight="1">
      <c r="C57" s="137"/>
      <c r="D57" s="137"/>
      <c r="E57" s="21"/>
    </row>
    <row r="58" spans="3:5" ht="34.5" customHeight="1">
      <c r="C58" s="20"/>
      <c r="D58" s="28"/>
      <c r="E58" s="28"/>
    </row>
  </sheetData>
  <sheetProtection/>
  <mergeCells count="30">
    <mergeCell ref="C57:D57"/>
    <mergeCell ref="C46:D46"/>
    <mergeCell ref="C47:D47"/>
    <mergeCell ref="C48:D48"/>
    <mergeCell ref="C50:E50"/>
    <mergeCell ref="C56:D56"/>
    <mergeCell ref="C55:E55"/>
    <mergeCell ref="D6:E6"/>
    <mergeCell ref="D13:E13"/>
    <mergeCell ref="C18:D18"/>
    <mergeCell ref="D11:E11"/>
    <mergeCell ref="D14:E14"/>
    <mergeCell ref="D8:E8"/>
    <mergeCell ref="C34:E34"/>
    <mergeCell ref="C33:E33"/>
    <mergeCell ref="C35:E35"/>
    <mergeCell ref="D16:E16"/>
    <mergeCell ref="D15:E15"/>
    <mergeCell ref="D9:E9"/>
    <mergeCell ref="D10:E10"/>
    <mergeCell ref="D12:E12"/>
    <mergeCell ref="C36:E36"/>
    <mergeCell ref="C37:E37"/>
    <mergeCell ref="C44:E44"/>
    <mergeCell ref="C42:E42"/>
    <mergeCell ref="C45:D45"/>
    <mergeCell ref="C39:E39"/>
    <mergeCell ref="C38:E38"/>
    <mergeCell ref="C41:E41"/>
    <mergeCell ref="C40:E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9.00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143.25" customHeight="1">
      <c r="A11" s="56" t="s">
        <v>1</v>
      </c>
      <c r="B11" s="67" t="s">
        <v>105</v>
      </c>
      <c r="C11" s="67" t="s">
        <v>148</v>
      </c>
      <c r="D11" s="67" t="s">
        <v>106</v>
      </c>
      <c r="E11" s="60">
        <v>170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7"/>
      <c r="C14" s="9"/>
      <c r="D14" s="9"/>
      <c r="E14" s="19"/>
      <c r="Q14" s="1"/>
    </row>
    <row r="15" spans="2:17" ht="15">
      <c r="B15" s="147" t="s">
        <v>107</v>
      </c>
      <c r="C15" s="148"/>
      <c r="D15" s="148"/>
      <c r="E15" s="66"/>
      <c r="Q15" s="1"/>
    </row>
    <row r="16" spans="2:17" ht="15">
      <c r="B16" s="146" t="s">
        <v>124</v>
      </c>
      <c r="C16" s="146"/>
      <c r="D16" s="148"/>
      <c r="E16" s="148"/>
      <c r="Q16" s="1"/>
    </row>
    <row r="17" spans="2:17" ht="15">
      <c r="B17" s="9"/>
      <c r="C17" s="9"/>
      <c r="D17" s="9"/>
      <c r="E17" s="19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B15:D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PageLayoutView="85" workbookViewId="0" topLeftCell="A1">
      <selection activeCell="E11" sqref="E11"/>
    </sheetView>
  </sheetViews>
  <sheetFormatPr defaultColWidth="9.00390625" defaultRowHeight="12.75"/>
  <cols>
    <col min="1" max="1" width="5.125" style="42" customWidth="1"/>
    <col min="2" max="2" width="20.875" style="42" customWidth="1"/>
    <col min="3" max="3" width="21.25390625" style="42" customWidth="1"/>
    <col min="4" max="4" width="25.00390625" style="42" customWidth="1"/>
    <col min="5" max="5" width="10.625" style="69" customWidth="1"/>
    <col min="6" max="6" width="12.875" style="42" customWidth="1"/>
    <col min="7" max="7" width="27.25390625" style="42" customWidth="1"/>
    <col min="8" max="8" width="17.625" style="42" customWidth="1"/>
    <col min="9" max="9" width="15.125" style="42" customWidth="1"/>
    <col min="10" max="10" width="19.00390625" style="42" customWidth="1"/>
    <col min="11" max="11" width="15.875" style="42" customWidth="1"/>
    <col min="12" max="14" width="15.25390625" style="42" customWidth="1"/>
    <col min="15" max="15" width="8.00390625" style="42" customWidth="1"/>
    <col min="16" max="16" width="15.875" style="42" customWidth="1"/>
    <col min="17" max="17" width="15.875" style="70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68" t="str">
        <f>'formularz oferty'!D4</f>
        <v>DFP.271.44.2018.EP</v>
      </c>
      <c r="N1" s="68" t="s">
        <v>61</v>
      </c>
      <c r="S1" s="68"/>
      <c r="T1" s="68"/>
    </row>
    <row r="2" spans="7:9" ht="15">
      <c r="G2" s="130"/>
      <c r="H2" s="130"/>
      <c r="I2" s="130"/>
    </row>
    <row r="3" ht="15">
      <c r="N3" s="68" t="s">
        <v>68</v>
      </c>
    </row>
    <row r="4" spans="2:17" ht="15">
      <c r="B4" s="71" t="s">
        <v>12</v>
      </c>
      <c r="C4" s="72">
        <v>10</v>
      </c>
      <c r="D4" s="73"/>
      <c r="E4" s="74"/>
      <c r="F4" s="75"/>
      <c r="G4" s="76" t="s">
        <v>17</v>
      </c>
      <c r="H4" s="75"/>
      <c r="I4" s="73"/>
      <c r="J4" s="75"/>
      <c r="K4" s="75"/>
      <c r="L4" s="75"/>
      <c r="M4" s="75"/>
      <c r="N4" s="75"/>
      <c r="Q4" s="42"/>
    </row>
    <row r="5" spans="2:17" ht="15">
      <c r="B5" s="71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42"/>
    </row>
    <row r="6" spans="1:17" ht="15">
      <c r="A6" s="71"/>
      <c r="B6" s="71"/>
      <c r="C6" s="77"/>
      <c r="D6" s="77"/>
      <c r="E6" s="74"/>
      <c r="F6" s="75"/>
      <c r="G6" s="78" t="s">
        <v>0</v>
      </c>
      <c r="H6" s="41">
        <f>SUM(N11:N11)</f>
        <v>0</v>
      </c>
      <c r="I6" s="40"/>
      <c r="Q6" s="42"/>
    </row>
    <row r="7" spans="1:17" ht="15">
      <c r="A7" s="71"/>
      <c r="C7" s="75"/>
      <c r="D7" s="75"/>
      <c r="E7" s="74"/>
      <c r="F7" s="75"/>
      <c r="G7" s="75"/>
      <c r="H7" s="75"/>
      <c r="I7" s="75"/>
      <c r="J7" s="75"/>
      <c r="K7" s="75"/>
      <c r="L7" s="75"/>
      <c r="Q7" s="42"/>
    </row>
    <row r="8" spans="1:17" ht="15">
      <c r="A8" s="71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Q8" s="42"/>
    </row>
    <row r="9" spans="2:17" ht="15">
      <c r="B9" s="71"/>
      <c r="Q9" s="42"/>
    </row>
    <row r="10" spans="1:14" s="71" customFormat="1" ht="73.5" customHeight="1">
      <c r="A10" s="83" t="s">
        <v>42</v>
      </c>
      <c r="B10" s="83" t="s">
        <v>13</v>
      </c>
      <c r="C10" s="83" t="s">
        <v>14</v>
      </c>
      <c r="D10" s="83" t="s">
        <v>70</v>
      </c>
      <c r="E10" s="84" t="s">
        <v>72</v>
      </c>
      <c r="F10" s="85"/>
      <c r="G10" s="83" t="str">
        <f>"Nazwa handlowa /
"&amp;C10&amp;" / 
"&amp;D10</f>
        <v>Nazwa handlowa /
Dawka / 
Postać/Opakowanie</v>
      </c>
      <c r="H10" s="83" t="s">
        <v>62</v>
      </c>
      <c r="I10" s="83" t="str">
        <f>B10</f>
        <v>Skład</v>
      </c>
      <c r="J10" s="83" t="s">
        <v>63</v>
      </c>
      <c r="K10" s="46" t="s">
        <v>34</v>
      </c>
      <c r="L10" s="83" t="s">
        <v>35</v>
      </c>
      <c r="M10" s="83" t="s">
        <v>36</v>
      </c>
      <c r="N10" s="83" t="s">
        <v>15</v>
      </c>
    </row>
    <row r="11" spans="1:14" ht="85.5" customHeight="1">
      <c r="A11" s="56" t="s">
        <v>1</v>
      </c>
      <c r="B11" s="81" t="s">
        <v>108</v>
      </c>
      <c r="C11" s="81" t="s">
        <v>109</v>
      </c>
      <c r="D11" s="81" t="s">
        <v>110</v>
      </c>
      <c r="E11" s="63">
        <v>40</v>
      </c>
      <c r="F11" s="57" t="s">
        <v>74</v>
      </c>
      <c r="G11" s="58" t="s">
        <v>132</v>
      </c>
      <c r="H11" s="58"/>
      <c r="I11" s="58"/>
      <c r="J11" s="58"/>
      <c r="K11" s="58"/>
      <c r="L11" s="58" t="str">
        <f>IF(K11=0,"0,00",IF(K11&gt;0,ROUND(E11/K11,2)))</f>
        <v>0,00</v>
      </c>
      <c r="M11" s="58"/>
      <c r="N11" s="41">
        <f>ROUND(L11*ROUND(M11,2),2)</f>
        <v>0</v>
      </c>
    </row>
    <row r="12" ht="15">
      <c r="Q12" s="42"/>
    </row>
    <row r="13" ht="15">
      <c r="Q13" s="42"/>
    </row>
    <row r="14" spans="1:5" s="68" customFormat="1" ht="15">
      <c r="A14" s="89"/>
      <c r="B14" s="89"/>
      <c r="C14" s="89"/>
      <c r="D14" s="89"/>
      <c r="E14" s="82"/>
    </row>
    <row r="15" s="68" customFormat="1" ht="15">
      <c r="E15" s="82"/>
    </row>
    <row r="16" s="68" customFormat="1" ht="15">
      <c r="E16" s="82"/>
    </row>
    <row r="17" s="68" customFormat="1" ht="15">
      <c r="E17" s="82"/>
    </row>
    <row r="18" s="68" customFormat="1" ht="15">
      <c r="E18" s="82"/>
    </row>
    <row r="19" s="68" customFormat="1" ht="15">
      <c r="E19" s="82"/>
    </row>
    <row r="20" s="68" customFormat="1" ht="15">
      <c r="E20" s="82"/>
    </row>
    <row r="21" s="68" customFormat="1" ht="15">
      <c r="E21" s="82"/>
    </row>
    <row r="22" s="68" customFormat="1" ht="15">
      <c r="E22" s="82"/>
    </row>
    <row r="23" s="68" customFormat="1" ht="15">
      <c r="E23" s="82"/>
    </row>
    <row r="24" s="68" customFormat="1" ht="15">
      <c r="E24" s="82"/>
    </row>
    <row r="25" s="68" customFormat="1" ht="15">
      <c r="E25" s="82"/>
    </row>
    <row r="26" s="68" customFormat="1" ht="15">
      <c r="E26" s="82"/>
    </row>
    <row r="27" s="68" customFormat="1" ht="15">
      <c r="E27" s="82"/>
    </row>
    <row r="28" s="68" customFormat="1" ht="15">
      <c r="E28" s="82"/>
    </row>
    <row r="29" s="68" customFormat="1" ht="15">
      <c r="E29" s="82"/>
    </row>
    <row r="30" s="68" customFormat="1" ht="15">
      <c r="E30" s="82"/>
    </row>
    <row r="31" s="68" customFormat="1" ht="15">
      <c r="E31" s="82"/>
    </row>
    <row r="32" s="68" customFormat="1" ht="15">
      <c r="E32" s="82"/>
    </row>
    <row r="33" s="68" customFormat="1" ht="15">
      <c r="E33" s="82"/>
    </row>
    <row r="34" ht="15">
      <c r="Q34" s="42"/>
    </row>
    <row r="35" ht="15">
      <c r="Q35" s="42"/>
    </row>
    <row r="36" ht="15">
      <c r="Q36" s="42"/>
    </row>
    <row r="37" ht="15">
      <c r="Q37" s="42"/>
    </row>
    <row r="38" ht="15">
      <c r="Q38" s="42"/>
    </row>
    <row r="39" ht="15">
      <c r="Q39" s="42"/>
    </row>
    <row r="40" ht="15">
      <c r="Q40" s="42"/>
    </row>
    <row r="41" ht="15">
      <c r="Q41" s="42"/>
    </row>
    <row r="42" ht="15">
      <c r="Q42" s="42"/>
    </row>
    <row r="43" ht="15">
      <c r="Q43" s="42"/>
    </row>
    <row r="44" ht="15">
      <c r="Q44" s="42"/>
    </row>
    <row r="45" ht="15">
      <c r="Q45" s="42"/>
    </row>
    <row r="46" ht="15">
      <c r="Q46" s="42"/>
    </row>
    <row r="47" ht="15">
      <c r="Q47" s="42"/>
    </row>
    <row r="48" ht="15">
      <c r="Q48" s="42"/>
    </row>
    <row r="49" ht="15">
      <c r="Q49" s="42"/>
    </row>
    <row r="50" ht="15">
      <c r="Q50" s="42"/>
    </row>
    <row r="51" ht="15">
      <c r="Q51" s="42"/>
    </row>
    <row r="52" ht="15">
      <c r="Q52" s="42"/>
    </row>
    <row r="53" ht="15">
      <c r="Q53" s="42"/>
    </row>
    <row r="54" ht="15">
      <c r="Q54" s="42"/>
    </row>
    <row r="55" ht="15">
      <c r="Q55" s="42"/>
    </row>
    <row r="56" ht="15">
      <c r="Q56" s="42"/>
    </row>
    <row r="57" ht="15">
      <c r="Q57" s="42"/>
    </row>
    <row r="58" ht="15">
      <c r="Q58" s="42"/>
    </row>
    <row r="59" ht="15">
      <c r="Q59" s="42"/>
    </row>
    <row r="60" ht="15">
      <c r="Q60" s="42"/>
    </row>
    <row r="61" ht="15">
      <c r="Q61" s="42"/>
    </row>
    <row r="62" ht="15">
      <c r="Q62" s="42"/>
    </row>
    <row r="63" ht="15">
      <c r="Q63" s="42"/>
    </row>
    <row r="64" ht="15">
      <c r="Q64" s="42"/>
    </row>
    <row r="65" ht="15">
      <c r="Q65" s="42"/>
    </row>
    <row r="66" ht="15">
      <c r="Q66" s="42"/>
    </row>
    <row r="67" ht="15">
      <c r="Q67" s="42"/>
    </row>
    <row r="68" ht="15">
      <c r="Q68" s="42"/>
    </row>
    <row r="69" ht="15">
      <c r="Q69" s="42"/>
    </row>
    <row r="70" ht="15">
      <c r="Q70" s="42"/>
    </row>
    <row r="71" ht="15">
      <c r="Q71" s="42"/>
    </row>
  </sheetData>
  <sheetProtection/>
  <mergeCells count="1"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05"/>
  <sheetViews>
    <sheetView showGridLines="0" zoomScale="93" zoomScaleNormal="93" zoomScalePageLayoutView="80" workbookViewId="0" topLeftCell="A1">
      <selection activeCell="Q11" sqref="Q11"/>
    </sheetView>
  </sheetViews>
  <sheetFormatPr defaultColWidth="9.00390625" defaultRowHeight="12.75"/>
  <cols>
    <col min="1" max="1" width="5.125" style="1" customWidth="1"/>
    <col min="2" max="2" width="28.1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DFP.271.44.2018.EP</v>
      </c>
      <c r="M1" s="2" t="s">
        <v>61</v>
      </c>
      <c r="R1" s="2"/>
      <c r="S1" s="2"/>
    </row>
    <row r="2" spans="7:9" ht="15">
      <c r="G2" s="128"/>
      <c r="H2" s="128"/>
      <c r="I2" s="128"/>
    </row>
    <row r="3" ht="15">
      <c r="M3" s="2" t="s">
        <v>68</v>
      </c>
    </row>
    <row r="4" spans="2:16" ht="15">
      <c r="B4" s="4" t="s">
        <v>12</v>
      </c>
      <c r="C4" s="5">
        <v>11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0</v>
      </c>
      <c r="H6" s="41">
        <f>SUM(M11:M11)</f>
        <v>0</v>
      </c>
      <c r="I6" s="40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46" t="s">
        <v>42</v>
      </c>
      <c r="B10" s="46" t="s">
        <v>13</v>
      </c>
      <c r="C10" s="46" t="s">
        <v>14</v>
      </c>
      <c r="D10" s="46" t="s">
        <v>69</v>
      </c>
      <c r="E10" s="47" t="s">
        <v>72</v>
      </c>
      <c r="F10" s="48"/>
      <c r="G10" s="46" t="str">
        <f>"Nazwa handlowa /
"&amp;C10&amp;" / 
"&amp;D10</f>
        <v>Nazwa handlowa /
Dawka / 
Postać/ Opakowanie</v>
      </c>
      <c r="H10" s="46" t="s">
        <v>145</v>
      </c>
      <c r="I10" s="46" t="str">
        <f>B10</f>
        <v>Skład</v>
      </c>
      <c r="J10" s="46" t="s">
        <v>34</v>
      </c>
      <c r="K10" s="46" t="s">
        <v>35</v>
      </c>
      <c r="L10" s="46" t="s">
        <v>36</v>
      </c>
      <c r="M10" s="46" t="s">
        <v>15</v>
      </c>
    </row>
    <row r="11" spans="1:13" ht="166.5" customHeight="1">
      <c r="A11" s="21" t="s">
        <v>1</v>
      </c>
      <c r="B11" s="43" t="s">
        <v>111</v>
      </c>
      <c r="C11" s="49" t="s">
        <v>112</v>
      </c>
      <c r="D11" s="50" t="s">
        <v>113</v>
      </c>
      <c r="E11" s="118">
        <v>1600</v>
      </c>
      <c r="F11" s="14" t="s">
        <v>74</v>
      </c>
      <c r="G11" s="15" t="s">
        <v>59</v>
      </c>
      <c r="H11" s="15"/>
      <c r="I11" s="15"/>
      <c r="J11" s="15"/>
      <c r="K11" s="15" t="str">
        <f>IF(J11=0,"0,00",IF(J11&gt;0,ROUND(E11/J11,2)))</f>
        <v>0,00</v>
      </c>
      <c r="L11" s="15"/>
      <c r="M11" s="17">
        <f>ROUND(K11*ROUND(L11,2),2)</f>
        <v>0</v>
      </c>
    </row>
    <row r="12" ht="15">
      <c r="P12" s="1"/>
    </row>
    <row r="13" spans="2:16" ht="15">
      <c r="B13" s="90"/>
      <c r="C13" s="91"/>
      <c r="D13" s="91"/>
      <c r="P13" s="1"/>
    </row>
    <row r="14" spans="2:16" ht="15">
      <c r="B14" s="91"/>
      <c r="C14" s="91"/>
      <c r="D14" s="91"/>
      <c r="P14" s="1"/>
    </row>
    <row r="15" ht="15">
      <c r="P15" s="1"/>
    </row>
    <row r="16" spans="2:16" ht="15">
      <c r="B16" s="2"/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0" ht="15">
      <c r="P160" s="1"/>
    </row>
    <row r="161" ht="15">
      <c r="P161" s="1"/>
    </row>
    <row r="162" ht="15">
      <c r="P162" s="1"/>
    </row>
    <row r="163" ht="15">
      <c r="P163" s="1"/>
    </row>
    <row r="164" ht="15">
      <c r="P164" s="1"/>
    </row>
    <row r="165" ht="15">
      <c r="P165" s="1"/>
    </row>
    <row r="166" ht="15">
      <c r="P166" s="1"/>
    </row>
    <row r="167" ht="15">
      <c r="P167" s="1"/>
    </row>
    <row r="168" ht="15">
      <c r="P168" s="1"/>
    </row>
    <row r="169" ht="15">
      <c r="P169" s="1"/>
    </row>
    <row r="170" ht="15">
      <c r="P170" s="1"/>
    </row>
    <row r="171" ht="15">
      <c r="P171" s="1"/>
    </row>
    <row r="172" ht="15">
      <c r="P172" s="1"/>
    </row>
    <row r="173" ht="15">
      <c r="P173" s="1"/>
    </row>
    <row r="174" ht="15">
      <c r="P174" s="1"/>
    </row>
    <row r="175" ht="15">
      <c r="P175" s="1"/>
    </row>
    <row r="176" ht="15">
      <c r="P176" s="1"/>
    </row>
    <row r="177" ht="15">
      <c r="P177" s="1"/>
    </row>
    <row r="178" ht="15">
      <c r="P178" s="1"/>
    </row>
    <row r="179" ht="15">
      <c r="P179" s="1"/>
    </row>
    <row r="180" ht="15">
      <c r="P180" s="1"/>
    </row>
    <row r="181" ht="15">
      <c r="P181" s="1"/>
    </row>
    <row r="182" ht="15">
      <c r="P182" s="1"/>
    </row>
    <row r="183" ht="15">
      <c r="P183" s="1"/>
    </row>
    <row r="184" ht="15">
      <c r="P184" s="1"/>
    </row>
    <row r="185" ht="15">
      <c r="P185" s="1"/>
    </row>
    <row r="186" ht="15">
      <c r="P186" s="1"/>
    </row>
    <row r="199" ht="15">
      <c r="P199" s="1"/>
    </row>
    <row r="200" ht="15">
      <c r="P200" s="1"/>
    </row>
    <row r="201" ht="15">
      <c r="P201" s="1"/>
    </row>
    <row r="202" ht="15">
      <c r="P202" s="1"/>
    </row>
    <row r="203" ht="15">
      <c r="P203" s="1"/>
    </row>
    <row r="204" ht="15">
      <c r="P204" s="1"/>
    </row>
    <row r="205" ht="15">
      <c r="P205" s="1"/>
    </row>
  </sheetData>
  <sheetProtection/>
  <mergeCells count="1"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zoomScalePageLayoutView="85" workbookViewId="0" topLeftCell="A1">
      <selection activeCell="D19" sqref="D19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8.753906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SUM(N12,N12)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2"/>
      <c r="Q9" s="1"/>
    </row>
    <row r="10" spans="2:17" ht="15">
      <c r="B10" s="2"/>
      <c r="Q10" s="1"/>
    </row>
    <row r="11" spans="1:17" ht="54.75" customHeight="1">
      <c r="A11" s="46" t="s">
        <v>42</v>
      </c>
      <c r="B11" s="46" t="s">
        <v>13</v>
      </c>
      <c r="C11" s="46" t="s">
        <v>14</v>
      </c>
      <c r="D11" s="46" t="s">
        <v>58</v>
      </c>
      <c r="E11" s="92" t="s">
        <v>67</v>
      </c>
      <c r="F11" s="93"/>
      <c r="G11" s="46" t="str">
        <f>"Nazwa handlowa /
"&amp;C11&amp;" / 
"&amp;D11</f>
        <v>Nazwa handlowa /
Dawka / 
Postać /Opakowanie</v>
      </c>
      <c r="H11" s="46" t="s">
        <v>125</v>
      </c>
      <c r="I11" s="46" t="str">
        <f>B11</f>
        <v>Skład</v>
      </c>
      <c r="J11" s="94" t="s">
        <v>126</v>
      </c>
      <c r="K11" s="46" t="s">
        <v>127</v>
      </c>
      <c r="L11" s="46" t="s">
        <v>35</v>
      </c>
      <c r="M11" s="46" t="s">
        <v>128</v>
      </c>
      <c r="N11" s="46" t="s">
        <v>15</v>
      </c>
      <c r="Q11" s="1"/>
    </row>
    <row r="12" spans="1:17" ht="226.5" customHeight="1">
      <c r="A12" s="113" t="s">
        <v>1</v>
      </c>
      <c r="B12" s="86" t="s">
        <v>129</v>
      </c>
      <c r="C12" s="86" t="s">
        <v>146</v>
      </c>
      <c r="D12" s="86" t="s">
        <v>81</v>
      </c>
      <c r="E12" s="115">
        <v>9000</v>
      </c>
      <c r="F12" s="113" t="s">
        <v>82</v>
      </c>
      <c r="G12" s="87" t="s">
        <v>135</v>
      </c>
      <c r="H12" s="108"/>
      <c r="I12" s="108"/>
      <c r="J12" s="112" t="s">
        <v>136</v>
      </c>
      <c r="K12" s="114"/>
      <c r="L12" s="110">
        <f>ROUND(ROUND(E12,2)*ROUND(K12,2),2)</f>
        <v>0</v>
      </c>
      <c r="M12" s="109"/>
      <c r="N12" s="111">
        <f>ROUND(L12*ROUND(M12,2),2)</f>
        <v>0</v>
      </c>
      <c r="Q12" s="1"/>
    </row>
    <row r="13" ht="15">
      <c r="Q13" s="1"/>
    </row>
    <row r="14" spans="2:17" ht="23.25" customHeight="1">
      <c r="B14" s="128" t="s">
        <v>83</v>
      </c>
      <c r="C14" s="128"/>
      <c r="D14" s="128"/>
      <c r="Q14" s="1"/>
    </row>
    <row r="15" spans="2:17" ht="15">
      <c r="B15" s="4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2">
    <mergeCell ref="B14:D14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PageLayoutView="85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6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75" customHeight="1">
      <c r="A11" s="21" t="s">
        <v>1</v>
      </c>
      <c r="B11" s="49" t="s">
        <v>84</v>
      </c>
      <c r="C11" s="50" t="s">
        <v>85</v>
      </c>
      <c r="D11" s="49" t="s">
        <v>86</v>
      </c>
      <c r="E11" s="61">
        <v>150</v>
      </c>
      <c r="F11" s="14" t="s">
        <v>74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121</v>
      </c>
      <c r="Q14" s="1"/>
    </row>
    <row r="15" spans="2:17" ht="15">
      <c r="B15" s="2"/>
      <c r="Q15" s="1"/>
    </row>
    <row r="16" spans="2:17" ht="33.75" customHeight="1">
      <c r="B16" s="140"/>
      <c r="C16" s="141"/>
      <c r="D16" s="141"/>
      <c r="E16" s="141"/>
      <c r="F16" s="141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2">
    <mergeCell ref="G2:I2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1"/>
  <sheetViews>
    <sheetView showGridLines="0" tabSelected="1" zoomScale="93" zoomScaleNormal="93" zoomScalePageLayoutView="80" workbookViewId="0" topLeftCell="A4">
      <selection activeCell="J24" sqref="J24"/>
    </sheetView>
  </sheetViews>
  <sheetFormatPr defaultColWidth="9.00390625" defaultRowHeight="12.75"/>
  <cols>
    <col min="1" max="1" width="5.125" style="1" customWidth="1"/>
    <col min="2" max="2" width="10.25390625" style="1" customWidth="1"/>
    <col min="3" max="3" width="17.125" style="1" customWidth="1"/>
    <col min="4" max="4" width="16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20.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oferty'!D4</f>
        <v>DFP.271.44.2018.EP</v>
      </c>
      <c r="M1" s="37" t="s">
        <v>61</v>
      </c>
      <c r="R1" s="2"/>
      <c r="S1" s="2"/>
    </row>
    <row r="2" spans="7:9" ht="15">
      <c r="G2" s="128"/>
      <c r="H2" s="128"/>
      <c r="I2" s="128"/>
    </row>
    <row r="3" ht="15">
      <c r="M3" s="37" t="s">
        <v>68</v>
      </c>
    </row>
    <row r="4" spans="2:16" ht="15">
      <c r="B4" s="4" t="s">
        <v>12</v>
      </c>
      <c r="C4" s="5">
        <v>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P4" s="1"/>
    </row>
    <row r="5" spans="2:16" ht="12.75" customHeight="1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 customHeight="1">
      <c r="A6" s="4"/>
      <c r="B6" s="4"/>
      <c r="C6" s="10"/>
      <c r="D6" s="10"/>
      <c r="E6" s="19"/>
      <c r="F6" s="9"/>
      <c r="G6" s="11" t="s">
        <v>0</v>
      </c>
      <c r="H6" s="41">
        <f>SUM(M15:M17)</f>
        <v>0</v>
      </c>
      <c r="I6" s="40"/>
      <c r="P6" s="1"/>
    </row>
    <row r="7" spans="1:16" ht="8.25" customHeight="1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8.25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8.25" customHeight="1">
      <c r="B9" s="4"/>
      <c r="P9" s="1"/>
    </row>
    <row r="10" ht="8.25" customHeight="1"/>
    <row r="11" ht="8.25" customHeight="1"/>
    <row r="12" ht="8.25" customHeight="1">
      <c r="B12" s="2"/>
    </row>
    <row r="13" spans="2:16" ht="8.25" customHeight="1">
      <c r="B13" s="2"/>
      <c r="P13" s="1"/>
    </row>
    <row r="14" spans="1:16" ht="65.25" customHeight="1">
      <c r="A14" s="46" t="s">
        <v>42</v>
      </c>
      <c r="B14" s="46" t="s">
        <v>13</v>
      </c>
      <c r="C14" s="46" t="s">
        <v>14</v>
      </c>
      <c r="D14" s="46" t="s">
        <v>69</v>
      </c>
      <c r="E14" s="95" t="s">
        <v>72</v>
      </c>
      <c r="F14" s="48"/>
      <c r="G14" s="46" t="str">
        <f>"Nazwa handlowa /
"&amp;C14&amp;" / 
"&amp;D14</f>
        <v>Nazwa handlowa /
Dawka / 
Postać/ Opakowanie</v>
      </c>
      <c r="H14" s="46" t="s">
        <v>62</v>
      </c>
      <c r="I14" s="46" t="str">
        <f>B14</f>
        <v>Skład</v>
      </c>
      <c r="J14" s="46" t="s">
        <v>63</v>
      </c>
      <c r="K14" s="46" t="s">
        <v>88</v>
      </c>
      <c r="L14" s="46" t="s">
        <v>130</v>
      </c>
      <c r="M14" s="46" t="s">
        <v>15</v>
      </c>
      <c r="P14" s="1"/>
    </row>
    <row r="15" spans="1:16" ht="143.25" customHeight="1">
      <c r="A15" s="107" t="s">
        <v>1</v>
      </c>
      <c r="B15" s="105" t="s">
        <v>144</v>
      </c>
      <c r="C15" s="105" t="s">
        <v>140</v>
      </c>
      <c r="D15" s="105" t="s">
        <v>87</v>
      </c>
      <c r="E15" s="106">
        <v>7872</v>
      </c>
      <c r="F15" s="88" t="s">
        <v>92</v>
      </c>
      <c r="G15" s="15" t="s">
        <v>141</v>
      </c>
      <c r="H15" s="15"/>
      <c r="I15" s="15"/>
      <c r="J15" s="15" t="s">
        <v>142</v>
      </c>
      <c r="K15" s="15"/>
      <c r="L15" s="15"/>
      <c r="M15" s="17">
        <f>ROUND(K15*ROUND(L15,2),2)</f>
        <v>0</v>
      </c>
      <c r="P15" s="1"/>
    </row>
    <row r="16" spans="1:16" ht="58.5" customHeight="1">
      <c r="A16" s="46" t="s">
        <v>42</v>
      </c>
      <c r="B16" s="46" t="s">
        <v>13</v>
      </c>
      <c r="C16" s="46" t="s">
        <v>14</v>
      </c>
      <c r="D16" s="46" t="s">
        <v>69</v>
      </c>
      <c r="E16" s="95" t="s">
        <v>72</v>
      </c>
      <c r="F16" s="48"/>
      <c r="G16" s="46" t="str">
        <f>"Nazwa handlowa /
"&amp;C16&amp;" / 
"&amp;D16</f>
        <v>Nazwa handlowa /
Dawka / 
Postać/ Opakowanie</v>
      </c>
      <c r="H16" s="46" t="s">
        <v>62</v>
      </c>
      <c r="I16" s="46" t="str">
        <f>B16</f>
        <v>Skład</v>
      </c>
      <c r="J16" s="46" t="s">
        <v>63</v>
      </c>
      <c r="K16" s="46" t="s">
        <v>149</v>
      </c>
      <c r="L16" s="46" t="s">
        <v>150</v>
      </c>
      <c r="M16" s="46" t="s">
        <v>15</v>
      </c>
      <c r="P16" s="1"/>
    </row>
    <row r="17" spans="1:16" ht="87.75" customHeight="1">
      <c r="A17" s="107" t="s">
        <v>2</v>
      </c>
      <c r="B17" s="105" t="s">
        <v>144</v>
      </c>
      <c r="C17" s="105" t="s">
        <v>137</v>
      </c>
      <c r="D17" s="105" t="s">
        <v>87</v>
      </c>
      <c r="E17" s="106">
        <v>16128</v>
      </c>
      <c r="F17" s="88" t="s">
        <v>138</v>
      </c>
      <c r="G17" s="15" t="s">
        <v>139</v>
      </c>
      <c r="H17" s="15"/>
      <c r="I17" s="15"/>
      <c r="J17" s="15" t="s">
        <v>143</v>
      </c>
      <c r="K17" s="15"/>
      <c r="L17" s="15"/>
      <c r="M17" s="17">
        <f>ROUND(K17*ROUND(L17,2),2)</f>
        <v>0</v>
      </c>
      <c r="P17" s="1"/>
    </row>
    <row r="18" ht="15">
      <c r="P18" s="1"/>
    </row>
    <row r="19" spans="2:16" ht="16.5" customHeight="1">
      <c r="B19" s="128" t="s">
        <v>121</v>
      </c>
      <c r="C19" s="128"/>
      <c r="D19" s="128"/>
      <c r="E19" s="128"/>
      <c r="F19" s="128"/>
      <c r="P19" s="1"/>
    </row>
    <row r="20" spans="2:16" ht="15">
      <c r="B20" s="128" t="s">
        <v>119</v>
      </c>
      <c r="C20" s="142"/>
      <c r="D20" s="142"/>
      <c r="E20" s="142"/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</sheetData>
  <sheetProtection/>
  <mergeCells count="3">
    <mergeCell ref="G2:I2"/>
    <mergeCell ref="B20:E20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35"/>
  <sheetViews>
    <sheetView showGridLines="0" zoomScale="93" zoomScaleNormal="93" zoomScalePageLayoutView="80" workbookViewId="0" topLeftCell="A1">
      <selection activeCell="E11" sqref="E11"/>
    </sheetView>
  </sheetViews>
  <sheetFormatPr defaultColWidth="16.75390625" defaultRowHeight="12.75"/>
  <cols>
    <col min="1" max="1" width="7.875" style="1" customWidth="1"/>
    <col min="2" max="3" width="16.75390625" style="1" customWidth="1"/>
    <col min="4" max="4" width="28.375" style="1" customWidth="1"/>
    <col min="5" max="5" width="16.75390625" style="23" customWidth="1"/>
    <col min="6" max="6" width="16.75390625" style="1" customWidth="1"/>
    <col min="7" max="7" width="27.375" style="1" customWidth="1"/>
    <col min="8" max="9" width="16.75390625" style="1" customWidth="1"/>
    <col min="10" max="10" width="18.75390625" style="1" customWidth="1"/>
    <col min="11" max="12" width="16.75390625" style="1" customWidth="1"/>
    <col min="13" max="13" width="21.625" style="1" customWidth="1"/>
    <col min="14" max="15" width="16.75390625" style="1" customWidth="1"/>
    <col min="16" max="16" width="16.75390625" style="3" customWidth="1"/>
    <col min="17" max="16384" width="16.75390625" style="1" customWidth="1"/>
  </cols>
  <sheetData>
    <row r="1" spans="2:19" ht="15">
      <c r="B1" s="2" t="str">
        <f>'formularz oferty'!D4</f>
        <v>DFP.271.44.2018.EP</v>
      </c>
      <c r="M1" s="37" t="s">
        <v>61</v>
      </c>
      <c r="R1" s="2"/>
      <c r="S1" s="2"/>
    </row>
    <row r="2" spans="7:9" ht="15">
      <c r="G2" s="128"/>
      <c r="H2" s="128"/>
      <c r="I2" s="128"/>
    </row>
    <row r="3" ht="15">
      <c r="M3" s="37" t="s">
        <v>68</v>
      </c>
    </row>
    <row r="4" spans="2:16" ht="15">
      <c r="B4" s="4" t="s">
        <v>12</v>
      </c>
      <c r="C4" s="5">
        <v>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0</v>
      </c>
      <c r="H6" s="41">
        <f>SUM(M11:M11)</f>
        <v>0</v>
      </c>
      <c r="I6" s="40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52.5" customHeight="1">
      <c r="A10" s="46" t="s">
        <v>42</v>
      </c>
      <c r="B10" s="46" t="s">
        <v>13</v>
      </c>
      <c r="C10" s="46" t="s">
        <v>14</v>
      </c>
      <c r="D10" s="46" t="s">
        <v>70</v>
      </c>
      <c r="E10" s="47" t="s">
        <v>67</v>
      </c>
      <c r="F10" s="48"/>
      <c r="G10" s="46" t="str">
        <f>"Nazwa handlowa /
"&amp;C10&amp;" / 
"&amp;D10</f>
        <v>Nazwa handlowa /
Dawka / 
Postać/Opakowanie</v>
      </c>
      <c r="H10" s="46" t="s">
        <v>62</v>
      </c>
      <c r="I10" s="46" t="str">
        <f>B10</f>
        <v>Skład</v>
      </c>
      <c r="J10" s="46" t="s">
        <v>63</v>
      </c>
      <c r="K10" s="46" t="s">
        <v>80</v>
      </c>
      <c r="L10" s="46" t="s">
        <v>93</v>
      </c>
      <c r="M10" s="46" t="s">
        <v>15</v>
      </c>
    </row>
    <row r="11" spans="1:13" ht="195" customHeight="1">
      <c r="A11" s="21" t="s">
        <v>1</v>
      </c>
      <c r="B11" s="51" t="s">
        <v>89</v>
      </c>
      <c r="C11" s="45" t="s">
        <v>90</v>
      </c>
      <c r="D11" s="45" t="s">
        <v>91</v>
      </c>
      <c r="E11" s="116">
        <v>1500</v>
      </c>
      <c r="F11" s="14" t="s">
        <v>79</v>
      </c>
      <c r="G11" s="15" t="s">
        <v>134</v>
      </c>
      <c r="H11" s="15"/>
      <c r="I11" s="15"/>
      <c r="J11" s="15" t="s">
        <v>133</v>
      </c>
      <c r="K11" s="104"/>
      <c r="L11" s="15"/>
      <c r="M11" s="17">
        <f>ROUND(K11*ROUND(L11,2),2)</f>
        <v>0</v>
      </c>
    </row>
    <row r="12" ht="15">
      <c r="P12" s="1"/>
    </row>
    <row r="13" s="2" customFormat="1" ht="15">
      <c r="E13" s="39"/>
    </row>
    <row r="14" spans="2:5" s="2" customFormat="1" ht="15">
      <c r="B14" s="2" t="s">
        <v>122</v>
      </c>
      <c r="E14" s="39"/>
    </row>
    <row r="15" s="2" customFormat="1" ht="15">
      <c r="E15" s="39"/>
    </row>
    <row r="16" spans="1:14" s="2" customFormat="1" ht="70.5" customHeight="1">
      <c r="A16" s="6"/>
      <c r="B16" s="6"/>
      <c r="C16" s="6"/>
      <c r="D16" s="6"/>
      <c r="E16" s="96"/>
      <c r="F16" s="9"/>
      <c r="G16" s="6"/>
      <c r="H16" s="6"/>
      <c r="I16" s="6"/>
      <c r="J16" s="6"/>
      <c r="K16" s="6"/>
      <c r="L16" s="6"/>
      <c r="M16" s="6"/>
      <c r="N16" s="27"/>
    </row>
    <row r="17" spans="1:14" s="2" customFormat="1" ht="15">
      <c r="A17" s="9"/>
      <c r="B17" s="97"/>
      <c r="C17" s="98"/>
      <c r="D17" s="98"/>
      <c r="E17" s="99"/>
      <c r="F17" s="100"/>
      <c r="G17" s="101"/>
      <c r="H17" s="101"/>
      <c r="I17" s="101"/>
      <c r="J17" s="101"/>
      <c r="K17" s="101"/>
      <c r="L17" s="101"/>
      <c r="M17" s="102"/>
      <c r="N17" s="27"/>
    </row>
    <row r="18" spans="1:14" s="2" customFormat="1" ht="15">
      <c r="A18" s="27"/>
      <c r="B18" s="27"/>
      <c r="C18" s="27"/>
      <c r="D18" s="27"/>
      <c r="E18" s="103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2" customFormat="1" ht="15">
      <c r="A19" s="27"/>
      <c r="B19" s="27"/>
      <c r="C19" s="27"/>
      <c r="D19" s="27"/>
      <c r="E19" s="103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" customFormat="1" ht="15">
      <c r="A20" s="27"/>
      <c r="B20" s="27"/>
      <c r="C20" s="27"/>
      <c r="D20" s="27"/>
      <c r="E20" s="103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2" customFormat="1" ht="15">
      <c r="A21" s="27"/>
      <c r="B21" s="27"/>
      <c r="C21" s="27"/>
      <c r="D21" s="27"/>
      <c r="E21" s="103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" customFormat="1" ht="15">
      <c r="A22" s="27"/>
      <c r="B22" s="27"/>
      <c r="C22" s="27"/>
      <c r="D22" s="27"/>
      <c r="E22" s="103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2" customFormat="1" ht="15">
      <c r="A23" s="27"/>
      <c r="B23" s="27"/>
      <c r="C23" s="27"/>
      <c r="D23" s="27"/>
      <c r="E23" s="103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2" customFormat="1" ht="15">
      <c r="A24" s="27"/>
      <c r="B24" s="27"/>
      <c r="C24" s="27"/>
      <c r="D24" s="27"/>
      <c r="E24" s="103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27"/>
      <c r="B25" s="27"/>
      <c r="C25" s="27"/>
      <c r="D25" s="27"/>
      <c r="E25" s="103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" customFormat="1" ht="15">
      <c r="A26" s="27"/>
      <c r="B26" s="27"/>
      <c r="C26" s="27"/>
      <c r="D26" s="27"/>
      <c r="E26" s="103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2" customFormat="1" ht="15">
      <c r="A27" s="27"/>
      <c r="B27" s="27"/>
      <c r="C27" s="27"/>
      <c r="D27" s="27"/>
      <c r="E27" s="103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" customFormat="1" ht="15">
      <c r="A28" s="27"/>
      <c r="B28" s="27"/>
      <c r="C28" s="27"/>
      <c r="D28" s="27"/>
      <c r="E28" s="103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" customFormat="1" ht="15">
      <c r="A29" s="27"/>
      <c r="B29" s="27"/>
      <c r="C29" s="27"/>
      <c r="D29" s="27"/>
      <c r="E29" s="103"/>
      <c r="F29" s="27"/>
      <c r="G29" s="27"/>
      <c r="H29" s="27"/>
      <c r="I29" s="27"/>
      <c r="J29" s="27"/>
      <c r="K29" s="27"/>
      <c r="L29" s="27"/>
      <c r="M29" s="27"/>
      <c r="N29" s="27"/>
    </row>
    <row r="30" spans="1:14" s="2" customFormat="1" ht="15">
      <c r="A30" s="27"/>
      <c r="B30" s="27"/>
      <c r="C30" s="27"/>
      <c r="D30" s="27"/>
      <c r="E30" s="103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2" customFormat="1" ht="15">
      <c r="A31" s="27"/>
      <c r="B31" s="27"/>
      <c r="C31" s="27"/>
      <c r="D31" s="27"/>
      <c r="E31" s="103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2" customFormat="1" ht="15">
      <c r="A32" s="27"/>
      <c r="B32" s="27"/>
      <c r="C32" s="27"/>
      <c r="D32" s="27"/>
      <c r="E32" s="103"/>
      <c r="F32" s="27"/>
      <c r="G32" s="27"/>
      <c r="H32" s="27"/>
      <c r="I32" s="27"/>
      <c r="J32" s="27"/>
      <c r="K32" s="27"/>
      <c r="L32" s="27"/>
      <c r="M32" s="27"/>
      <c r="N32" s="27"/>
    </row>
    <row r="33" spans="1:16" ht="15">
      <c r="A33" s="9"/>
      <c r="B33" s="9"/>
      <c r="C33" s="9"/>
      <c r="D33" s="9"/>
      <c r="E33" s="19"/>
      <c r="F33" s="9"/>
      <c r="G33" s="9"/>
      <c r="H33" s="9"/>
      <c r="I33" s="9"/>
      <c r="J33" s="9"/>
      <c r="K33" s="9"/>
      <c r="L33" s="9"/>
      <c r="M33" s="9"/>
      <c r="N33" s="9"/>
      <c r="P33" s="1"/>
    </row>
    <row r="34" spans="1:16" ht="15">
      <c r="A34" s="9"/>
      <c r="B34" s="9"/>
      <c r="C34" s="9"/>
      <c r="D34" s="9"/>
      <c r="E34" s="19"/>
      <c r="F34" s="9"/>
      <c r="G34" s="9"/>
      <c r="H34" s="9"/>
      <c r="I34" s="9"/>
      <c r="J34" s="9"/>
      <c r="K34" s="9"/>
      <c r="L34" s="9"/>
      <c r="M34" s="9"/>
      <c r="N34" s="9"/>
      <c r="P34" s="1"/>
    </row>
    <row r="35" spans="1:16" ht="15">
      <c r="A35" s="9"/>
      <c r="B35" s="9"/>
      <c r="C35" s="9"/>
      <c r="D35" s="9"/>
      <c r="E35" s="19"/>
      <c r="F35" s="9"/>
      <c r="G35" s="9"/>
      <c r="H35" s="9"/>
      <c r="I35" s="9"/>
      <c r="J35" s="9"/>
      <c r="K35" s="9"/>
      <c r="L35" s="9"/>
      <c r="M35" s="9"/>
      <c r="N35" s="9"/>
      <c r="P35" s="1"/>
    </row>
  </sheetData>
  <sheetProtection/>
  <mergeCells count="1"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0" zoomScaleNormal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8.00390625" style="1" customWidth="1"/>
    <col min="4" max="4" width="2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SUM(N11:N12)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78" customHeight="1">
      <c r="A11" s="21" t="s">
        <v>1</v>
      </c>
      <c r="B11" s="43" t="s">
        <v>131</v>
      </c>
      <c r="C11" s="44" t="s">
        <v>94</v>
      </c>
      <c r="D11" s="43" t="s">
        <v>73</v>
      </c>
      <c r="E11" s="62">
        <v>500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75" customHeight="1">
      <c r="A12" s="21" t="s">
        <v>2</v>
      </c>
      <c r="B12" s="45" t="s">
        <v>131</v>
      </c>
      <c r="C12" s="45" t="s">
        <v>95</v>
      </c>
      <c r="D12" s="43" t="s">
        <v>73</v>
      </c>
      <c r="E12" s="60">
        <v>250</v>
      </c>
      <c r="F12" s="14" t="s">
        <v>45</v>
      </c>
      <c r="G12" s="15" t="s">
        <v>59</v>
      </c>
      <c r="H12" s="21"/>
      <c r="I12" s="21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spans="2:17" ht="15.75">
      <c r="B14" s="144" t="s">
        <v>119</v>
      </c>
      <c r="C14" s="144"/>
      <c r="D14" s="144"/>
      <c r="Q14" s="1"/>
    </row>
    <row r="15" spans="2:17" ht="33" customHeight="1">
      <c r="B15" s="140"/>
      <c r="C15" s="143"/>
      <c r="D15" s="143"/>
      <c r="E15" s="143"/>
      <c r="F15" s="143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B15:F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zoomScalePageLayoutView="85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3.625" style="1" customWidth="1"/>
    <col min="3" max="3" width="13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5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62.25" customHeight="1">
      <c r="A11" s="21" t="s">
        <v>1</v>
      </c>
      <c r="B11" s="49" t="s">
        <v>96</v>
      </c>
      <c r="C11" s="50" t="s">
        <v>97</v>
      </c>
      <c r="D11" s="49" t="s">
        <v>98</v>
      </c>
      <c r="E11" s="61">
        <v>300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9"/>
    </row>
    <row r="13" s="2" customFormat="1" ht="15">
      <c r="E13" s="39"/>
    </row>
    <row r="14" s="2" customFormat="1" ht="15">
      <c r="E14" s="39"/>
    </row>
    <row r="15" spans="2:17" ht="15">
      <c r="B15" s="2"/>
      <c r="Q15" s="1"/>
    </row>
    <row r="16" spans="2:17" ht="34.5" customHeight="1">
      <c r="B16" s="140"/>
      <c r="C16" s="141"/>
      <c r="D16" s="141"/>
      <c r="E16" s="141"/>
      <c r="F16" s="141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</sheetData>
  <sheetProtection/>
  <mergeCells count="2">
    <mergeCell ref="G2:I2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zoomScale="90" zoomScaleNormal="90" zoomScalePageLayoutView="80" workbookViewId="0" topLeftCell="A1">
      <selection activeCell="N25" sqref="N25"/>
    </sheetView>
  </sheetViews>
  <sheetFormatPr defaultColWidth="9.00390625" defaultRowHeight="12.75"/>
  <cols>
    <col min="1" max="1" width="5.125" style="1" customWidth="1"/>
    <col min="2" max="2" width="16.125" style="1" customWidth="1"/>
    <col min="3" max="3" width="22.1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SUM(N11:N12)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69</v>
      </c>
      <c r="E10" s="47" t="s">
        <v>67</v>
      </c>
      <c r="F10" s="48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63" customHeight="1">
      <c r="A11" s="21" t="s">
        <v>1</v>
      </c>
      <c r="B11" s="36" t="s">
        <v>99</v>
      </c>
      <c r="C11" s="43" t="s">
        <v>100</v>
      </c>
      <c r="D11" s="43" t="s">
        <v>101</v>
      </c>
      <c r="E11" s="60">
        <v>100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9.25" customHeight="1">
      <c r="A12" s="21" t="s">
        <v>2</v>
      </c>
      <c r="B12" s="36" t="s">
        <v>99</v>
      </c>
      <c r="C12" s="43" t="s">
        <v>102</v>
      </c>
      <c r="D12" s="43" t="s">
        <v>101</v>
      </c>
      <c r="E12" s="60">
        <v>30</v>
      </c>
      <c r="F12" s="14" t="s">
        <v>45</v>
      </c>
      <c r="G12" s="15" t="s">
        <v>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5" s="2" customFormat="1" ht="15">
      <c r="B14" s="145" t="s">
        <v>119</v>
      </c>
      <c r="C14" s="146"/>
      <c r="D14" s="146"/>
      <c r="E14" s="146"/>
    </row>
    <row r="15" spans="2:5" s="2" customFormat="1" ht="15">
      <c r="B15" s="145" t="s">
        <v>123</v>
      </c>
      <c r="C15" s="146"/>
      <c r="D15" s="146"/>
      <c r="E15" s="146"/>
    </row>
    <row r="16" spans="2:5" s="2" customFormat="1" ht="15">
      <c r="B16" s="53" t="s">
        <v>120</v>
      </c>
      <c r="C16" s="52"/>
      <c r="D16" s="52"/>
      <c r="E16" s="54"/>
    </row>
    <row r="17" spans="2:17" ht="15">
      <c r="B17" s="9"/>
      <c r="C17" s="9"/>
      <c r="D17" s="9"/>
      <c r="E17" s="19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</sheetData>
  <sheetProtection/>
  <mergeCells count="3">
    <mergeCell ref="G2:I2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zoomScale="93" zoomScaleNormal="93" zoomScalePageLayoutView="85" workbookViewId="0" topLeftCell="A4">
      <selection activeCell="F11" sqref="F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1" width="15.00390625" style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8"/>
      <c r="H2" s="128"/>
      <c r="I2" s="128"/>
    </row>
    <row r="3" ht="15">
      <c r="N3" s="37" t="s">
        <v>68</v>
      </c>
    </row>
    <row r="4" spans="2:17" ht="15">
      <c r="B4" s="4" t="s">
        <v>12</v>
      </c>
      <c r="C4" s="5">
        <v>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69</v>
      </c>
      <c r="E10" s="64" t="s">
        <v>67</v>
      </c>
      <c r="F10" s="65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76</v>
      </c>
      <c r="M10" s="46" t="s">
        <v>104</v>
      </c>
      <c r="N10" s="46" t="s">
        <v>15</v>
      </c>
    </row>
    <row r="11" spans="1:14" ht="153" customHeight="1">
      <c r="A11" s="21" t="s">
        <v>1</v>
      </c>
      <c r="B11" s="59" t="s">
        <v>103</v>
      </c>
      <c r="C11" s="45" t="s">
        <v>147</v>
      </c>
      <c r="D11" s="45" t="s">
        <v>71</v>
      </c>
      <c r="E11" s="117">
        <v>1200</v>
      </c>
      <c r="F11" s="14" t="s">
        <v>75</v>
      </c>
      <c r="G11" s="15" t="s">
        <v>77</v>
      </c>
      <c r="H11" s="15"/>
      <c r="I11" s="15"/>
      <c r="J11" s="15" t="s">
        <v>78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8.75" customHeight="1">
      <c r="B13" s="128" t="s">
        <v>123</v>
      </c>
      <c r="C13" s="128"/>
      <c r="D13" s="128"/>
      <c r="Q13" s="1"/>
    </row>
    <row r="14" spans="2:5" s="2" customFormat="1" ht="15">
      <c r="B14" s="55" t="s">
        <v>120</v>
      </c>
      <c r="E14" s="39"/>
    </row>
    <row r="15" spans="2:6" s="2" customFormat="1" ht="32.25" customHeight="1">
      <c r="B15" s="140"/>
      <c r="C15" s="141"/>
      <c r="D15" s="141"/>
      <c r="E15" s="141"/>
      <c r="F15" s="141"/>
    </row>
    <row r="16" s="2" customFormat="1" ht="15">
      <c r="E16" s="39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B15:F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2017-12-19T12:42:05Z</cp:lastPrinted>
  <dcterms:created xsi:type="dcterms:W3CDTF">2003-05-16T10:10:29Z</dcterms:created>
  <dcterms:modified xsi:type="dcterms:W3CDTF">2018-03-19T09:36:00Z</dcterms:modified>
  <cp:category/>
  <cp:version/>
  <cp:contentType/>
  <cp:contentStatus/>
</cp:coreProperties>
</file>