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</sheets>
  <definedNames>
    <definedName name="_xlnm.Print_Area" localSheetId="1">'część (1)'!$A$1:$N$13</definedName>
    <definedName name="_xlnm.Print_Area" localSheetId="2">'część (2)'!$A$1:$N$13</definedName>
    <definedName name="_xlnm.Print_Area" localSheetId="3">'część (3)'!$A$1:$N$12</definedName>
    <definedName name="_xlnm.Print_Area" localSheetId="4">'część (4)'!$A$1:$N$11</definedName>
    <definedName name="_xlnm.Print_Area" localSheetId="5">'część (5)'!$A$1:$N$11</definedName>
    <definedName name="_xlnm.Print_Area" localSheetId="6">'część (6)'!$A$1:$N$13</definedName>
    <definedName name="_xlnm.Print_Area" localSheetId="7">'część (7)'!$A$1:$N$12</definedName>
    <definedName name="_xlnm.Print_Area" localSheetId="8">'część (8)'!$A$1:$N$11</definedName>
    <definedName name="_xlnm.Print_Area" localSheetId="0">'formularz oferty'!$A$1:$E$59</definedName>
  </definedNames>
  <calcPr fullCalcOnLoad="1"/>
</workbook>
</file>

<file path=xl/sharedStrings.xml><?xml version="1.0" encoding="utf-8"?>
<sst xmlns="http://schemas.openxmlformats.org/spreadsheetml/2006/main" count="244" uniqueCount="130">
  <si>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</si>
  <si>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</si>
  <si>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</si>
  <si>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</si>
  <si>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</si>
  <si>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</si>
  <si>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</si>
  <si>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</si>
  <si>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</si>
  <si>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</si>
  <si>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</si>
  <si>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</si>
  <si>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</si>
  <si>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</si>
  <si>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</si>
  <si>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</si>
  <si>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</si>
  <si>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</si>
  <si>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</si>
  <si>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</si>
  <si>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</si>
  <si>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</si>
  <si>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</si>
  <si>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</si>
  <si>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</si>
  <si>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</si>
  <si>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</si>
  <si>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</si>
  <si>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</si>
  <si>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</si>
  <si>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</si>
  <si>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</si>
  <si>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Cena brutto jednego opakowania jednostkowego</t>
  </si>
  <si>
    <t>5.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</si>
  <si>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</si>
  <si>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</si>
  <si>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</si>
  <si>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</si>
  <si>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</si>
  <si>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</si>
  <si>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</si>
  <si>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</si>
  <si>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</si>
  <si>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</si>
  <si>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</si>
  <si>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</si>
  <si>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</si>
  <si>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</si>
  <si>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</si>
  <si>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</si>
  <si>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</si>
  <si>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</si>
  <si>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</si>
  <si>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</si>
  <si>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</si>
  <si>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</si>
  <si>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</si>
  <si>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</si>
  <si>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Postać/ Opakowanie</t>
  </si>
  <si>
    <t>Postać/Opakowanie</t>
  </si>
  <si>
    <t>Oferujemy wykonanie całego przedmiotu zamówienia (w danej części) za cenę:</t>
  </si>
  <si>
    <t xml:space="preserve">1. </t>
  </si>
  <si>
    <r>
      <t>Oświadczamy, że zamówienie będziemy wykonywać do czasu wyczerpania kwoty wynagrodzenia umownego, nie dłużej jednak niż prze</t>
    </r>
    <r>
      <rPr>
        <sz val="11"/>
        <color indexed="8"/>
        <rFont val="Times New Roman"/>
        <family val="1"/>
      </rPr>
      <t>z 18 miesięc</t>
    </r>
    <r>
      <rPr>
        <sz val="11"/>
        <rFont val="Times New Roman"/>
        <family val="1"/>
      </rPr>
      <t>y od dnia zawarcia umowy.</t>
    </r>
  </si>
  <si>
    <t xml:space="preserve">Kod EAN </t>
  </si>
  <si>
    <t>część 7</t>
  </si>
  <si>
    <t>część 8</t>
  </si>
  <si>
    <t>^ wykaz B Obwieszczenia MZ aktualny na dzień składania oferty, możliwość stosowania poza programem lekowym</t>
  </si>
  <si>
    <t>Ilość opakowań</t>
  </si>
  <si>
    <t xml:space="preserve">Nazwa handlowa:
Dawka:
Postać/ Opakowanie:
</t>
  </si>
  <si>
    <t>Ilość sztuk opakowaniu jednostkowym</t>
  </si>
  <si>
    <t xml:space="preserve">Nazwa handlowa:
Dawka:
Postać/ Opakowanie:
</t>
  </si>
  <si>
    <t>Ilość sztuk</t>
  </si>
  <si>
    <t>150 mg</t>
  </si>
  <si>
    <t>300 mg</t>
  </si>
  <si>
    <t>^   wykaz B Obwieszczenia Ministra Zdrowia aktualny na dzień składania oferty, możlwość stosowania poza programem</t>
  </si>
  <si>
    <t>^  wykaz B Obwieszczenia Ministra Zdrowia aktualny na dzień składania oferty, możlwość stosowania poza programem</t>
  </si>
  <si>
    <t xml:space="preserve"> Ilość sztuk opakowaniu jednostkowym</t>
  </si>
  <si>
    <t>Dostawa produktów leczniczych do Apteki Szpitala Uniwersyteckiego w Krakowie</t>
  </si>
  <si>
    <t>Załącznik nr 1 do SWZ|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</si>
  <si>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</si>
  <si>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termin płatności wynosi do 60 dni.</t>
  </si>
  <si>
    <t>Oświadczamy, że oferujemy realizację przedmiotu zamówienia zgodnie z zasadami określonymi w SWZ wraz z załącznikami.</t>
  </si>
  <si>
    <t>Oświadczamy, że oferowane przez nas w części: 1-8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</si>
  <si>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</si>
  <si>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</si>
  <si>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</si>
  <si>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12.</t>
  </si>
  <si>
    <r>
      <t xml:space="preserve">Oświadczamy, że jesteśmy </t>
    </r>
    <r>
      <rPr>
        <i/>
        <sz val="9"/>
        <color indexed="10"/>
        <rFont val="Times New Roman"/>
        <family val="1"/>
      </rPr>
      <t>(podkreślić właściwe)</t>
    </r>
    <r>
      <rPr>
        <sz val="11"/>
        <rFont val="Times New Roman"/>
        <family val="1"/>
      </rPr>
      <t>:
11.1. mikroprzedsiębiorstwem,
11.2. małym przedsiębiorstwem,
11.3. średnim przedsiębiorstwem,
11.4. jednoosobową działalnością gospodarczą,
11.5. osobą fizyczną nieprowadzącą działalności gospodarczej,
11.6. inny rodzaj.</t>
    </r>
  </si>
  <si>
    <t>załącznik nr 1a do SWZ</t>
  </si>
  <si>
    <t>DFP.271.17.2021.KK</t>
  </si>
  <si>
    <t xml:space="preserve">Benralizumabum ^ </t>
  </si>
  <si>
    <t>30 mg/1ml</t>
  </si>
  <si>
    <t>roztwór do wstrzykiwań w ampułko-strzykawce</t>
  </si>
  <si>
    <t>Cinacalcetum ** ^</t>
  </si>
  <si>
    <t>Do zakupu w dawkach: 30 mg, 60 mg i 90 mg</t>
  </si>
  <si>
    <t>tabl. powl. **</t>
  </si>
  <si>
    <t>** opakowanie maxymalnie 30 szt</t>
  </si>
  <si>
    <t>Ilość dawek a 30 mg</t>
  </si>
  <si>
    <t>Voriconazole *</t>
  </si>
  <si>
    <t xml:space="preserve">200 mg </t>
  </si>
  <si>
    <t>tabl powl</t>
  </si>
  <si>
    <t>Ilość dawek a 200 mg</t>
  </si>
  <si>
    <t>*wykaz C Obwieszczenia MZ aktualny na dzień składania oferty</t>
  </si>
  <si>
    <t>Eculizumabum *</t>
  </si>
  <si>
    <t>koncentrat do sporządzania roztworu do infuzji</t>
  </si>
  <si>
    <t xml:space="preserve">Ilość sztuk </t>
  </si>
  <si>
    <t>* wykaz B Obwieszczenia Ministra Zdrowia aktualny na dzień składania oferty, możlwość stosowania poza programem</t>
  </si>
  <si>
    <t>tabl. powl.</t>
  </si>
  <si>
    <t>Ilość opakowań x 56 tabl.</t>
  </si>
  <si>
    <t xml:space="preserve">Dla dawki 30 mg.
Nazwa handlowa:
Dawka:
Postać/ Opakowanie:
Dla dawki 60 mg.
Nazwa handlowa:
Dawka:
Postać/ Opakowanie:
Dla dawki 90 mg.
Nazwa handlowa:
Dawka:
Postać/ Opakowanie:
</t>
  </si>
  <si>
    <t>Dla dawki 30 mg.:
Dla dawki 60 mg.:
Dla dawki 90 mg.:</t>
  </si>
  <si>
    <t>Ivacaftorum^</t>
  </si>
  <si>
    <t xml:space="preserve">Nazwa handlowa:
Dawka:
Postać/ Opakowanie:
</t>
  </si>
  <si>
    <t>Oferowana ilość dawek a 30 mg</t>
  </si>
  <si>
    <t>Cena brutto dawki a 30 mg</t>
  </si>
  <si>
    <t>Oferowana ilość dawek a 200 mg</t>
  </si>
  <si>
    <t>Cena brutto dawki a 200 mg</t>
  </si>
  <si>
    <t>Octan abirateronu*</t>
  </si>
  <si>
    <t xml:space="preserve"> 500 mg x 60 tabl powl</t>
  </si>
  <si>
    <t>60 tabl powlekanych</t>
  </si>
  <si>
    <t>Cena brutto  jednego opakowania jednostkowego</t>
  </si>
  <si>
    <t>opakowań</t>
  </si>
  <si>
    <t>Paclitaxelum w postaci nanocząsteczkowego kompleksu z albuminą ^</t>
  </si>
  <si>
    <t>5 mg/ml, 100 mg</t>
  </si>
  <si>
    <t>proszek do sporządzania zawiesiny do infuzji, 1 fiolka</t>
  </si>
  <si>
    <t>^ wykaz B Obwieszczenia Ministra Zdrowia aktualny na dzień składania oferty, możlwość stosowania poza programem</t>
  </si>
  <si>
    <t>Ilość
fiolek</t>
  </si>
  <si>
    <t xml:space="preserve">fiolek </t>
  </si>
  <si>
    <t>* stosowanie poza Chemioterapią</t>
  </si>
  <si>
    <t>opakowań x 56 tabl.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</si>
</sst>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_-* #,##0.00\ [$zł-415]_-;\-* #,##0.00\ [$zł-415]_-;_-* &quot;-&quot;??\ [$zł-415]_-;_-@_-"/>
    <numFmt numFmtId="186" formatCode="_-[$€-2]\ * #,##0.00_-;\-[$€-2]\ * #,##0.00_-;_-[$€-2]\ * &quot;-&quot;??_-;_-@_-"/>
    <numFmt numFmtId="187" formatCode="&quot; &quot;#,##0.00&quot; zł &quot;;&quot;-&quot;#,##0.00&quot; zł &quot;;&quot; -&quot;#&quot; zł &quot;;@&quot; &quot;"/>
    <numFmt numFmtId="188" formatCode="#,##0.00&quot; &quot;[$zł-415];[Red]&quot;-&quot;#,##0.00&quot; &quot;[$zł-415]"/>
    <numFmt numFmtId="189" formatCode="&quot; &quot;[$€-402]&quot; &quot;#,##0.00&quot; &quot;;&quot;-&quot;[$€-402]&quot; &quot;#,##0.00&quot; &quot;;&quot; &quot;[$€-402]&quot; -&quot;00&quot; &quot;;@&quot; &quot;"/>
    <numFmt numFmtId="190" formatCode="[$-415]dddd\,\ 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i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33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84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84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4" fontId="4" fillId="0" borderId="13" xfId="0" applyNumberFormat="1" applyFont="1" applyFill="1" applyBorder="1" applyAlignment="1" applyProtection="1">
      <alignment vertical="top" wrapText="1" shrinkToFit="1"/>
      <protection locked="0"/>
    </xf>
    <xf numFmtId="44" fontId="4" fillId="0" borderId="13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3" fontId="4" fillId="0" borderId="14" xfId="42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3" fontId="4" fillId="33" borderId="10" xfId="0" applyNumberFormat="1" applyFont="1" applyFill="1" applyBorder="1" applyAlignment="1" applyProtection="1">
      <alignment horizontal="righ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left" vertical="top" wrapText="1"/>
      <protection locked="0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Alignment="1" applyProtection="1">
      <alignment vertical="top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175" fontId="46" fillId="0" borderId="10" xfId="58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" fillId="33" borderId="15" xfId="0" applyNumberFormat="1" applyFont="1" applyFill="1" applyBorder="1" applyAlignment="1" applyProtection="1">
      <alignment horizontal="left" vertical="top" wrapText="1"/>
      <protection locked="0"/>
    </xf>
    <xf numFmtId="49" fontId="4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13" xfId="0" applyFont="1" applyFill="1" applyBorder="1" applyAlignment="1">
      <alignment horizontal="left" wrapText="1"/>
    </xf>
    <xf numFmtId="0" fontId="4" fillId="0" borderId="0" xfId="0" applyFont="1" applyFill="1" applyAlignment="1" applyProtection="1">
      <alignment horizontal="right" vertical="top"/>
      <protection locked="0"/>
    </xf>
    <xf numFmtId="0" fontId="0" fillId="0" borderId="0" xfId="0" applyAlignment="1">
      <alignment horizontal="left" vertical="top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0" fontId="46" fillId="0" borderId="13" xfId="0" applyFont="1" applyFill="1" applyBorder="1" applyAlignment="1" applyProtection="1">
      <alignment horizontal="left" vertical="top" wrapText="1"/>
      <protection locked="0"/>
    </xf>
  </cellXfs>
  <cellStyles count="8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3 3" xfId="51"/>
    <cellStyle name="Dziesiętny 3 4" xfId="52"/>
    <cellStyle name="Dziesiętny 4" xfId="53"/>
    <cellStyle name="Dziesiętny 4 2" xfId="54"/>
    <cellStyle name="Dziesiętny 4 2 2" xfId="55"/>
    <cellStyle name="Dziesiętny 4 3" xfId="56"/>
    <cellStyle name="Dziesiętny 4 4" xfId="57"/>
    <cellStyle name="Dziesiętny 5" xfId="58"/>
    <cellStyle name="Dziesiętny 5 2" xfId="59"/>
    <cellStyle name="Dziesiętny 6" xfId="60"/>
    <cellStyle name="Dziesiętny 7" xfId="61"/>
    <cellStyle name="Excel Built-in Currency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3" xfId="72"/>
    <cellStyle name="Normalny 4" xfId="73"/>
    <cellStyle name="Normalny 5" xfId="74"/>
    <cellStyle name="Normalny 7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3 2" xfId="90"/>
    <cellStyle name="Walutowy 2 4" xfId="91"/>
    <cellStyle name="Walutowy 3" xfId="92"/>
    <cellStyle name="Walutowy 3 2" xfId="93"/>
    <cellStyle name="Walutowy 3 3" xfId="94"/>
    <cellStyle name="Walutowy 3 4" xfId="95"/>
    <cellStyle name="Walutowy 4" xfId="96"/>
    <cellStyle name="Walutowy 4 2" xfId="97"/>
    <cellStyle name="Walutowy 5" xfId="98"/>
    <cellStyle name="Walutowy 5 2" xfId="99"/>
    <cellStyle name="Walutowy 6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60"/>
  <sheetViews>
    <sheetView showGridLines="0" tabSelected="1" view="pageBreakPreview" zoomScale="93" zoomScaleNormal="93" zoomScaleSheetLayoutView="93" zoomScalePageLayoutView="115" workbookViewId="0" topLeftCell="A13">
      <selection activeCell="C6" sqref="C6:D6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78</v>
      </c>
    </row>
    <row r="2" spans="2:4" ht="15">
      <c r="B2" s="18"/>
      <c r="C2" s="18" t="s">
        <v>49</v>
      </c>
      <c r="D2" s="18"/>
    </row>
    <row r="4" spans="2:3" ht="15">
      <c r="B4" s="9" t="s">
        <v>41</v>
      </c>
      <c r="C4" s="9" t="s">
        <v>89</v>
      </c>
    </row>
    <row r="5" ht="10.5" customHeight="1"/>
    <row r="6" spans="2:4" ht="30" customHeight="1">
      <c r="B6" s="9" t="s">
        <v>40</v>
      </c>
      <c r="C6" s="80" t="s">
        <v>77</v>
      </c>
      <c r="D6" s="80"/>
    </row>
    <row r="8" spans="2:4" ht="15">
      <c r="B8" s="52" t="s">
        <v>35</v>
      </c>
      <c r="C8" s="81"/>
      <c r="D8" s="82"/>
    </row>
    <row r="9" spans="2:4" ht="15">
      <c r="B9" s="52" t="s">
        <v>42</v>
      </c>
      <c r="C9" s="84"/>
      <c r="D9" s="85"/>
    </row>
    <row r="10" spans="2:4" ht="15">
      <c r="B10" s="52" t="s">
        <v>34</v>
      </c>
      <c r="C10" s="74"/>
      <c r="D10" s="75"/>
    </row>
    <row r="11" spans="2:4" ht="15">
      <c r="B11" s="52" t="s">
        <v>43</v>
      </c>
      <c r="C11" s="74"/>
      <c r="D11" s="75"/>
    </row>
    <row r="12" spans="2:4" ht="15">
      <c r="B12" s="52" t="s">
        <v>44</v>
      </c>
      <c r="C12" s="74"/>
      <c r="D12" s="75"/>
    </row>
    <row r="13" spans="2:4" ht="15">
      <c r="B13" s="52" t="s">
        <v>45</v>
      </c>
      <c r="C13" s="74"/>
      <c r="D13" s="75"/>
    </row>
    <row r="14" spans="2:4" ht="15">
      <c r="B14" s="52" t="s">
        <v>46</v>
      </c>
      <c r="C14" s="74"/>
      <c r="D14" s="75"/>
    </row>
    <row r="15" spans="2:4" ht="15">
      <c r="B15" s="52" t="s">
        <v>47</v>
      </c>
      <c r="C15" s="74"/>
      <c r="D15" s="75"/>
    </row>
    <row r="16" spans="2:4" ht="15">
      <c r="B16" s="52" t="s">
        <v>48</v>
      </c>
      <c r="C16" s="74"/>
      <c r="D16" s="75"/>
    </row>
    <row r="17" spans="3:4" ht="8.25" customHeight="1">
      <c r="C17" s="6"/>
      <c r="D17" s="22"/>
    </row>
    <row r="18" spans="1:4" ht="15">
      <c r="A18" s="9" t="s">
        <v>2</v>
      </c>
      <c r="B18" s="77" t="s">
        <v>60</v>
      </c>
      <c r="C18" s="77"/>
      <c r="D18" s="77"/>
    </row>
    <row r="19" spans="3:4" ht="6.75" customHeight="1">
      <c r="C19" s="1"/>
      <c r="D19" s="23"/>
    </row>
    <row r="20" spans="2:4" ht="21" customHeight="1">
      <c r="B20" s="50" t="s">
        <v>18</v>
      </c>
      <c r="C20" s="51" t="s">
        <v>1</v>
      </c>
      <c r="D20" s="6"/>
    </row>
    <row r="21" spans="2:4" ht="15">
      <c r="B21" s="21" t="s">
        <v>24</v>
      </c>
      <c r="C21" s="24">
        <f>'część (1)'!H$5</f>
        <v>0</v>
      </c>
      <c r="D21" s="25"/>
    </row>
    <row r="22" spans="2:4" ht="15">
      <c r="B22" s="21" t="s">
        <v>25</v>
      </c>
      <c r="C22" s="24">
        <f>'część (2)'!H$5</f>
        <v>0</v>
      </c>
      <c r="D22" s="25"/>
    </row>
    <row r="23" spans="2:4" ht="15">
      <c r="B23" s="21" t="s">
        <v>26</v>
      </c>
      <c r="C23" s="24">
        <f>'część (3)'!H$5</f>
        <v>0</v>
      </c>
      <c r="D23" s="25"/>
    </row>
    <row r="24" spans="2:4" ht="15">
      <c r="B24" s="21" t="s">
        <v>27</v>
      </c>
      <c r="C24" s="24">
        <f>'część (4)'!H$5</f>
        <v>0</v>
      </c>
      <c r="D24" s="25"/>
    </row>
    <row r="25" spans="2:4" ht="15">
      <c r="B25" s="21" t="s">
        <v>28</v>
      </c>
      <c r="C25" s="24">
        <f>'część (5)'!H$5</f>
        <v>0</v>
      </c>
      <c r="D25" s="25"/>
    </row>
    <row r="26" spans="2:4" ht="15">
      <c r="B26" s="21" t="s">
        <v>29</v>
      </c>
      <c r="C26" s="24">
        <f>'część (6)'!H$5</f>
        <v>0</v>
      </c>
      <c r="D26" s="25"/>
    </row>
    <row r="27" spans="2:4" ht="15">
      <c r="B27" s="21" t="s">
        <v>64</v>
      </c>
      <c r="C27" s="24">
        <f>'część (7)'!H$5</f>
        <v>0</v>
      </c>
      <c r="D27" s="25"/>
    </row>
    <row r="28" spans="2:4" ht="15">
      <c r="B28" s="21" t="s">
        <v>65</v>
      </c>
      <c r="C28" s="24">
        <f>'część (8)'!H$5</f>
        <v>0</v>
      </c>
      <c r="D28" s="25"/>
    </row>
    <row r="29" spans="3:4" ht="2.25" customHeight="1">
      <c r="C29" s="36"/>
      <c r="D29" s="25"/>
    </row>
    <row r="30" spans="3:4" ht="2.25" customHeight="1">
      <c r="C30" s="36"/>
      <c r="D30" s="25"/>
    </row>
    <row r="31" spans="3:4" ht="0.75" customHeight="1">
      <c r="C31" s="36"/>
      <c r="D31" s="25"/>
    </row>
    <row r="32" spans="3:4" ht="2.25" customHeight="1">
      <c r="C32" s="36"/>
      <c r="D32" s="25"/>
    </row>
    <row r="33" spans="3:4" ht="5.25" customHeight="1" hidden="1">
      <c r="C33" s="36"/>
      <c r="D33" s="25"/>
    </row>
    <row r="34" spans="1:4" ht="74.25" customHeight="1">
      <c r="A34" s="9" t="s">
        <v>3</v>
      </c>
      <c r="B34" s="77" t="s">
        <v>79</v>
      </c>
      <c r="C34" s="77"/>
      <c r="D34" s="77"/>
    </row>
    <row r="35" spans="1:4" ht="15.75" customHeight="1">
      <c r="A35" s="9" t="s">
        <v>4</v>
      </c>
      <c r="B35" s="83" t="s">
        <v>80</v>
      </c>
      <c r="C35" s="83"/>
      <c r="D35" s="83"/>
    </row>
    <row r="36" spans="1:4" ht="33" customHeight="1">
      <c r="A36" s="9" t="s">
        <v>5</v>
      </c>
      <c r="B36" s="78" t="s">
        <v>62</v>
      </c>
      <c r="C36" s="78"/>
      <c r="D36" s="78"/>
    </row>
    <row r="37" spans="1:4" ht="30" customHeight="1">
      <c r="A37" s="9" t="s">
        <v>33</v>
      </c>
      <c r="B37" s="78" t="s">
        <v>81</v>
      </c>
      <c r="C37" s="78"/>
      <c r="D37" s="78"/>
    </row>
    <row r="38" spans="1:4" s="26" customFormat="1" ht="64.5" customHeight="1">
      <c r="A38" s="9" t="s">
        <v>38</v>
      </c>
      <c r="B38" s="70" t="s">
        <v>82</v>
      </c>
      <c r="C38" s="70"/>
      <c r="D38" s="70"/>
    </row>
    <row r="39" spans="1:4" ht="31.5" customHeight="1">
      <c r="A39" s="9" t="s">
        <v>6</v>
      </c>
      <c r="B39" s="70" t="s">
        <v>83</v>
      </c>
      <c r="C39" s="70"/>
      <c r="D39" s="70"/>
    </row>
    <row r="40" spans="1:4" ht="22.5" customHeight="1">
      <c r="A40" s="9" t="s">
        <v>7</v>
      </c>
      <c r="B40" s="79" t="s">
        <v>84</v>
      </c>
      <c r="C40" s="79"/>
      <c r="D40" s="79"/>
    </row>
    <row r="41" spans="1:4" ht="28.5" customHeight="1">
      <c r="A41" s="9" t="s">
        <v>20</v>
      </c>
      <c r="B41" s="70" t="s">
        <v>85</v>
      </c>
      <c r="C41" s="70"/>
      <c r="D41" s="70"/>
    </row>
    <row r="42" spans="1:4" ht="33.75" customHeight="1">
      <c r="A42" s="9" t="s">
        <v>37</v>
      </c>
      <c r="B42" s="70" t="s">
        <v>56</v>
      </c>
      <c r="C42" s="70"/>
      <c r="D42" s="70"/>
    </row>
    <row r="43" spans="2:4" ht="33.75" customHeight="1">
      <c r="B43" s="70" t="s">
        <v>54</v>
      </c>
      <c r="C43" s="70"/>
      <c r="D43" s="70"/>
    </row>
    <row r="44" spans="2:4" ht="14.25" customHeight="1">
      <c r="B44" s="76" t="s">
        <v>55</v>
      </c>
      <c r="C44" s="76"/>
      <c r="D44" s="76"/>
    </row>
    <row r="45" spans="1:4" ht="95.25" customHeight="1">
      <c r="A45" s="9" t="s">
        <v>0</v>
      </c>
      <c r="B45" s="77" t="s">
        <v>87</v>
      </c>
      <c r="C45" s="77"/>
      <c r="D45" s="77"/>
    </row>
    <row r="46" spans="1:4" ht="18" customHeight="1">
      <c r="A46" s="9" t="s">
        <v>86</v>
      </c>
      <c r="B46" s="4" t="s">
        <v>8</v>
      </c>
      <c r="C46" s="1"/>
      <c r="D46" s="9"/>
    </row>
    <row r="47" spans="1:4" ht="18" customHeight="1">
      <c r="A47" s="28"/>
      <c r="B47" s="71" t="s">
        <v>21</v>
      </c>
      <c r="C47" s="72"/>
      <c r="D47" s="73"/>
    </row>
    <row r="48" spans="2:4" ht="18" customHeight="1">
      <c r="B48" s="71" t="s">
        <v>9</v>
      </c>
      <c r="C48" s="73"/>
      <c r="D48" s="52"/>
    </row>
    <row r="49" spans="2:4" ht="12.75" customHeight="1">
      <c r="B49" s="86"/>
      <c r="C49" s="87"/>
      <c r="D49" s="21"/>
    </row>
    <row r="50" spans="2:4" ht="15.75" customHeight="1">
      <c r="B50" s="86"/>
      <c r="C50" s="87"/>
      <c r="D50" s="21"/>
    </row>
    <row r="51" spans="2:4" ht="9.75" customHeight="1">
      <c r="B51" s="30" t="s">
        <v>11</v>
      </c>
      <c r="C51" s="30"/>
      <c r="D51" s="7"/>
    </row>
    <row r="52" spans="2:4" ht="18" customHeight="1">
      <c r="B52" s="71" t="s">
        <v>22</v>
      </c>
      <c r="C52" s="72"/>
      <c r="D52" s="73"/>
    </row>
    <row r="53" spans="2:4" ht="18" customHeight="1">
      <c r="B53" s="53" t="s">
        <v>9</v>
      </c>
      <c r="C53" s="54" t="s">
        <v>10</v>
      </c>
      <c r="D53" s="55" t="s">
        <v>12</v>
      </c>
    </row>
    <row r="54" spans="2:4" ht="15.75" customHeight="1">
      <c r="B54" s="31"/>
      <c r="C54" s="29"/>
      <c r="D54" s="32"/>
    </row>
    <row r="55" spans="2:4" ht="18" customHeight="1">
      <c r="B55" s="31"/>
      <c r="C55" s="29"/>
      <c r="D55" s="32"/>
    </row>
    <row r="56" spans="2:4" ht="0.75" customHeight="1">
      <c r="B56" s="30"/>
      <c r="C56" s="30"/>
      <c r="D56" s="7"/>
    </row>
    <row r="57" spans="2:4" ht="18" customHeight="1">
      <c r="B57" s="71" t="s">
        <v>23</v>
      </c>
      <c r="C57" s="72"/>
      <c r="D57" s="73"/>
    </row>
    <row r="58" spans="2:4" ht="18" customHeight="1">
      <c r="B58" s="71" t="s">
        <v>13</v>
      </c>
      <c r="C58" s="73"/>
      <c r="D58" s="52"/>
    </row>
    <row r="59" spans="2:4" ht="18" customHeight="1">
      <c r="B59" s="82"/>
      <c r="C59" s="82"/>
      <c r="D59" s="21"/>
    </row>
    <row r="60" spans="2:4" ht="34.5" customHeight="1">
      <c r="B60" s="20"/>
      <c r="C60" s="27"/>
      <c r="D60" s="27"/>
    </row>
  </sheetData>
  <sheetProtection/>
  <mergeCells count="31">
    <mergeCell ref="B48:C48"/>
    <mergeCell ref="B59:C59"/>
    <mergeCell ref="B49:C49"/>
    <mergeCell ref="B50:C50"/>
    <mergeCell ref="B52:D52"/>
    <mergeCell ref="B58:C58"/>
    <mergeCell ref="B57:D57"/>
    <mergeCell ref="C6:D6"/>
    <mergeCell ref="C13:D13"/>
    <mergeCell ref="C11:D11"/>
    <mergeCell ref="C14:D14"/>
    <mergeCell ref="C8:D8"/>
    <mergeCell ref="B36:D36"/>
    <mergeCell ref="B35:D35"/>
    <mergeCell ref="C16:D16"/>
    <mergeCell ref="C9:D9"/>
    <mergeCell ref="C10:D10"/>
    <mergeCell ref="C12:D12"/>
    <mergeCell ref="B34:D34"/>
    <mergeCell ref="B18:D18"/>
    <mergeCell ref="B37:D37"/>
    <mergeCell ref="B38:D38"/>
    <mergeCell ref="B41:D41"/>
    <mergeCell ref="B40:D40"/>
    <mergeCell ref="B43:D43"/>
    <mergeCell ref="B42:D42"/>
    <mergeCell ref="B47:D47"/>
    <mergeCell ref="C15:D15"/>
    <mergeCell ref="B39:D39"/>
    <mergeCell ref="B44:D44"/>
    <mergeCell ref="B45:D4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7" r:id="rId1"/>
  <rowBreaks count="1" manualBreakCount="1">
    <brk id="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2"/>
  <sheetViews>
    <sheetView showGridLines="0" view="pageBreakPreview" zoomScale="80" zoomScaleNormal="80" zoomScaleSheetLayoutView="80" zoomScalePageLayoutView="85" workbookViewId="0" topLeftCell="A1">
      <selection activeCell="K10" sqref="K10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DFP.271.17.2021.KK</v>
      </c>
      <c r="N1" s="35" t="s">
        <v>88</v>
      </c>
      <c r="S1" s="2"/>
      <c r="T1" s="2"/>
    </row>
    <row r="2" ht="15">
      <c r="N2" s="35" t="s">
        <v>57</v>
      </c>
    </row>
    <row r="3" spans="2:17" ht="15">
      <c r="B3" s="4" t="s">
        <v>14</v>
      </c>
      <c r="C3" s="5">
        <v>1</v>
      </c>
      <c r="D3" s="6"/>
      <c r="E3" s="19"/>
      <c r="F3" s="9"/>
      <c r="G3" s="8" t="s">
        <v>19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9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9"/>
      <c r="F5" s="9"/>
      <c r="G5" s="11" t="s">
        <v>1</v>
      </c>
      <c r="H5" s="88">
        <f>SUM(N10:N10)</f>
        <v>0</v>
      </c>
      <c r="I5" s="89"/>
      <c r="Q5" s="1"/>
    </row>
    <row r="6" spans="1:17" ht="15">
      <c r="A6" s="4"/>
      <c r="C6" s="9"/>
      <c r="D6" s="9"/>
      <c r="E6" s="19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4" customFormat="1" ht="60" customHeight="1">
      <c r="A9" s="50" t="s">
        <v>36</v>
      </c>
      <c r="B9" s="50" t="s">
        <v>15</v>
      </c>
      <c r="C9" s="50" t="s">
        <v>16</v>
      </c>
      <c r="D9" s="50" t="s">
        <v>50</v>
      </c>
      <c r="E9" s="56" t="s">
        <v>71</v>
      </c>
      <c r="F9" s="57"/>
      <c r="G9" s="50" t="str">
        <f>"Nazwa handlowa /
"&amp;C9&amp;" / 
"&amp;D9</f>
        <v>Nazwa handlowa /
Dawka / 
Postać /Opakowanie</v>
      </c>
      <c r="H9" s="50" t="s">
        <v>52</v>
      </c>
      <c r="I9" s="50" t="str">
        <f>B9</f>
        <v>Skład</v>
      </c>
      <c r="J9" s="50" t="s">
        <v>53</v>
      </c>
      <c r="K9" s="50" t="s">
        <v>69</v>
      </c>
      <c r="L9" s="50" t="s">
        <v>31</v>
      </c>
      <c r="M9" s="50" t="s">
        <v>32</v>
      </c>
      <c r="N9" s="50" t="s">
        <v>17</v>
      </c>
    </row>
    <row r="10" spans="1:14" ht="53.25" customHeight="1">
      <c r="A10" s="66">
        <v>1</v>
      </c>
      <c r="B10" s="67" t="s">
        <v>90</v>
      </c>
      <c r="C10" s="1" t="s">
        <v>91</v>
      </c>
      <c r="D10" s="67" t="s">
        <v>92</v>
      </c>
      <c r="E10" s="67">
        <v>180</v>
      </c>
      <c r="F10" s="68" t="s">
        <v>39</v>
      </c>
      <c r="G10" s="15" t="s">
        <v>68</v>
      </c>
      <c r="H10" s="41"/>
      <c r="I10" s="41"/>
      <c r="J10" s="16"/>
      <c r="K10" s="15"/>
      <c r="L10" s="15" t="str">
        <f>IF(K10=0,"0,00",IF(K10&gt;0,ROUND(E10/K10,2)))</f>
        <v>0,00</v>
      </c>
      <c r="M10" s="64">
        <v>0</v>
      </c>
      <c r="N10" s="17">
        <f>ROUND(L10*ROUND(M10,2),2)</f>
        <v>0</v>
      </c>
    </row>
    <row r="11" spans="1:14" ht="12.75" customHeight="1">
      <c r="A11" s="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7" ht="15">
      <c r="A12" s="9"/>
      <c r="B12" s="91" t="s">
        <v>75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Q12" s="1"/>
    </row>
    <row r="13" spans="2:17" ht="15">
      <c r="B13" s="90"/>
      <c r="C13" s="90"/>
      <c r="D13" s="90"/>
      <c r="E13" s="90"/>
      <c r="F13" s="90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4">
    <mergeCell ref="H5:I5"/>
    <mergeCell ref="B13:F13"/>
    <mergeCell ref="B12:N12"/>
    <mergeCell ref="B11:N1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view="pageBreakPreview" zoomScale="80" zoomScaleNormal="80" zoomScaleSheetLayoutView="80" zoomScalePageLayoutView="80" workbookViewId="0" topLeftCell="A1">
      <selection activeCell="N9" sqref="N9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DFP.271.17.2021.KK</v>
      </c>
      <c r="N1" s="35" t="s">
        <v>88</v>
      </c>
      <c r="S1" s="2"/>
      <c r="T1" s="2"/>
    </row>
    <row r="2" ht="15">
      <c r="N2" s="35" t="s">
        <v>57</v>
      </c>
    </row>
    <row r="3" spans="2:17" ht="15">
      <c r="B3" s="4" t="s">
        <v>14</v>
      </c>
      <c r="C3" s="5">
        <v>2</v>
      </c>
      <c r="D3" s="6"/>
      <c r="E3" s="19"/>
      <c r="F3" s="9"/>
      <c r="G3" s="8" t="s">
        <v>19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9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9"/>
      <c r="F5" s="9"/>
      <c r="G5" s="11" t="s">
        <v>1</v>
      </c>
      <c r="H5" s="88">
        <f>SUM(N10:N10)</f>
        <v>0</v>
      </c>
      <c r="I5" s="89"/>
      <c r="Q5" s="1"/>
    </row>
    <row r="6" spans="1:17" ht="15">
      <c r="A6" s="4"/>
      <c r="C6" s="9"/>
      <c r="D6" s="9"/>
      <c r="E6" s="19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4" customFormat="1" ht="60" customHeight="1">
      <c r="A9" s="50" t="s">
        <v>36</v>
      </c>
      <c r="B9" s="50" t="s">
        <v>15</v>
      </c>
      <c r="C9" s="50" t="s">
        <v>16</v>
      </c>
      <c r="D9" s="58" t="s">
        <v>58</v>
      </c>
      <c r="E9" s="56" t="s">
        <v>97</v>
      </c>
      <c r="F9" s="57"/>
      <c r="G9" s="50" t="str">
        <f>"Nazwa handlowa /
"&amp;C9&amp;" / 
"&amp;D9</f>
        <v>Nazwa handlowa /
Dawka / 
Postać/ Opakowanie</v>
      </c>
      <c r="H9" s="50" t="s">
        <v>52</v>
      </c>
      <c r="I9" s="50" t="str">
        <f>B9</f>
        <v>Skład</v>
      </c>
      <c r="J9" s="50" t="s">
        <v>53</v>
      </c>
      <c r="K9" s="50" t="s">
        <v>76</v>
      </c>
      <c r="L9" s="50" t="s">
        <v>113</v>
      </c>
      <c r="M9" s="50" t="s">
        <v>114</v>
      </c>
      <c r="N9" s="50" t="s">
        <v>17</v>
      </c>
    </row>
    <row r="10" spans="1:14" s="4" customFormat="1" ht="215.25" customHeight="1">
      <c r="A10" s="21" t="s">
        <v>61</v>
      </c>
      <c r="B10" s="21" t="s">
        <v>93</v>
      </c>
      <c r="C10" s="21" t="s">
        <v>94</v>
      </c>
      <c r="D10" s="69" t="s">
        <v>95</v>
      </c>
      <c r="E10" s="47">
        <v>21600</v>
      </c>
      <c r="F10" s="21" t="s">
        <v>39</v>
      </c>
      <c r="G10" s="15" t="s">
        <v>109</v>
      </c>
      <c r="H10" s="5"/>
      <c r="I10" s="5"/>
      <c r="J10" s="21" t="s">
        <v>110</v>
      </c>
      <c r="K10" s="5"/>
      <c r="L10" s="15" t="str">
        <f>IF(K10=0,"0,00",IF(K10&gt;0,ROUND(E10/K10,2)))</f>
        <v>0,00</v>
      </c>
      <c r="M10" s="65">
        <v>0</v>
      </c>
      <c r="N10" s="17">
        <f>ROUND(L10*ROUND(M10,2),2)</f>
        <v>0</v>
      </c>
    </row>
    <row r="11" spans="2:7" ht="15">
      <c r="B11" s="95" t="s">
        <v>75</v>
      </c>
      <c r="C11" s="96"/>
      <c r="D11" s="96"/>
      <c r="E11" s="96"/>
      <c r="F11" s="96"/>
      <c r="G11" s="96"/>
    </row>
    <row r="12" spans="2:14" ht="15" customHeight="1">
      <c r="B12" s="94" t="s">
        <v>96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2:7" ht="13.5" customHeight="1">
      <c r="B13" s="93"/>
      <c r="C13" s="93"/>
      <c r="D13" s="93"/>
      <c r="E13" s="93"/>
      <c r="F13" s="93"/>
      <c r="G13" s="93"/>
    </row>
    <row r="14" spans="2:17" ht="20.25" customHeight="1">
      <c r="B14" s="83"/>
      <c r="C14" s="90"/>
      <c r="D14" s="90"/>
      <c r="E14" s="90"/>
      <c r="F14" s="90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5">
    <mergeCell ref="H5:I5"/>
    <mergeCell ref="B14:F14"/>
    <mergeCell ref="B13:G13"/>
    <mergeCell ref="B12:N12"/>
    <mergeCell ref="B11:G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13"/>
  <sheetViews>
    <sheetView showGridLines="0" view="pageBreakPreview" zoomScale="80" zoomScaleNormal="80" zoomScaleSheetLayoutView="80" zoomScalePageLayoutView="80" workbookViewId="0" topLeftCell="A1">
      <selection activeCell="M9" sqref="M9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6384" width="9.125" style="1" customWidth="1"/>
  </cols>
  <sheetData>
    <row r="1" spans="2:14" ht="15">
      <c r="B1" s="2" t="str">
        <f>'formularz oferty'!C4</f>
        <v>DFP.271.17.2021.KK</v>
      </c>
      <c r="N1" s="35" t="s">
        <v>88</v>
      </c>
    </row>
    <row r="2" ht="15">
      <c r="N2" s="35" t="s">
        <v>57</v>
      </c>
    </row>
    <row r="3" spans="2:14" ht="15">
      <c r="B3" s="4" t="s">
        <v>14</v>
      </c>
      <c r="C3" s="5">
        <v>3</v>
      </c>
      <c r="D3" s="6"/>
      <c r="E3" s="19"/>
      <c r="F3" s="9"/>
      <c r="G3" s="8" t="s">
        <v>19</v>
      </c>
      <c r="H3" s="9"/>
      <c r="I3" s="6"/>
      <c r="J3" s="9"/>
      <c r="K3" s="9"/>
      <c r="L3" s="9"/>
      <c r="M3" s="9"/>
      <c r="N3" s="9"/>
    </row>
    <row r="4" spans="2:14" ht="15">
      <c r="B4" s="4"/>
      <c r="C4" s="6"/>
      <c r="D4" s="6"/>
      <c r="E4" s="19"/>
      <c r="F4" s="9"/>
      <c r="G4" s="8"/>
      <c r="H4" s="9"/>
      <c r="I4" s="6"/>
      <c r="J4" s="9"/>
      <c r="K4" s="9"/>
      <c r="L4" s="9"/>
      <c r="M4" s="9"/>
      <c r="N4" s="9"/>
    </row>
    <row r="5" spans="1:9" ht="15">
      <c r="A5" s="4"/>
      <c r="B5" s="4"/>
      <c r="C5" s="10"/>
      <c r="D5" s="10"/>
      <c r="E5" s="19"/>
      <c r="F5" s="9"/>
      <c r="G5" s="11" t="s">
        <v>1</v>
      </c>
      <c r="H5" s="88">
        <f>SUM(N10:N10)</f>
        <v>0</v>
      </c>
      <c r="I5" s="89"/>
    </row>
    <row r="6" spans="1:12" ht="15">
      <c r="A6" s="4"/>
      <c r="C6" s="9"/>
      <c r="D6" s="9"/>
      <c r="E6" s="19"/>
      <c r="F6" s="9"/>
      <c r="G6" s="9"/>
      <c r="H6" s="9"/>
      <c r="I6" s="9"/>
      <c r="J6" s="9"/>
      <c r="K6" s="9"/>
      <c r="L6" s="9"/>
    </row>
    <row r="7" spans="1:12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ht="15">
      <c r="B8" s="4"/>
    </row>
    <row r="9" spans="1:14" s="59" customFormat="1" ht="63" customHeight="1">
      <c r="A9" s="50" t="s">
        <v>36</v>
      </c>
      <c r="B9" s="50" t="s">
        <v>15</v>
      </c>
      <c r="C9" s="50" t="s">
        <v>16</v>
      </c>
      <c r="D9" s="50" t="s">
        <v>59</v>
      </c>
      <c r="E9" s="56" t="s">
        <v>101</v>
      </c>
      <c r="F9" s="57"/>
      <c r="G9" s="50" t="str">
        <f>"Nazwa handlowa /
"&amp;C9&amp;" / 
"&amp;D9</f>
        <v>Nazwa handlowa /
Dawka / 
Postać/Opakowanie</v>
      </c>
      <c r="H9" s="50" t="s">
        <v>52</v>
      </c>
      <c r="I9" s="50" t="str">
        <f>B9</f>
        <v>Skład</v>
      </c>
      <c r="J9" s="50" t="s">
        <v>53</v>
      </c>
      <c r="K9" s="50" t="s">
        <v>30</v>
      </c>
      <c r="L9" s="50" t="s">
        <v>115</v>
      </c>
      <c r="M9" s="50" t="s">
        <v>116</v>
      </c>
      <c r="N9" s="50" t="s">
        <v>17</v>
      </c>
    </row>
    <row r="10" spans="1:14" ht="54.75" customHeight="1">
      <c r="A10" s="21" t="s">
        <v>2</v>
      </c>
      <c r="B10" s="33" t="s">
        <v>98</v>
      </c>
      <c r="C10" s="33" t="s">
        <v>99</v>
      </c>
      <c r="D10" s="33" t="s">
        <v>100</v>
      </c>
      <c r="E10" s="34">
        <v>1000</v>
      </c>
      <c r="F10" s="14" t="s">
        <v>39</v>
      </c>
      <c r="G10" s="15" t="s">
        <v>70</v>
      </c>
      <c r="H10" s="61"/>
      <c r="I10" s="61"/>
      <c r="J10" s="62"/>
      <c r="K10" s="15"/>
      <c r="L10" s="15" t="str">
        <f>IF(K10=0,"0,00",IF(K10&gt;0,ROUND(E10/K10,2)))</f>
        <v>0,00</v>
      </c>
      <c r="M10" s="64">
        <v>0</v>
      </c>
      <c r="N10" s="17">
        <f>ROUND(L10*ROUND(M10,2),2)</f>
        <v>0</v>
      </c>
    </row>
    <row r="11" spans="2:14" s="2" customFormat="1" ht="15">
      <c r="B11" s="97" t="s">
        <v>102</v>
      </c>
      <c r="C11" s="97"/>
      <c r="D11" s="97"/>
      <c r="E11" s="97"/>
      <c r="F11" s="97"/>
      <c r="G11" s="97"/>
      <c r="H11" s="63"/>
      <c r="I11" s="63"/>
      <c r="J11" s="63"/>
      <c r="K11" s="63"/>
      <c r="L11" s="63"/>
      <c r="M11" s="63"/>
      <c r="N11" s="63"/>
    </row>
    <row r="12" s="2" customFormat="1" ht="15">
      <c r="E12" s="37"/>
    </row>
    <row r="13" spans="2:14" s="2" customFormat="1" ht="15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</sheetData>
  <sheetProtection/>
  <mergeCells count="3">
    <mergeCell ref="H5:I5"/>
    <mergeCell ref="B13:N13"/>
    <mergeCell ref="B11:G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7"/>
  <sheetViews>
    <sheetView showGridLines="0" view="pageBreakPreview" zoomScale="80" zoomScaleNormal="80" zoomScaleSheetLayoutView="80" zoomScalePageLayoutView="85" workbookViewId="0" topLeftCell="A1">
      <selection activeCell="E42" sqref="E42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1.625" style="1" customWidth="1"/>
    <col min="16" max="16" width="15.875" style="1" hidden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DFP.271.17.2021.KK</v>
      </c>
      <c r="N1" s="35" t="s">
        <v>88</v>
      </c>
      <c r="S1" s="2"/>
      <c r="T1" s="2"/>
    </row>
    <row r="2" ht="15">
      <c r="N2" s="35" t="s">
        <v>57</v>
      </c>
    </row>
    <row r="3" spans="2:17" ht="15">
      <c r="B3" s="4" t="s">
        <v>14</v>
      </c>
      <c r="C3" s="5">
        <v>4</v>
      </c>
      <c r="D3" s="6"/>
      <c r="E3" s="19"/>
      <c r="F3" s="9"/>
      <c r="G3" s="8" t="s">
        <v>19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9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9"/>
      <c r="F5" s="9"/>
      <c r="G5" s="11" t="s">
        <v>1</v>
      </c>
      <c r="H5" s="88">
        <f>SUM(N10:N10)</f>
        <v>0</v>
      </c>
      <c r="I5" s="89"/>
      <c r="Q5" s="1"/>
    </row>
    <row r="6" spans="1:17" ht="15">
      <c r="A6" s="4"/>
      <c r="C6" s="9"/>
      <c r="D6" s="9"/>
      <c r="E6" s="19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9" customFormat="1" ht="60" customHeight="1">
      <c r="A9" s="50" t="s">
        <v>36</v>
      </c>
      <c r="B9" s="50" t="s">
        <v>15</v>
      </c>
      <c r="C9" s="50" t="s">
        <v>16</v>
      </c>
      <c r="D9" s="50" t="s">
        <v>50</v>
      </c>
      <c r="E9" s="56" t="s">
        <v>105</v>
      </c>
      <c r="F9" s="57"/>
      <c r="G9" s="50" t="str">
        <f>"Nazwa handlowa /
"&amp;C9&amp;" / 
"&amp;D9</f>
        <v>Nazwa handlowa /
Dawka / 
Postać /Opakowanie</v>
      </c>
      <c r="H9" s="50" t="s">
        <v>52</v>
      </c>
      <c r="I9" s="50" t="str">
        <f>B9</f>
        <v>Skład</v>
      </c>
      <c r="J9" s="50" t="s">
        <v>53</v>
      </c>
      <c r="K9" s="50" t="s">
        <v>30</v>
      </c>
      <c r="L9" s="50" t="s">
        <v>31</v>
      </c>
      <c r="M9" s="50" t="s">
        <v>32</v>
      </c>
      <c r="N9" s="50" t="s">
        <v>17</v>
      </c>
    </row>
    <row r="10" spans="1:14" s="59" customFormat="1" ht="73.5" customHeight="1">
      <c r="A10" s="21">
        <v>1</v>
      </c>
      <c r="B10" s="21" t="s">
        <v>103</v>
      </c>
      <c r="C10" s="21" t="s">
        <v>73</v>
      </c>
      <c r="D10" s="21" t="s">
        <v>104</v>
      </c>
      <c r="E10" s="46">
        <v>1200</v>
      </c>
      <c r="F10" s="21" t="s">
        <v>39</v>
      </c>
      <c r="G10" s="15" t="s">
        <v>51</v>
      </c>
      <c r="H10" s="5"/>
      <c r="I10" s="5"/>
      <c r="J10" s="5"/>
      <c r="K10" s="5"/>
      <c r="L10" s="15" t="str">
        <f>IF(K10=0,"0,00",IF(K10&gt;0,ROUND(E10/K10,2)))</f>
        <v>0,00</v>
      </c>
      <c r="M10" s="65">
        <v>0</v>
      </c>
      <c r="N10" s="17">
        <f>ROUND(L10*ROUND(M10,2),2)</f>
        <v>0</v>
      </c>
    </row>
    <row r="11" spans="2:17" ht="17.25" customHeight="1">
      <c r="B11" s="77" t="s">
        <v>106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Q11" s="1"/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2">
    <mergeCell ref="H5:I5"/>
    <mergeCell ref="B11:N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7"/>
  <sheetViews>
    <sheetView showGridLines="0" view="pageBreakPreview" zoomScale="80" zoomScaleNormal="80" zoomScaleSheetLayoutView="80" zoomScalePageLayoutView="85" workbookViewId="0" topLeftCell="A1">
      <selection activeCell="G10" sqref="G10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DFP.271.17.2021.KK</v>
      </c>
      <c r="L1" s="99" t="s">
        <v>88</v>
      </c>
      <c r="M1" s="99"/>
      <c r="N1" s="99"/>
      <c r="R1" s="2"/>
      <c r="S1" s="2"/>
    </row>
    <row r="2" spans="12:14" ht="15">
      <c r="L2" s="99" t="s">
        <v>57</v>
      </c>
      <c r="M2" s="99"/>
      <c r="N2" s="99"/>
    </row>
    <row r="3" spans="2:16" ht="15">
      <c r="B3" s="4" t="s">
        <v>14</v>
      </c>
      <c r="C3" s="5">
        <v>5</v>
      </c>
      <c r="D3" s="6"/>
      <c r="E3" s="19"/>
      <c r="F3" s="9"/>
      <c r="G3" s="8" t="s">
        <v>19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9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9"/>
      <c r="F5" s="9"/>
      <c r="G5" s="11" t="s">
        <v>1</v>
      </c>
      <c r="H5" s="88">
        <f>SUM(N10:N10)</f>
        <v>0</v>
      </c>
      <c r="I5" s="89"/>
      <c r="P5" s="1"/>
    </row>
    <row r="6" spans="1:16" ht="15">
      <c r="A6" s="4"/>
      <c r="C6" s="9"/>
      <c r="D6" s="9"/>
      <c r="E6" s="19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9" customFormat="1" ht="72.75" customHeight="1">
      <c r="A9" s="50" t="s">
        <v>36</v>
      </c>
      <c r="B9" s="50" t="s">
        <v>15</v>
      </c>
      <c r="C9" s="50" t="s">
        <v>16</v>
      </c>
      <c r="D9" s="50" t="s">
        <v>58</v>
      </c>
      <c r="E9" s="56" t="s">
        <v>108</v>
      </c>
      <c r="F9" s="57"/>
      <c r="G9" s="50" t="str">
        <f>"Nazwa handlowa /
"&amp;C9&amp;" / 
"&amp;D9</f>
        <v>Nazwa handlowa /
Dawka / 
Postać/ Opakowanie</v>
      </c>
      <c r="H9" s="60" t="s">
        <v>52</v>
      </c>
      <c r="I9" s="60" t="str">
        <f>B9</f>
        <v>Skład</v>
      </c>
      <c r="J9" s="60" t="s">
        <v>63</v>
      </c>
      <c r="K9" s="60" t="s">
        <v>30</v>
      </c>
      <c r="L9" s="50" t="s">
        <v>31</v>
      </c>
      <c r="M9" s="50" t="s">
        <v>32</v>
      </c>
      <c r="N9" s="50" t="s">
        <v>17</v>
      </c>
    </row>
    <row r="10" spans="1:14" s="4" customFormat="1" ht="65.25" customHeight="1">
      <c r="A10" s="21" t="s">
        <v>61</v>
      </c>
      <c r="B10" s="48" t="s">
        <v>111</v>
      </c>
      <c r="C10" s="48" t="s">
        <v>72</v>
      </c>
      <c r="D10" s="48" t="s">
        <v>107</v>
      </c>
      <c r="E10" s="46">
        <v>19</v>
      </c>
      <c r="F10" s="21" t="s">
        <v>129</v>
      </c>
      <c r="G10" s="39" t="s">
        <v>112</v>
      </c>
      <c r="H10" s="49"/>
      <c r="I10" s="49"/>
      <c r="J10" s="48"/>
      <c r="K10" s="49"/>
      <c r="L10" s="39" t="str">
        <f>IF(K10=0,"0,00",IF(K10&gt;0,ROUND(E10/K10,2)))</f>
        <v>0,00</v>
      </c>
      <c r="M10" s="65">
        <v>0</v>
      </c>
      <c r="N10" s="40">
        <f>ROUND(L10*ROUND(M10,2),2)</f>
        <v>0</v>
      </c>
    </row>
    <row r="11" spans="1:16" s="9" customFormat="1" ht="23.25" customHeight="1">
      <c r="A11" s="42"/>
      <c r="B11" s="98" t="s">
        <v>66</v>
      </c>
      <c r="C11" s="98"/>
      <c r="D11" s="98"/>
      <c r="E11" s="98"/>
      <c r="F11" s="98"/>
      <c r="G11" s="98"/>
      <c r="H11" s="98"/>
      <c r="I11" s="98"/>
      <c r="J11" s="43"/>
      <c r="K11" s="38"/>
      <c r="L11" s="43"/>
      <c r="M11" s="43"/>
      <c r="N11" s="44"/>
      <c r="P11" s="45"/>
    </row>
    <row r="12" ht="15">
      <c r="P12" s="1"/>
    </row>
    <row r="13" ht="15"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</sheetData>
  <sheetProtection/>
  <mergeCells count="4">
    <mergeCell ref="H5:I5"/>
    <mergeCell ref="B11:I11"/>
    <mergeCell ref="L1:N1"/>
    <mergeCell ref="L2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1">
      <selection activeCell="D32" sqref="D32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DFP.271.17.2021.KK</v>
      </c>
      <c r="N1" s="35" t="s">
        <v>88</v>
      </c>
      <c r="S1" s="2"/>
      <c r="T1" s="2"/>
    </row>
    <row r="2" ht="15">
      <c r="N2" s="35" t="s">
        <v>57</v>
      </c>
    </row>
    <row r="3" spans="2:17" ht="15">
      <c r="B3" s="4" t="s">
        <v>14</v>
      </c>
      <c r="C3" s="5">
        <v>6</v>
      </c>
      <c r="D3" s="6"/>
      <c r="E3" s="19"/>
      <c r="F3" s="9"/>
      <c r="G3" s="8" t="s">
        <v>19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9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9"/>
      <c r="F5" s="9"/>
      <c r="G5" s="11" t="s">
        <v>1</v>
      </c>
      <c r="H5" s="88">
        <f>SUM(N10:N10)</f>
        <v>0</v>
      </c>
      <c r="I5" s="89"/>
      <c r="Q5" s="1"/>
    </row>
    <row r="6" spans="1:17" ht="15">
      <c r="A6" s="4"/>
      <c r="C6" s="9"/>
      <c r="D6" s="9"/>
      <c r="E6" s="19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9" customFormat="1" ht="73.5" customHeight="1">
      <c r="A9" s="50" t="s">
        <v>36</v>
      </c>
      <c r="B9" s="50" t="s">
        <v>15</v>
      </c>
      <c r="C9" s="50" t="s">
        <v>16</v>
      </c>
      <c r="D9" s="50" t="s">
        <v>50</v>
      </c>
      <c r="E9" s="56" t="s">
        <v>67</v>
      </c>
      <c r="F9" s="57"/>
      <c r="G9" s="50" t="str">
        <f>"Nazwa handlowa /
"&amp;C9&amp;" / 
"&amp;D9</f>
        <v>Nazwa handlowa /
Dawka / 
Postać /Opakowanie</v>
      </c>
      <c r="H9" s="50" t="s">
        <v>52</v>
      </c>
      <c r="I9" s="50" t="str">
        <f>B9</f>
        <v>Skład</v>
      </c>
      <c r="J9" s="60" t="s">
        <v>63</v>
      </c>
      <c r="K9" s="50" t="s">
        <v>30</v>
      </c>
      <c r="L9" s="50" t="s">
        <v>31</v>
      </c>
      <c r="M9" s="50" t="s">
        <v>120</v>
      </c>
      <c r="N9" s="50" t="s">
        <v>17</v>
      </c>
    </row>
    <row r="10" spans="1:14" ht="54.75" customHeight="1">
      <c r="A10" s="21" t="s">
        <v>2</v>
      </c>
      <c r="B10" s="33" t="s">
        <v>117</v>
      </c>
      <c r="C10" s="33" t="s">
        <v>118</v>
      </c>
      <c r="D10" s="33" t="s">
        <v>119</v>
      </c>
      <c r="E10" s="34">
        <v>400</v>
      </c>
      <c r="F10" s="14" t="s">
        <v>121</v>
      </c>
      <c r="G10" s="15" t="s">
        <v>112</v>
      </c>
      <c r="H10" s="41"/>
      <c r="I10" s="41"/>
      <c r="J10" s="21"/>
      <c r="K10" s="15"/>
      <c r="L10" s="15" t="str">
        <f>IF(K10=0,"0,00",IF(K10&gt;0,ROUND(E10/K10,2)))</f>
        <v>0,00</v>
      </c>
      <c r="M10" s="64">
        <v>0</v>
      </c>
      <c r="N10" s="17">
        <f>ROUND(L10*ROUND(M10,2),2)</f>
        <v>0</v>
      </c>
    </row>
    <row r="11" s="2" customFormat="1" ht="15">
      <c r="E11" s="37"/>
    </row>
    <row r="12" spans="2:8" s="2" customFormat="1" ht="15.75" customHeight="1">
      <c r="B12" s="97" t="s">
        <v>74</v>
      </c>
      <c r="C12" s="97"/>
      <c r="D12" s="97"/>
      <c r="E12" s="97"/>
      <c r="F12" s="97"/>
      <c r="G12" s="100"/>
      <c r="H12" s="100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2">
    <mergeCell ref="H5:I5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1">
      <selection activeCell="A2" sqref="A2:IV2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DFP.271.17.2021.KK</v>
      </c>
      <c r="N1" s="35" t="s">
        <v>88</v>
      </c>
      <c r="S1" s="2"/>
      <c r="T1" s="2"/>
    </row>
    <row r="2" ht="15">
      <c r="N2" s="35" t="s">
        <v>57</v>
      </c>
    </row>
    <row r="3" spans="2:17" ht="15">
      <c r="B3" s="4" t="s">
        <v>14</v>
      </c>
      <c r="C3" s="5">
        <v>7</v>
      </c>
      <c r="D3" s="6"/>
      <c r="E3" s="19"/>
      <c r="F3" s="9"/>
      <c r="G3" s="8" t="s">
        <v>19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9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9"/>
      <c r="F5" s="9"/>
      <c r="G5" s="11" t="s">
        <v>1</v>
      </c>
      <c r="H5" s="88">
        <f>SUM(N10:N10)</f>
        <v>0</v>
      </c>
      <c r="I5" s="89"/>
      <c r="Q5" s="1"/>
    </row>
    <row r="6" spans="1:17" ht="15">
      <c r="A6" s="4"/>
      <c r="C6" s="9"/>
      <c r="D6" s="9"/>
      <c r="E6" s="19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9" customFormat="1" ht="63" customHeight="1">
      <c r="A9" s="50" t="s">
        <v>36</v>
      </c>
      <c r="B9" s="50" t="s">
        <v>15</v>
      </c>
      <c r="C9" s="50" t="s">
        <v>16</v>
      </c>
      <c r="D9" s="50" t="s">
        <v>50</v>
      </c>
      <c r="E9" s="56" t="s">
        <v>126</v>
      </c>
      <c r="F9" s="57"/>
      <c r="G9" s="50" t="str">
        <f>"Nazwa handlowa /
"&amp;C9&amp;" / 
"&amp;D9</f>
        <v>Nazwa handlowa /
Dawka / 
Postać /Opakowanie</v>
      </c>
      <c r="H9" s="50" t="s">
        <v>52</v>
      </c>
      <c r="I9" s="50" t="str">
        <f>B9</f>
        <v>Skład</v>
      </c>
      <c r="J9" s="60" t="s">
        <v>63</v>
      </c>
      <c r="K9" s="50" t="s">
        <v>30</v>
      </c>
      <c r="L9" s="50" t="s">
        <v>31</v>
      </c>
      <c r="M9" s="50" t="s">
        <v>32</v>
      </c>
      <c r="N9" s="50" t="s">
        <v>17</v>
      </c>
    </row>
    <row r="10" spans="1:14" s="4" customFormat="1" ht="78.75" customHeight="1">
      <c r="A10" s="21" t="s">
        <v>61</v>
      </c>
      <c r="B10" s="48" t="s">
        <v>122</v>
      </c>
      <c r="C10" s="48" t="s">
        <v>123</v>
      </c>
      <c r="D10" s="48" t="s">
        <v>124</v>
      </c>
      <c r="E10" s="46">
        <v>400</v>
      </c>
      <c r="F10" s="21" t="s">
        <v>127</v>
      </c>
      <c r="G10" s="15" t="s">
        <v>51</v>
      </c>
      <c r="H10" s="5"/>
      <c r="I10" s="5"/>
      <c r="J10" s="49"/>
      <c r="K10" s="5"/>
      <c r="L10" s="15" t="str">
        <f>IF(K10=0,"0,00",IF(K10&gt;0,ROUND(E10/K10,2)))</f>
        <v>0,00</v>
      </c>
      <c r="M10" s="65">
        <v>0</v>
      </c>
      <c r="N10" s="17">
        <f>ROUND(L10*ROUND(M10,2),2)</f>
        <v>0</v>
      </c>
    </row>
    <row r="11" spans="2:14" s="2" customFormat="1" ht="15" customHeight="1">
      <c r="B11" s="102" t="s">
        <v>125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2:14" s="2" customFormat="1" ht="15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2:6" s="2" customFormat="1" ht="15.75" customHeight="1">
      <c r="B13" s="97"/>
      <c r="C13" s="97"/>
      <c r="D13" s="97"/>
      <c r="E13" s="97"/>
      <c r="F13" s="97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4">
    <mergeCell ref="H5:I5"/>
    <mergeCell ref="B13:F13"/>
    <mergeCell ref="B12:N12"/>
    <mergeCell ref="B11:N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8"/>
  <sheetViews>
    <sheetView showGridLines="0" view="pageBreakPreview" zoomScale="80" zoomScaleNormal="80" zoomScaleSheetLayoutView="80" zoomScalePageLayoutView="80" workbookViewId="0" topLeftCell="A1">
      <selection activeCell="I36" sqref="I36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DFP.271.17.2021.KK</v>
      </c>
      <c r="N1" s="35" t="s">
        <v>88</v>
      </c>
      <c r="S1" s="2"/>
      <c r="T1" s="2"/>
    </row>
    <row r="2" ht="15">
      <c r="N2" s="35" t="s">
        <v>57</v>
      </c>
    </row>
    <row r="3" spans="2:17" ht="15">
      <c r="B3" s="4" t="s">
        <v>14</v>
      </c>
      <c r="C3" s="5">
        <v>8</v>
      </c>
      <c r="D3" s="6"/>
      <c r="E3" s="19"/>
      <c r="F3" s="9"/>
      <c r="G3" s="8" t="s">
        <v>19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9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9"/>
      <c r="F5" s="9"/>
      <c r="G5" s="11" t="s">
        <v>1</v>
      </c>
      <c r="H5" s="88">
        <f>SUM(N10:N10)</f>
        <v>0</v>
      </c>
      <c r="I5" s="89"/>
      <c r="Q5" s="1"/>
    </row>
    <row r="6" spans="1:17" ht="15">
      <c r="A6" s="4"/>
      <c r="C6" s="9"/>
      <c r="D6" s="9"/>
      <c r="E6" s="19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9" customFormat="1" ht="73.5" customHeight="1">
      <c r="A9" s="50" t="s">
        <v>36</v>
      </c>
      <c r="B9" s="50" t="s">
        <v>15</v>
      </c>
      <c r="C9" s="50" t="s">
        <v>16</v>
      </c>
      <c r="D9" s="50" t="s">
        <v>50</v>
      </c>
      <c r="E9" s="56" t="s">
        <v>101</v>
      </c>
      <c r="F9" s="57"/>
      <c r="G9" s="50" t="str">
        <f>"Nazwa handlowa /
"&amp;C9&amp;" / 
"&amp;D9</f>
        <v>Nazwa handlowa /
Dawka / 
Postać /Opakowanie</v>
      </c>
      <c r="H9" s="50" t="s">
        <v>52</v>
      </c>
      <c r="I9" s="50" t="str">
        <f>B9</f>
        <v>Skład</v>
      </c>
      <c r="J9" s="60" t="s">
        <v>63</v>
      </c>
      <c r="K9" s="50" t="s">
        <v>30</v>
      </c>
      <c r="L9" s="50" t="s">
        <v>115</v>
      </c>
      <c r="M9" s="50" t="s">
        <v>116</v>
      </c>
      <c r="N9" s="50" t="s">
        <v>17</v>
      </c>
    </row>
    <row r="10" spans="1:14" s="4" customFormat="1" ht="54" customHeight="1">
      <c r="A10" s="21" t="s">
        <v>2</v>
      </c>
      <c r="B10" s="21" t="s">
        <v>98</v>
      </c>
      <c r="C10" s="21" t="s">
        <v>99</v>
      </c>
      <c r="D10" s="21" t="s">
        <v>100</v>
      </c>
      <c r="E10" s="46">
        <v>5000</v>
      </c>
      <c r="F10" s="21" t="s">
        <v>39</v>
      </c>
      <c r="G10" s="15" t="s">
        <v>51</v>
      </c>
      <c r="H10" s="5"/>
      <c r="I10" s="5"/>
      <c r="J10" s="49"/>
      <c r="K10" s="5"/>
      <c r="L10" s="15" t="str">
        <f>IF(K10=0,"0,00",IF(K10&gt;0,ROUND(E10/K10,2)))</f>
        <v>0,00</v>
      </c>
      <c r="M10" s="65">
        <v>0</v>
      </c>
      <c r="N10" s="17">
        <f>ROUND(L10*ROUND(M10,2),2)</f>
        <v>0</v>
      </c>
    </row>
    <row r="11" spans="2:6" s="2" customFormat="1" ht="15.75" customHeight="1">
      <c r="B11" s="97" t="s">
        <v>128</v>
      </c>
      <c r="C11" s="97"/>
      <c r="D11" s="97"/>
      <c r="E11" s="97"/>
      <c r="F11" s="97"/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</sheetData>
  <sheetProtection/>
  <mergeCells count="2">
    <mergeCell ref="H5:I5"/>
    <mergeCell ref="B11:F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2020-10-28T10:24:18Z</cp:lastPrinted>
  <dcterms:created xsi:type="dcterms:W3CDTF">2003-05-16T10:10:29Z</dcterms:created>
  <dcterms:modified xsi:type="dcterms:W3CDTF">2021-03-12T09:32:48Z</dcterms:modified>
  <cp:category/>
  <cp:version/>
  <cp:contentType/>
  <cp:contentStatus/>
</cp:coreProperties>
</file>