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3" firstSheet="16" activeTab="3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s>
  <definedNames/>
  <calcPr fullCalcOnLoad="1"/>
</workbook>
</file>

<file path=xl/sharedStrings.xml><?xml version="1.0" encoding="utf-8"?>
<sst xmlns="http://schemas.openxmlformats.org/spreadsheetml/2006/main" count="759" uniqueCount="208">
  <si>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</si>
  <si>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</si>
  <si>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</si>
  <si>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</si>
  <si>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</si>
  <si>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</si>
  <si>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</si>
  <si>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</si>
  <si>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</si>
  <si>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</si>
  <si>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</si>
  <si>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</si>
  <si>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</si>
  <si>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</si>
  <si>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</si>
  <si>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</si>
  <si>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</si>
  <si>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</si>
  <si>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</si>
  <si>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</si>
  <si>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</si>
  <si>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</si>
  <si>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</si>
  <si>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</si>
  <si>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</si>
  <si>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</si>
  <si>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</si>
  <si>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</si>
  <si>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</si>
  <si>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</si>
  <si>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</si>
  <si>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</si>
  <si>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</si>
  <si>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</si>
  <si>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</si>
  <si>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</si>
  <si>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</si>
  <si>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</si>
  <si>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</si>
  <si>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</si>
  <si>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</si>
  <si>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</si>
  <si>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</si>
  <si>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</si>
  <si>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</si>
  <si>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</si>
  <si>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</si>
  <si>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</si>
  <si>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część 7</t>
  </si>
  <si>
    <t>część 8</t>
  </si>
  <si>
    <t>część 9</t>
  </si>
  <si>
    <t>część 10</t>
  </si>
  <si>
    <t>część 11</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</si>
  <si>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</si>
  <si>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</si>
  <si>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</si>
  <si>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</si>
  <si>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</si>
  <si>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</si>
  <si>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</si>
  <si>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</si>
  <si>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</si>
  <si>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</si>
  <si>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</si>
  <si>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</si>
  <si>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</si>
  <si>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</si>
  <si>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</si>
  <si>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załącznik nr 1a do specyfikacji</t>
  </si>
  <si>
    <t>ARKUSZ CENOWY</t>
  </si>
  <si>
    <t>załącznik nr ….. do umowy</t>
  </si>
  <si>
    <t>Nr</t>
  </si>
  <si>
    <t>j.m.</t>
  </si>
  <si>
    <t>Nazwa handlowa
Producent</t>
  </si>
  <si>
    <t>Numer katalogowy
jeżeli istnieje</t>
  </si>
  <si>
    <t>Cena jednostkowa brutto</t>
  </si>
  <si>
    <t>Cena brutto</t>
  </si>
  <si>
    <t>para</t>
  </si>
  <si>
    <t>mikroprzedsiębiorstwem 
małym przedsiębiorstwem 
średnim przedsiębiorstwem
jednoosobową działalnością gospodarczą 
osobą fizyczną nieprowadzącą działalności gospodarczej
inny rodzaj (w tym duże przedsiębiorstwo)</t>
  </si>
  <si>
    <t>DFP.271.56.2021.AB</t>
  </si>
  <si>
    <t>sztuk</t>
  </si>
  <si>
    <t>Koszulki z zastawkami hemostatycznymi o krzywiznach dedykowanych do mapowania pierścienia mitralnego i trójdzielnego oraz nakłucia transseptalnego (typu SR 0-4, SL 0-4):
Średnica 8 i 8.5 F do wyboru przez Zamawiającego; Długość 63 cm; Co najmniej 9 krzywizn do wyboru</t>
  </si>
  <si>
    <t>Wkłucia do żyły podobojczykowej  - koszulki rozrywane dedykowane do implantacji elektrod rozrusznikowych:
1. Dostępne średnice 5F – 16F.
2. Długość 14 cm (+/- 2 cm).
3. W zestawie igła 18GA i prowadnica 0.038’’ do nakłucia/wprowadzenia koszulki.
4. Funkcja dająca możliwość utrzymania rozszerzacza w koszulce podczas wprowadzania.</t>
  </si>
  <si>
    <t>Rozdzielacze sygnału 'typ Y', tak IS-1 bipolar do 2 x IS -1 unipolar jaki bipolar IS1 do 2 x bipolar IS-1, do wyboru na etapie zamówienia.</t>
  </si>
  <si>
    <t>Kapturki / zaślepki na elektrodę</t>
  </si>
  <si>
    <t>Zaślepki do portów IS-1 / DF-1</t>
  </si>
  <si>
    <t>Klej silikonowy medyczny</t>
  </si>
  <si>
    <t>Śrubokręt do elektrod</t>
  </si>
  <si>
    <t>Nożyk do rozcinania koszulki</t>
  </si>
  <si>
    <t>Zestaw mandrynów 0.014 proste i 'J' długość 45 - 110 do wyboru przez zamawiającego na etapie zamówienia.</t>
  </si>
  <si>
    <t>zestaw</t>
  </si>
  <si>
    <t>Prowadnik diagnostyczny pokryty heparyną:
- prowadnik stalowy w osłonie teflonowej;
- końcówka prowadnika J;
- średnica 0,035";
- co najmniej 2 długość z zakresu 145 - 220 cm, do wyboru na etapie zamówienia.</t>
  </si>
  <si>
    <t>Prowadnik extra hydrofilny typu Glidewire.
Cechy:
- wybitnie śliski prowadnik pokryty powłoką hydrofilną aktywowana wodą;
- końcówki różnego kształtu - prosta, typu „J”, krzywizna Bolia;
- średnica od 0.018" do 0,035";
- długość w zakresie od 150cm do 260cm;
- końcówki o różnej sztywności - rdzeń z nitnolu.</t>
  </si>
  <si>
    <t>Prowadniki zabiegowe, angioplastyczne typ WHISPER MS o średnicy  0.014", Prowadnik z powłoką hydrofilną,  długość 190 cm, końcówka typu: „shaping ribbon”, prosta i „J”.</t>
  </si>
  <si>
    <t>Wkłucie tętnicze
• średnice wewnętrzne 5F, 6F, 7F, 8F, 9F, 10F, 11F;
• długość 11 cm i 23 cm;
• zastawka hemostatyczna dająca optymalną hemostazę i niskie opory;
• ramię boczne z kranikiem;
• wysoka odporność na zagięcia i załamania;
• zachowuje niezmienne światło na całej swojej długości;
• teleskopowy układ rozszerzający;
• gładkie, atraumatyczne przejście pomiędzy prowadnikiem, a rozszerzaczem, oraz pomiędzy rozszerzaczem, a koszulką;
• atraumatyczna końcówka;
• możliwość ułożenia pacjenta w pozycji półsiedzącej 60°;
• w zestawie znajduje się: koszulka, rozszerzacz, krótki prowadnik (w introducerach krótkich również igła na specjalne zamówienie w cenie kompletu), w introducerach długich dodatkowo obturator śr. 3mm.</t>
  </si>
  <si>
    <t>Cewniki 10 polowe sterowalne, do zatoki wieńcowej: 
- Sterowalne wyłącznie metodą push-pull; 
- Średnica 6F lub 5F (do wyboru przez Zamawiającego); 
- Do wyboru co najmniej pięć zakresów krzywizn w tym jedna specjalnie dedykowana do zatoki wieńcowej; 
- Dostępna elektroda dwukierunkowa.</t>
  </si>
  <si>
    <t>Cewniki 20 - 24 polowe sterowalne:
- Sterowalne wyłącznie metodą push-pull lub wyłącznie obrotową (do wyboru przez Zamawiającego); 
- Średnica 7F lub 6F (do wyboru przez Zamawiającego);
- Rozstawy elektrod, co najmniej pięć do wyboru np. 2-6-2, 2-2, 2-8-2, 2-7-1, 2-8-2-60-2-8-2 (tolerancja +/- 2 mm); 
- Do wyboru co najmniej cztery zakresy krzywizn w tym jedna dedykowano jako ‘halo’ do prawego przedsionka.</t>
  </si>
  <si>
    <t>4-polowe cewniki diagnostyczne o typowych krzywiznach DAO, CRD, Josephson:
- średnica 4, 5 lub 6 F (do wyboru na etapie zamówienia przez Zamawiającego); 
- 4 różne rozstawy elektrod do wyboru przez Zamawiającego .</t>
  </si>
  <si>
    <t>Koszulki z zastawkami hemostatycznymi o krzywiznach dedykowanych do mapowania pierścienia mitralnego i trójdzielnego oraz nakłucia transseptalnego (typu SR 0-4, SL 0-4):
- średnica 8 i 8.5 F do wyboru przez Zamawiającego; 
- długość 63 cm; 
- co najmniej 9 krzywizn do wyboru.</t>
  </si>
  <si>
    <t>Koszulki sterowalne 8.5 F:
- co najmniej 3 długości do wyboru; 
- kompatybilność z igłami transseptalnymi z poz.4; 
- co najmniej trzy krzywizny do wyboru; 
- zagięcie dwukierunkowe; 
- zbrojony trzon.</t>
  </si>
  <si>
    <t>Koszulki z zastawkami hemostatycznymi do żyły / tętnicy udowej:
- długość 12- 14 cm; 
- średnica do wyboru co najmniej 12 różnych od 5 do 14 F.</t>
  </si>
  <si>
    <t>Cewniki lasso do mapowania żył płucnych:
Sterowalna tak średnica jak i zagięcie końcówki; 20 biegunów, rozstaw 2-6-2 (tolerancja +/- 2 mm); 
Średnica pętli zmienna 25-15 mm.</t>
  </si>
  <si>
    <t>Cewniki balonowe do krioablacji ujść żył płucnych:
Parametry wymagane: dostępne co najmniej dwie średnice balonu w tym 28 mm kompatybilny z posiadaną konsolą do krioablacji Medtronic.</t>
  </si>
  <si>
    <t>Elektroda lasso kompatybilna z balonem (z poz. 1): dostępne co najmniej dwie średnice elektrody.</t>
  </si>
  <si>
    <t>Przewód połączeniowy do cewnika "lasso".</t>
  </si>
  <si>
    <t>Przewody połączeniowe gazowe.</t>
  </si>
  <si>
    <t>Przewody połączeniowe elektryczne.</t>
  </si>
  <si>
    <t>Koszulka sterowalna kompatybilna z cewnikiem balonowym (z poz. 1).</t>
  </si>
  <si>
    <t>Butla z gazem N2O, Butla do konsoli krioablacyjnej CryoCath GEN V, Butla: SOL, Zawartość butli: Nitrous Oxide, LIQUID PHASE PURITY: 99,5% N2O(min.), Waga: 7,66 kg, Pojemność: 4,95l., Butla: L3187Z/mm; 25E; 10,2mm. 
Wykonawca zobowiązany jest do odbioru pustej butli i dostarczenia napełnionej. (szt.= 4,95 L)</t>
  </si>
  <si>
    <t>Cewnik do krioablacji punktowej; 3 modele do wyboru kompatybilne z posiadaną kriokonsolą Medtronic</t>
  </si>
  <si>
    <t>Do każdych 10 kriobalonów dostarczona będzie jedna koszulka mapująca arytmię w sposób bezinwazyjny</t>
  </si>
  <si>
    <t>miesiące</t>
  </si>
  <si>
    <t>Moc oferowanego urządzenia w watach [W]</t>
  </si>
  <si>
    <t>Koszt zużycia energii elektrycznej</t>
  </si>
  <si>
    <t>Cewniki lasso wyposażone w czujnik pola magnetycznego.</t>
  </si>
  <si>
    <t>100</t>
  </si>
  <si>
    <t>Kabel połączeniowy umożliwiający połączenie elektrody wielopolowej z poz. 8 z systemem elektrofizjologicznym.</t>
  </si>
  <si>
    <t>8</t>
  </si>
  <si>
    <t>Cewnik wieloelektrodowy nieirygowany w kształcie 'lasso' umożliwiający okrężną ablację wokół żył płucnych.
Parametry wymagane: sterowalne zagięcie końcówki</t>
  </si>
  <si>
    <t>Kabel połączeniowy do cewnika z poz. 1.</t>
  </si>
  <si>
    <t>Koszulka sterowalna kompatybilna z cewnikiem wieloelektrodowym.</t>
  </si>
  <si>
    <t>Prowadnik kompatybilny z cewnikiem ablacyjnym.</t>
  </si>
  <si>
    <t>Dostawa materiałów kardiologicznych do zabiegów sercowych oraz dzierżawa urządzeń</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</si>
  <si>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</si>
  <si>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</si>
  <si>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</si>
  <si>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</si>
  <si>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</si>
  <si>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</si>
  <si>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</si>
  <si>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</si>
  <si>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</si>
  <si>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</si>
  <si>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</si>
  <si>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</si>
  <si>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</si>
  <si>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</si>
  <si>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</si>
  <si>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</si>
  <si>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</si>
  <si>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</si>
  <si>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</si>
  <si>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</si>
  <si>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Oświadczamy, że zamówienie będziemy wykonywać do czasu wyczerpania kwoty wynagrodzenia umownego, jednak nie dłużej niż przez: 24 miesiące od daty zawarcia umowy.</t>
  </si>
  <si>
    <t xml:space="preserve">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t>
  </si>
  <si>
    <t>Koszulki z zastawkami hemostatycznymi o krzywiznach dedykowanych do mapowania prawego przedsionka (typu RAMP i RAMP-1): średnica 8 i 8.5 F do wyboru przez Zamawiającego; - długość 60 cm;</t>
  </si>
  <si>
    <t>koszulki  z zastawkami hemostatcznymi 8 F długość 40 - 90 cm do wyboru na etapie zamówienia</t>
  </si>
  <si>
    <t>Elektroda jednorazowa dla dorosłych do defibrylatorów przeznaczona do posiadanych przez Zamawiającego defibrylatorów firm MINDRAY.</t>
  </si>
  <si>
    <t>Igły do nakłuć transseptalnych:
- kompatybilne z koszulkami z poz.1; 
- co najmniej trzy długości (71 cm, 89, i 98 cm) do wyboru przez Zamawiającego; 
- co najmniej trzy krzywizny do wyboru przez Zamawiającego</t>
  </si>
  <si>
    <t>Nazwa handlowa / Typ
Producent
dzierżawionego aparatu</t>
  </si>
  <si>
    <t>Rok produkcji 
dzierżawionego aparatu</t>
  </si>
  <si>
    <t>Czynsz dzierżawny brutto za 1 miesiąc</t>
  </si>
  <si>
    <t>Czynsz dzierżawny brutto pozycji</t>
  </si>
  <si>
    <t>Koszt zużycia energii elektrycznej dzierżawionego urządzenia</t>
  </si>
  <si>
    <t xml:space="preserve">Założony czas pracy urządzenia </t>
  </si>
  <si>
    <t>Przyjęty koszt 1 kWh</t>
  </si>
  <si>
    <t>godziny</t>
  </si>
  <si>
    <t>Urządzenie do obsługi  koszulki mapującej arytmię w sposób bezinwazyjny (1 szt.)</t>
  </si>
  <si>
    <t xml:space="preserve">Dzierżawa urządzenia do obsługi  koszulki mapującej arytmię w sposób bezinwazyjny (1 szt.)
Parametry techniczne:
1. Urządzenie mobilne,
2. Waga do 110 kg,
3. Wymiary do 150 cm (wys.) x 90 cm (głębokość) x 80 cm (szerokość),
4. Wyposażenie we wzmacniacz, komputer, ekran oraz wózek,
5. Kompatybilność z koszulką mapującą z wielopolowym zapisem EKG z pozycji 6.
6. Tworzenie mapy serca na podstawie połączenia sygnałów EKG zebranych z kosuzlki mapującej oraz danych skanowania uzyskanych w tomografii komputerowej.
Wykonawca zobowiązuje się do wydzierżawienia urządzenia na cały okres obowiązywania Umowy wraz z wszelkim koniecznym do prawidłowego działania tego sprzętu osprzętem. Wykonawca dostarczy oraz uruchomi sprzęt do 2 tygodni od daty zawarcia umowy. Dostarczenie sprzętu nastąpi w miejscu uruchomienia, wskazanym przez Szpital Uniwersytecki. 
</t>
  </si>
  <si>
    <r>
      <t>Rozrusznik jednojamowy (VVIR) z kompletem elektrod.
Parametry wymagane:
1. Żywotność stymulatora min 9 lat  przy stymulacji 60/min, 50%, prądem ≥ 2,5 V / 0.4 ms.
2. Waga maksymalnie 30 g.
3. Histereza stymulacji.
4. Pamięć z zapisem ekg wewnątrzsercowego (IEGM) z trigerami zapisu.
5. 5% urządzeń umożliwiających wykonanie badania MRI bez stref wykluczenia.
6. koplet elektrod 6F lub 7F do stałej stymulacji o aktywnym systemie fiksacji ze złączem IS-1 do wyboru na etapie zamówienia co najmniej 4 długości z zakresu 52 - 70 cm, w zestawie mandryny typu J do fiksacji w uszku przedsionka.
7. Dostepna do wszystkich urządzeń</t>
    </r>
    <r>
      <rPr>
        <sz val="11"/>
        <color indexed="10"/>
        <rFont val="Times New Roman"/>
        <family val="1"/>
      </rPr>
      <t xml:space="preserve"> </t>
    </r>
    <r>
      <rPr>
        <sz val="11"/>
        <color indexed="8"/>
        <rFont val="Times New Roman"/>
        <family val="1"/>
      </rPr>
      <t>elektroda bezmandrynowa do stałej stymulacji ze złączem IS-1, średnica &lt; 5F.
8. W zestawie z elektrodą bezmandrynową koszulka dedykowana do selektywnej implantacji tej elektrody w różne miejsca w prawej komorze oraz do stymulacji pęczka Hisa. Dostępne co najmniej 3 krzywizny koszulki w tym sterowalna - do wyboru na etapie zamówienia, dostępna koszulka sterowalna z zagięciem przegrodowym do stymulacji pęczka Hisa.</t>
    </r>
  </si>
  <si>
    <r>
      <t xml:space="preserve">Implantowalny rozrusznik do bezelektrodowej stymulacji serca VVI.
Parametry wymagane:
- żywotność spodziewana 12 lat,
</t>
    </r>
    <r>
      <rPr>
        <sz val="11"/>
        <rFont val="Times New Roman"/>
        <family val="1"/>
      </rPr>
      <t>- kompatybilny zestaw do dostarczenia rozrusznika</t>
    </r>
    <r>
      <rPr>
        <sz val="11"/>
        <color indexed="8"/>
        <rFont val="Times New Roman"/>
        <family val="1"/>
      </rPr>
      <t xml:space="preserve"> (koszulka naczyniowa rozrywalna, koszulka prowadząca, introducer, rozszerzacz).  Dostępny model (50%sztuk) umożliwiający stymulację komór synchronizowana aktywnością przedsionka; </t>
    </r>
  </si>
  <si>
    <r>
      <t xml:space="preserve">Zestaw przewodów do cieczy chłodzącej elektrodę ablacyjną kompatybilne z </t>
    </r>
    <r>
      <rPr>
        <sz val="11"/>
        <rFont val="Times New Roman"/>
        <family val="1"/>
      </rPr>
      <t xml:space="preserve">posiadaną przez Zamawiającego </t>
    </r>
    <r>
      <rPr>
        <sz val="11"/>
        <color indexed="8"/>
        <rFont val="Times New Roman"/>
        <family val="1"/>
      </rPr>
      <t xml:space="preserve"> pompą CoolFlow Pump System. </t>
    </r>
  </si>
  <si>
    <r>
      <t>Prowadniki zabiegowe, angioplastyczne typ Balance HeavyWeight zaprojektowane dla dodatkowego podparcia tzw. „Delivery lub Extra Support Guide Wires”, o średnicy 0.014", materiał: typu Elastin</t>
    </r>
    <r>
      <rPr>
        <sz val="11"/>
        <color indexed="8"/>
        <rFont val="Times New Roman"/>
        <family val="1"/>
      </rPr>
      <t>ite Nitinol.
Prowadnik z powłoką hydrofilną, długość 190 i 300 cm, końcówka typu: „shaping ribbon”, prosta i „J”, radiocieniująca na długości 4,5 cm, „Tip load” 0,8 g.</t>
    </r>
  </si>
  <si>
    <t xml:space="preserve">Cewniki ablacyjne klasyczne: 
Średnica cewnika: dostępne 7F i 5F; Zagięcie końcówki jednokierunkowe oraz dwukierunkowe (ale wyłącznie jednej płaszczyźnie i z różnymi zakresami, np. M / L prawo/lewo) - do wyboru przez Zamawiającego; 
Sterowalne wyłącznie metodą push-pull; 
Końcówka 4 mm (do wyboru 8 mm F i większej);  
Co najmniej 6 krzywizn do wyboru;  
Termopara; 
Kompatybilność z posiadanym generatorem RF Stockert.  </t>
  </si>
  <si>
    <t>Kable połączeniowe do cewników z poz. 1 do posiadanego przez Zamawiającego systemu BostonScientific / BARD i generatora RF Stockert.</t>
  </si>
  <si>
    <t>Cewnik 7F chłodzony/irygowany solą fizjologiczną (do wyboru na etapie realizacji zamówienia przez Zamawiającego):
Irygowany solą w układzie zamkniętym – kompatybilny z posiadaną przez Zamawiającego pompą Stockert; 
Końcówka 3.5 mm, rozstaw elektrod 2-5-2; 
Dostępne co najmniej 4 różne krzywizny w tym o dużym zasięgu jak do ablacji trzepotania przedsionków (krzywizna F i J); 
Kompatybilny z posiadanym genratorem RF Stockert i pompą Biosense Webster oraz systemem EP BARD.</t>
  </si>
  <si>
    <t xml:space="preserve">Kable połączeniowe do cewników ablacyjnych z poz. 1, do posiadanego przez Zamawiającego systemu BARD i posiadanego przez Zamawiającego generatora RF Stockert   </t>
  </si>
  <si>
    <t xml:space="preserve">Elektrody skórne do mapowania metodą 3D - kompatybilne do posiadanego przez Zamawiającego systemu ENSITE NAVX VELOCITY. </t>
  </si>
  <si>
    <t>Elektrody koszyczkowe "ARRAY" do mapowania bezkontaktowego kompatybilne do posiadanego przez Zamawiającego systemu ENSITE.</t>
  </si>
  <si>
    <t xml:space="preserve">Cewniki do mapowania 3D kompatybilne z posiadanym przez Zamawiającego  systemem Ensite Precision:
Cewniki ablacyjne irygowane solą fizjologiczną wyposażone w czujnik pola magnetycznego. Dostępne co najmniej 3 krzywizny elektrody, jedno i dwukierunkowe - do wyboru na etapie zamówienia. </t>
  </si>
  <si>
    <t>Kable wodne kompatybilne z pompą i elektrodami z pkt. 1.</t>
  </si>
  <si>
    <t>Cewniki do mapowania 3D kompatybilne z posiadanym przez Zamawiającego systemem Ensite Precision. Cewniki ablacyjne irygowane solą fizjologiczną wyposażone w czujniki pola magnetycznego oraz czujnik siły nacisku.</t>
  </si>
  <si>
    <t>Patche referencyjne do posiadanego przez Zamawiającego  generatora RF Ampere.</t>
  </si>
  <si>
    <t>Elektroda wielopolowa HD Grid do mapowania arytmii złożonych kompatybilna z posiadanym przez Zamawiającego  systemem EnSite Precision wyposażona w czujnik pola magnetycznego, umożliwiająca analizowanie dwukierunkowego prostopadłego wektora kierunku propagacji arytmii.
Średnica shaftu: 8F 
Spacing 3-3-3 mm
Długość: 105 cm
Ilość elektrod: 18</t>
  </si>
  <si>
    <t>Przewody wodne kompatybilne z posiadaną przez Zamawiającego pompą Biotronik Qiona.</t>
  </si>
  <si>
    <t xml:space="preserve">Warunki serwisu: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
</t>
  </si>
  <si>
    <t>Sterylna jednorazowa osłona nakładana podczas zabiegu przezskórnej ablacji na kamizelkę urządzenia posiadanego przez Zamawiającego systemu Zero-Gravity</t>
  </si>
  <si>
    <r>
      <rPr>
        <sz val="11"/>
        <color indexed="8"/>
        <rFont val="Times New Roman"/>
        <family val="1"/>
      </rPr>
      <t xml:space="preserve">
</t>
    </r>
    <r>
      <rPr>
        <sz val="11"/>
        <color indexed="8"/>
        <rFont val="Times New Roman"/>
        <family val="1"/>
      </rPr>
      <t xml:space="preserve">
</t>
    </r>
  </si>
  <si>
    <t>Rozrusznik RESYNCHRONIOZUJĄCY do stymulacji lewokomorowej dwupunktowej, przystosowany do badania rezonansem, z kompletem elektrod i cewników.
Parametry wymagane:
1. Dostępne, do wyboru, co najmniej 2 typy elektrod lewokomorowych OTW w tym elektrody dwubiegunowe o średnicy umożliwiającej wprowadzenie do żył bocznych przez subselektory (pkt 5) oraz elektrody czterobiegunowe.
2. Obsługa elektrod lewokomorowych czterobiegunowych.
3. Możliwość stymulacji jednocześnie w co najmniej dwóch punktach lewej komory z elektrody lewokomorowej.
4. Koszulka wprowadzająca do zatoki wieńcowej (co najmniej 5 krzywizn).
5. Cewnik do subselekcji żył serca (co najmniej 3 krzywizny).
6. Nożyk do rozcinania cewników z pozycji 5.
7. Balon do okluzji i kontrastowania wstecznego zatoki wieńcowej.
8. Prowadnica 'angioplastyczna' - 0.014"  - kompatybilna z elektrodą OTW.
9. Możliwość wykonania badania MRI w polu 1.5 T bez stref wykluczenia.
10. Elektroda przedsionkowa i komorowa przechodząca przez koszulki 6F, z aktywną fiksacją, do wyboru co najmniej 2 różne długości elektrody.</t>
  </si>
  <si>
    <t>Elektroda do posiadanego przez Zamawiającego  defibrylatora Philips Hearstar M3713A:
1. Służąca do defibrylacji, kardiowersji, czasowej stymulacji serca i monitorungu EKG,
2. Jednorazowego użytku, 
3. Wyposażona we wtyczkę antyporażeniową, 
4. Dobrze przylegająca do skóry pacjenta, 
5. Spełniająca wymogi Europejskiej Dyrektywy i Międzynarodowe Standardy (ANSI/AAMI DF-80, IEC/CEI/EN 60601-2-4, 60601-1, ISO 10993-1 lub równoważne).</t>
  </si>
  <si>
    <t xml:space="preserve">Wykonawca każdorazowo na czas zabiegu zobowiązany jest udostępnić generator kompatybilny z zaoferowanym cewnikiem z poz. 1. 
Opis wielokanałowego generatora do ablacji energią RF, będącego przedmiotem udostępnienia:
1. Urządzenie kompatybilne z cewnikiem wieloelektrodowym nieirygowanym w kształcie 'lasso' umożliwiającym okrężną ablację wokół żył płucnych.
2. Automatyczne rozpoznawania podłączonego cewnika do ablacji serca.
3. Możliwość automatycznego oraz ręcznego programowania domyślnej temperatury, czasu trwania ablacji oraz parametrów trybu dostarczania energii.
4. Monitor z podglądem parametrów systemu i ablacji w czasie rzeczywistym.
5. Waga maksymalna generatora: 20 kg.
6. Wysokość maksymalna generatora: 25 cm.
7. Szerokość maksymalna generatora: 50 cm.
8. Głębokość maksymalna generatora: 50 cm.
9. Zintegrowany uchwyt do przenoszenia.
10. Panel sterujący.
11. Moduł zdalnego sterowania wraz z przewodem.
12. Moduł sprzęgający EKG wraz z przewodem. 
13. Przewód sprzęgający cewnik.
14. Kabel zasilający.
15. Urządzenie w pełni sprawne techniczne oraz posiadające aktualny przegląd okresowy.
</t>
  </si>
  <si>
    <t>Cewniki 10 - polowe o krzywiźnie dedykowanej do zatoki wieńcowej (np. typ P czy CS, CSL z dostępu od żyły podobojczykowej), niesterowalne:
- Średnica 5 F lub 6 F do wyboru przez Zamawiającego; 
- Co najmniej dwa rodzaje rozstawu elektrod do wyboru (2-5-2, 2-8-2); 
- Co najmniej dwie długości do wyboru przez Zamawiającego.</t>
  </si>
  <si>
    <t>Cewniki lasso do mapowania żył płucnych:
- co najmniej 2 cewniki ze sterowalną średnicą lub zagięciem oraz tak ze sterowalną średnicą jak i zagięciem końcówki do wybory przez Zamawiającego; 
- Dostępne 10 - 20 biegunów; 
- Średnica pętli 25-15 mm; 
- Średnica trzonu 7F; 
- Dostępne z pętlą 4F; 
- Co najmniej 2 dostępne rozstawy elektrod do wyboru przez Zamawiającego; 
- Dostępna elektroda dwukierunkowa.</t>
  </si>
  <si>
    <t>Kable połączeniowe do cewników z poz. 1-5 do posiadanego przez Zamawiającego systemu BARD</t>
  </si>
  <si>
    <t>Cewniki typu Halo – 20 biegunowe do mapowania prawego przedsionka:
Średnica 7 F; Kształt profilowany anatomiczne do pierścienia trójdzielnego; 
Co najmniej 3 rodzaje rozstawu elektrod do wyboru; 
Zagięcie końcówki jednokierunkowe i w jednej płaszczyźnie; 
Sterowalne metodą push-pull, bez elementów rotowanych na rączce; 
Końcówka 4 mm; 
Termopara; 
Kompatybilny z posiadanym genratorem RF Stockert i systemem EP BARD; 
Dostępne modele ze końcówka wzmocnioną oplotem (braided tip).</t>
  </si>
  <si>
    <t xml:space="preserve">Kable połączeniowe do cewników diagnostycznych wielobiegunowych z poz. 3-4 do posiadanego przez Zamawiającego systemu BARD   </t>
  </si>
  <si>
    <r>
      <t>Kardiowerter defibrylator resynchronizujący z kompletem elektrod i cewników.
1. Możliwe wykonanie badania MRI w polu 1,5T i w polu 3T bez stref wyłączenia (czyli MRI całego ciała).
2. Żywotność baterii 6,8 lat dla stymulacji (15%) A/V i 100% LV amplituda impulsu 2,5V impedancja 500Ohm.
3. Energia defibrylacji co najmniej 36 J.
4. Obsługa elektrod lewokomorowych czterobiegunowych.
5. Możliwość dostarczenia urządzenia ze złączem IS-1 (bez obsługi elektrod czterobiegunowych) zamiast IS-41 (do wyboru przez zamawiającego).
6. Dostępne urządzenia ze złączem DF4 lub z DF-1 (do wyboru przez zamawiającego).
7. Cewnik wprowadzający do zatoki wieńcowej (co najmniej 5 krzywizn).
8. Cewnik do subselekcji żył serca (co najmniej 4 krzywizny).
9. Nożyk do rozcinania cewników z pozycji 7 i 8.
10. Balon do okluzji i kontrastowania wstecznego zatoki wieńcowej.
11. Prowadnica 'angioplastyczna' - 0.014"  - kompatybilna z elektrodą OTW.
12. Komunikacja bezprzewodowa (bez przykładania głowicy programatora) podczas implantacji.
13. Możliwość programowalnego wyłączenia obudowy urządzenia z obwodu wysokonapięciowego.
14. Cewnik do subselekcji żył dostarczany z kompatybilnym rozszerzaczem o hydrofilnej końcówce.
15. Funkcja dyskryminacji załamka T bez zmian w programowaniu czułości urządzenia.
16. Możliwość dostarczenia terapii ATP w czasie ładowania kondensatorów w strefie VF.
17. Dostępne, co najmniej 3 typy elektrod lewokomorowych OTW czterobiegunowych oraz co najmniej 2 typy elektrody dwubiegunowych o średnicy umożliwiającej wprowadzenie ich do żył bocznych przez subselektory (z pozycji 8).
18. Elektrody do CS sterydowe (wszystkie bieguny).
19. Elektroda defibrylująca przechodząca przez koszulki 9F lub cieńsze z aktywną fiksacją, do wyboru na etapie zamówienia jedno lub spiralowa i co najmniej 2 różne długości elektrody 
20. Elektroda przedsionkowa przechodząca przez koszulki 7F lub cieńsze, z aktywną fiksacją, do wyboru co najmniej 2 różne długości elektrody.                                                             
21. Dostępne elektrody bezmandrynowe o aktywnej fiksacji i średnicy &lt; 5 F                                                                                               
22. Dostępne koszulk</t>
    </r>
    <r>
      <rPr>
        <sz val="10.5"/>
        <rFont val="Times New Roman"/>
        <family val="1"/>
      </rPr>
      <t xml:space="preserve">i (kilka typów) </t>
    </r>
    <r>
      <rPr>
        <sz val="10.5"/>
        <color indexed="8"/>
        <rFont val="Times New Roman"/>
        <family val="1"/>
      </rPr>
      <t xml:space="preserve">dedykowane do selektywnej implantacji elektrod w różne miejsca w prawej komorze oraz do stymulacji pęczka Hisa, w tym sterowalna </t>
    </r>
    <r>
      <rPr>
        <sz val="10.5"/>
        <rFont val="Times New Roman"/>
        <family val="1"/>
      </rPr>
      <t>do wszystkich zamawianych urządzeń, d</t>
    </r>
    <r>
      <rPr>
        <sz val="10.5"/>
        <color indexed="8"/>
        <rFont val="Times New Roman"/>
        <family val="1"/>
      </rPr>
      <t xml:space="preserve">ostępna koszulka sterowalna z zagięciem przegrodowym do stymulacji pęczka Hisa.                   
</t>
    </r>
    <r>
      <rPr>
        <sz val="10.5"/>
        <color indexed="17"/>
        <rFont val="Times New Roman"/>
        <family val="1"/>
      </rPr>
      <t xml:space="preserve">Zamawiający dopuszcza kardiowerter defibrylator resynchronizujący o konektorze IS1/DF1/IS4 bez możliwości warunkowego skanowania w środowisku MRI 1,5 oraz 3T.    </t>
    </r>
    <r>
      <rPr>
        <sz val="10.5"/>
        <color indexed="8"/>
        <rFont val="Times New Roman"/>
        <family val="1"/>
      </rPr>
      <t xml:space="preserve">                                                                        </t>
    </r>
  </si>
  <si>
    <r>
      <t>Rozrusznik dwujamowy (DDDR) z kompletem elektrod.
Parametry wymagane:
1. Żywotność stymulatora minimum 8 lat zakładając 50% stymulacji DDD 60/min, prądem ≥  2.0V/0.5ms.
2. Waga maksymalnie 30 g.
3. Pamięć IEGM z programowanymi triggerami zapisu IEGM.
4. 50% ur</t>
    </r>
    <r>
      <rPr>
        <sz val="11"/>
        <rFont val="Times New Roman"/>
        <family val="1"/>
      </rPr>
      <t>zą</t>
    </r>
    <r>
      <rPr>
        <sz val="11"/>
        <color indexed="8"/>
        <rFont val="Times New Roman"/>
        <family val="1"/>
      </rPr>
      <t xml:space="preserve">deń z czułością w kanale komorowym od conajmniej 0.5mV.
5. 5% urządzeń umożliwiających wykonanie badania MRI bez stref wykluczenia.
6. koplet elektrod 6F lub 7F do stałej stymulacji o aktywnym systemie fiksacji ze złączem IS-1 do wyboru na etapie zamówienia co najmniej 4 długości z zakresu 52 - 70 cm, w zestawie mandryny typu J do fiksacji w uszku przedsionka. 
7. </t>
    </r>
    <r>
      <rPr>
        <sz val="11"/>
        <rFont val="Times New Roman"/>
        <family val="1"/>
      </rPr>
      <t xml:space="preserve">Dostepna do wszystkich urządzeń </t>
    </r>
    <r>
      <rPr>
        <sz val="11"/>
        <color indexed="8"/>
        <rFont val="Times New Roman"/>
        <family val="1"/>
      </rPr>
      <t xml:space="preserve">elektroda bezmandrynowa do stałej stymulacji ze złączem IS-1 , średnica &lt; 5F.
8. W zestawie z elektrodą bezmandrynową koszulka dedykowana do selektywnej implantacji tej elektrody w różne miejsca w prawej komorze oraz do stymulacji pęczka Hisa. Dostępne co najmniej 3 krzywizny koszulki w tym sterowalna  - do wyboru na etapie zamówienia, dostępna koszulka sterowalna z zagięciem przegrodowym do stymulacji pęczka Hisa.
</t>
    </r>
    <r>
      <rPr>
        <sz val="11"/>
        <color indexed="17"/>
        <rFont val="Times New Roman"/>
        <family val="1"/>
      </rPr>
      <t>Zamawiający dopuszcza stymulator DDDR o wadze 31,3g.</t>
    </r>
  </si>
  <si>
    <r>
      <t xml:space="preserve">Rozrusznik dwujamowy (DDDR) o zwiększonej pojemności baterii z kompletem elektrod.
Parametry wymagane:
1. Dostępne elektrody przedsionkowe i komorowe, sterydowe, o kilku długościach i o mechanizmach fiksacji aktywnym i pasywnym - do wyboru na etapie zamówienia.
2. Dostępne koszulki (kilka typów) dedykowane do selektywnej implantacji elektrod w różne miejsca w prawej komorze oraz do stymulacji pęczka Hisa (do wszystkich), dostępna koszulka sterowalna z zagięciem przegrodowym do stymulacji pęczka Hisa.
3. Pojemność baterii minimum 1.6 Ah.
4. Żywotność stymulatora minimum 10 lat zakładając 50%  stymulacji DDD 60/min, prądem ≥  2.0V/0.5ms.
5. Waga maksymalnie 30 g.
6. Pamięć IEGM z programowanymi triggerami zapisu IEGM.
</t>
    </r>
    <r>
      <rPr>
        <sz val="11"/>
        <color indexed="17"/>
        <rFont val="Times New Roman"/>
        <family val="1"/>
      </rPr>
      <t>Zamawiający dopuszcza stymulator DDDR o wadze 31,3g.</t>
    </r>
  </si>
  <si>
    <t>Zamawiający dopuszcza zestaw:
 • 1 serweta na stół do instrumentarium 150x190cm
• 1 serweta angiograficzna 230x370cm ze wzmocnieniem w części górnej, z 4 otworami przylepnymi do angiografii, 2 otwory skrajne owalne 5x7cm, 2 otwory wewnętrzne owalne 7x10cm, otwory zabezpieczone papierem silikonowym, po obu stronach serwety panele boczne wykonane z przezroczystej folii
• 2 fartuchy chirurgiczne rozm. XL, posiadający miękkie poliestrowe mankiety nie powodujące nacisku na skórę, podwójny szew na rękawach, ,szerokie rękawy zapewniające swobodę ruchów, zapinane na szyi na rzepy
• 2 osłony foliowe na lampę i ekran wykonane z przeźroczystej folii , typu czapeczka, ściągnięta gumką o wym . Ø 90cm
• 1 osłona foliowa na lampę i ekran wykonane z przeźroczystej folii , typu czapeczka, ściągnięta gumką o wym . Ø 140cm
• 1 miska medyczna plastikowa o pojemności 250ml
• 1 miska medyczna plastikowa o pojemności 500ml
• 1 gąbka do mycia i dezynfekcji skóry 4x4x2cm + szpatułka 15x2,5cm
• 2 strzykawki 3cz. Luer Lock 20ml
• 2 strykawki 3cz. Luer 10ml
• 4 ręczniki do rąk 30x34cm
• 50 Kompresów gazowych 17n/8w 7,5x7,5cm
• 1 skalpel nr 11 z rączką i osłoniętym ostrzem</t>
  </si>
  <si>
    <t>Zamawiający dopuszcza zestaw:
1. 1 x Serweta na stolik instrumentaruszki 150x190cm, stanowiąca owinięcie zestawu
2. 1 x Serweta do wszczepiania rozruszników i ablacji o wymiarach 220x320cm (na powierzchni 100x320cm laminat 3w o gramaturze 75g/m2, po obu bokach serwety przezroczysta folia PE 60mirtonów, 55g/m2, dodatkowa łata chłonna 100x150cm o gramaturze 80g/m2. Całkowita gramatura w częsci wzmonionej 155g/m2. Serweta posiada dwa otwory o średnicy 14cm otoczone taśmą lepną i wypełnione folią operacyjną
3. 1 x fartuch chirurgiczny XL o długości 145cm, wykonany z włókniny typu SMMMS o gramaturze 35g/m2
4. 1 x osłona na aparaturę o średnicy 140cm, wykonana z grubej folii PE, siągnięta elastyczną gumką
5. 2x ręcznik do rąk 30,5x34cm
Na opakowaniu 3 etykiety samoprzylepne zawierające min. nr katalogowy, LOT, datę ważności oraz nazwę identyfikującą dostawcę</t>
  </si>
  <si>
    <t>Zamawiający dopuszcza zestaw:
- 1 x serweta do angiografii 232x350cm z panelem foliowym, warstwą chłonną i dwoma otworami o śr 12cm
- 1 x serweta na stół narzędziowy wzmocniona 190 x 150 cm (opakowanie zestawu)
- 1 x serweta włókninowa 45 x 70 cm
- 2 x serweta włókninowa do rąk 20 x 40 cm
- 1 x osłona foliowa na sprzęt medyczny 152 x 76 cm
- 30 x kompres z gazy 10 x 10 cm, 8 warstw 17 nitek
- 1 x miska plastikowa 250 ml
- 1 x kleszczyki plastikowe do mycia pola operacyjnego 24 cm
- 1 x skalpel nr 11
- 2 x strzykawka 10 ml 3 częściowa Luer
- 2 x strzykawka 20 ml 3 częściowa Luer Lock
- 2 x fartuch chirurgiczny Standard L
Pozostałe parametry zgodnie z SWZ.</t>
  </si>
  <si>
    <r>
      <rPr>
        <b/>
        <sz val="11"/>
        <color indexed="8"/>
        <rFont val="Times New Roman"/>
        <family val="1"/>
      </rPr>
      <t>Kardiowerter defibrylator jednojamowy (VVI) wraz z elektrodą.</t>
    </r>
    <r>
      <rPr>
        <sz val="11"/>
        <color indexed="8"/>
        <rFont val="Times New Roman"/>
        <family val="1"/>
      </rPr>
      <t xml:space="preserve">
</t>
    </r>
  </si>
  <si>
    <t>X</t>
  </si>
  <si>
    <t xml:space="preserve">Typ A
28
</t>
  </si>
  <si>
    <t xml:space="preserve">A.Parametry wymagane:
1. Minimalna energia defibrylacji 36 J.
2. Żywotność przy nastawach nominalnych i 2 wyładowaniach na rok minimum 9 lat.
3. Elektroda defibrylująca bipolarna przechodzące przez koszulki 7F lub cieńsze; z aktywną fiksacją, do wyboru na etapie zamówienia jedno lub spiralowa i co najmniej 2 różne długości elektrody.
4. Możliwość wykonywania badania MRI.
5. Dostępne urządzenia ze złączem DF-1 i DF-4 do wyboru przez zamawiającego.                                            </t>
  </si>
  <si>
    <r>
      <rPr>
        <sz val="11"/>
        <rFont val="Times New Roman"/>
        <family val="1"/>
      </rPr>
      <t xml:space="preserve">B. Parametry wymagane:            </t>
    </r>
    <r>
      <rPr>
        <sz val="11"/>
        <color indexed="8"/>
        <rFont val="Times New Roman"/>
        <family val="1"/>
      </rPr>
      <t xml:space="preserve">                                                                   
1. Minimalna energia defibrylacji 40 J(energii dostarczonej)
2. Żywotność przy nastawach nominalnych i 2 wyładowaniach na rok minimum 10 lat.
3. Komunikacja Bluetooth i możliwość zdalnego monitoringu za pomocą aplikacji wgranej na smartfon pacjenta.
4. Algorytm zabezpieczający dostarczenie impulsu defibrylacji w przypadku spadku amplitudy sygnału komorowego podczas trwania arytmii.
5. Dostępne urządzenia ze złączem DF-4 . </t>
    </r>
  </si>
  <si>
    <t>Typ B
12</t>
  </si>
  <si>
    <r>
      <rPr>
        <b/>
        <sz val="11"/>
        <color indexed="8"/>
        <rFont val="Times New Roman"/>
        <family val="1"/>
      </rPr>
      <t>Kardiowerter defibrylator DDD z kompletem elektrod.</t>
    </r>
    <r>
      <rPr>
        <sz val="11"/>
        <color indexed="8"/>
        <rFont val="Times New Roman"/>
        <family val="1"/>
      </rPr>
      <t xml:space="preserve">
</t>
    </r>
  </si>
  <si>
    <t>Typ A 
119</t>
  </si>
  <si>
    <r>
      <t xml:space="preserve">A.Parametry wymagane:
1. Minimalna energia defibrylacji (dostarczona) 36 J.
2. Komunikacja bezprzewodowa podczas implantacji.
3. Możliwość wykonywania badania MRI.
4. Elektroda defibrylująca przechodząca przez koszulkę 7F (lub cieńszą) z aktywną fiksacją, do wyboru na etapie zamówienia: jedno lub 2-spiralowa  i co najmniej 2 różne długości elektrody.
5. Elektroda przedsionkowa przechodząca przez koszulki 6F, z aktywną fiksacją, do wyboru co najmniej 2 różne długości elektrody.
6. Żywotność minimum 8 lat zakładając 2 wyładowania na rok.
7. Objętość urządzenia &lt; 32 cm3.                                                                                                    
8. Dostępne urządzenia ze złączem DF-1 i DF-4 do wyboru przez zamawiającego.                                  
</t>
    </r>
  </si>
  <si>
    <r>
      <rPr>
        <sz val="11"/>
        <rFont val="Times New Roman"/>
        <family val="1"/>
      </rPr>
      <t xml:space="preserve">B. Parametry wymagane:     </t>
    </r>
    <r>
      <rPr>
        <sz val="11"/>
        <color indexed="10"/>
        <rFont val="Times New Roman"/>
        <family val="1"/>
      </rPr>
      <t xml:space="preserve">    </t>
    </r>
    <r>
      <rPr>
        <sz val="11"/>
        <color indexed="8"/>
        <rFont val="Times New Roman"/>
        <family val="1"/>
      </rPr>
      <t xml:space="preserve">                                                                            
1. Minimalna energia defibrylacji (dostarczona) 40 J.
2. Komunikacja Bluetooth i możliwość zdalnego monitorowania za pomocą aplikacji wgranej na smartfon pacjenta.
3. Możliwość wykonywania badania MRI.
4. Algorytm zabezpieczający dostarczenie impulsu defibrylacji w przypadku spadku amplitudy sygnału komorowego podczas trwania arytmii.
5. Elektroda przedsionkowa przechodząca przez koszulki 6F, z aktywną fiksacją, do wyboru co najmniej 2 różne długości elektrody.
6. Żywotność minimum 8 lat zakładając 2 wyładowania na rok.
7. Objętość urządzenia &lt; 32 cm3.                                                                                                    
8. Dostępne urządzenia ze złączem DF-4. </t>
    </r>
  </si>
  <si>
    <t>Typ B
51</t>
  </si>
  <si>
    <t xml:space="preserve">
sztuk
</t>
  </si>
  <si>
    <t xml:space="preserve">
sztuk</t>
  </si>
  <si>
    <r>
      <t xml:space="preserve">Zestaw do ANGIOGRAFII  
Elementy zestawu:
Serweta do angiografii 320x235cm bądź 330x215cm z panelem foliowym, warstwą chłonną i dwoma otworami o śr. 12cm do dostępu udowego - 1szt.
Serweta na stół instrumentalny w którą owinięty jest zestaw. 190x150 - 1szt.
Serweta z włókniny kompresowej 80x60cm bądź 70x80cm - 1szt.
Serwetki do rąk z włókniny kompresowej 40x20cm bądź 30x35cm - 2szt.
Osłona foliowa z gumką 100x180cm - 1szt.
Kompresy z gazy 13 bądź 17-nitkowej, 8-warstwowe 10x10cm - 30szt.
Miska plastikowa 200-250 ml - 1szt.
Korcang plastikowy 24cm - 1szt.
Skalpel nr 11 lub 10A - 1szt.
Strzykawka 3 - częściowa Luer 10ml - 2szt.
Strzykawka 3 - częściowa Luer Lock 20ml - 2szt.
Fartuch chirurgiczny Standard L - 2szt.
</t>
    </r>
    <r>
      <rPr>
        <sz val="11"/>
        <color indexed="17"/>
        <rFont val="Times New Roman"/>
        <family val="1"/>
      </rPr>
      <t>Zamawiający dopuszcza osłonę foliową z gumką w rozmiarze 90x160cm.</t>
    </r>
  </si>
  <si>
    <r>
      <t xml:space="preserve">Zestaw do obłożenia pola zabiegowego, osłony i fartuchy do zabiegu implantacji rozruszników.
Wymagane elementy zestawu: 
• serweta o wymiarach min 225x360 cm z przezroczystymi foliowymi wstawkami po obu stronach do zabezpieczenia pulpitu sterowniczego - 1 sztuka;
• Serweta posiada dwa samoprzylepne otwory eliptyczne w okolicach podobojczykowych o wymiarach 12x15 cm wypełnione folią chirurgiczną. Długość serwety od otworów eliptycznych w stronę głowy nie mniej niż 130 cm. Otwory otoczone warstwą chłonną o wymiarach 150x230 cm oraz 2 zaślepione otwory w okolicach tt. udowych (O 8,5 cm) otoczone taśmą;
• fartuch chirurgiczny wykonany z włókniny typu SMS rozmiar XL - 2 sztuki; 
• ręczniki chłonne 30x35-40 cm - 4 sztuki; 
• osłona na głowicę RTG O 50 cm - 1 sztuka; 
• osłona na ekran radiologiczny O 80 - 1 sztuka; 
• serweta na stolik - 150x200 cm (owinięcie zestawu) - 1 sztuka.
</t>
    </r>
    <r>
      <rPr>
        <sz val="11"/>
        <color indexed="17"/>
        <rFont val="Times New Roman"/>
        <family val="1"/>
      </rPr>
      <t>Zamawiający dopuszcza serwetę na stolik służącą jako owinięcie zestawu w rozmiarze 150x190cm.</t>
    </r>
  </si>
  <si>
    <r>
      <t>Rozrusznik podstawowy resynchronizujący ze złączem lewokomorowym IS-1
Parametry wymagane:
1. Dostępne, co najmniej 2 typy elektrod lewokomorowych OTW w tym elektrody dwubiegunowe o średnicy umożliwiającej wprowadzenie do żył bocznych przez subselektory (pkt 3).
2. Cewnik wprowadzający do zatoki wieńcowej (co najmniej 5 krzywizn).
3. Cewnik do subselekcji  żył serca (co najmniej 4 krzywizny).
4. Cewnik do lokalizacji ujścia i kaniulacji zatoki wieńcowej o średnicy &lt; 7F.
5. Nożyk do rozcinania cewników z pozycji 2 i 3.
6. Balon do okluzji i kontrastowania wstecznego zatoki wieńcowej.
7. Wymagane: Cewnik do subselekcji żył dostarczany z rozszerzaczem o hydrofilnej końcówce.
8.  Wymagane: Dostępne elektrody bezmandrynowe o aktywnej fiksacji i średnicy &lt; 5 F.                          
9. Wymaganie: Dostępne koszulk</t>
    </r>
    <r>
      <rPr>
        <sz val="11"/>
        <rFont val="Times New Roman"/>
        <family val="1"/>
      </rPr>
      <t>i (kilka typów</t>
    </r>
    <r>
      <rPr>
        <sz val="11"/>
        <color indexed="8"/>
        <rFont val="Times New Roman"/>
        <family val="1"/>
      </rPr>
      <t xml:space="preserve">) dedykowane do selektywnej implantacji elektrod w różne miejsca w prawej komorze oraz do stymulacji pęczka Hisa, w tym sterowalna, dostępna koszulka sterowalna z zagięciem przegrodowym do stymulacji pęczka Hisa.
</t>
    </r>
    <r>
      <rPr>
        <sz val="11"/>
        <color indexed="17"/>
        <rFont val="Times New Roman"/>
        <family val="1"/>
      </rPr>
      <t>Zamawiający dopuszcza cewnik do lokalizacji ujścia i kaniulacji zatoki wieńcowej o średnicy wewnętrznej 7,2F.</t>
    </r>
  </si>
</sst>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s>
  <fonts count="5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1"/>
      <color indexed="8"/>
      <name val="Times New Roman"/>
      <family val="1"/>
    </font>
    <font>
      <sz val="11"/>
      <color indexed="10"/>
      <name val="Times New Roman"/>
      <family val="1"/>
    </font>
    <font>
      <sz val="11"/>
      <color indexed="17"/>
      <name val="Times New Roman"/>
      <family val="1"/>
    </font>
    <font>
      <sz val="10.5"/>
      <name val="Times New Roman"/>
      <family val="1"/>
    </font>
    <font>
      <sz val="10.5"/>
      <color indexed="8"/>
      <name val="Times New Roman"/>
      <family val="1"/>
    </font>
    <font>
      <sz val="10.5"/>
      <color indexed="17"/>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9"/>
      <color theme="1"/>
      <name val="Times New Roman"/>
      <family val="1"/>
    </font>
    <font>
      <sz val="11"/>
      <color rgb="FFFF0000"/>
      <name val="Times New Roman"/>
      <family val="1"/>
    </font>
    <font>
      <sz val="11"/>
      <color rgb="FF00B050"/>
      <name val="Times New Roman"/>
      <family val="1"/>
    </font>
    <font>
      <sz val="10.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34">
    <xf numFmtId="0" fontId="0" fillId="0" borderId="0" xfId="0" applyAlignment="1">
      <alignment/>
    </xf>
    <xf numFmtId="0" fontId="4" fillId="0" borderId="1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protection locked="0"/>
    </xf>
    <xf numFmtId="0" fontId="49" fillId="0" borderId="0" xfId="0" applyFont="1" applyFill="1" applyAlignment="1" applyProtection="1">
      <alignment horizontal="right" vertical="top"/>
      <protection locked="0"/>
    </xf>
    <xf numFmtId="0" fontId="50" fillId="0" borderId="0" xfId="0" applyFont="1" applyFill="1" applyAlignment="1" applyProtection="1">
      <alignment horizontal="right" vertical="top" wrapText="1"/>
      <protection locked="0"/>
    </xf>
    <xf numFmtId="0" fontId="49" fillId="0" borderId="0" xfId="0" applyFont="1" applyFill="1" applyBorder="1" applyAlignment="1" applyProtection="1">
      <alignment horizontal="right" vertical="top" wrapText="1"/>
      <protection locked="0"/>
    </xf>
    <xf numFmtId="0" fontId="50" fillId="0" borderId="0" xfId="0" applyFont="1" applyFill="1" applyBorder="1" applyAlignment="1" applyProtection="1">
      <alignment horizontal="left" vertical="top"/>
      <protection locked="0"/>
    </xf>
    <xf numFmtId="0" fontId="49" fillId="0" borderId="0" xfId="0" applyFont="1" applyFill="1" applyBorder="1" applyAlignment="1" applyProtection="1">
      <alignment horizontal="left" vertical="top" wrapText="1"/>
      <protection locked="0"/>
    </xf>
    <xf numFmtId="9" fontId="49" fillId="0" borderId="0" xfId="0" applyNumberFormat="1" applyFont="1" applyFill="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5" fillId="0" borderId="11" xfId="0" applyFont="1" applyBorder="1" applyAlignment="1">
      <alignment horizontal="left" vertical="top" wrapText="1"/>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4" fontId="4" fillId="0" borderId="10" xfId="71"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justify" vertical="top" wrapText="1"/>
      <protection/>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49" fillId="0" borderId="0" xfId="0" applyNumberFormat="1" applyFont="1" applyFill="1" applyAlignment="1" applyProtection="1">
      <alignment horizontal="left" vertical="top" wrapText="1"/>
      <protection locked="0"/>
    </xf>
    <xf numFmtId="1" fontId="49" fillId="0" borderId="0" xfId="0" applyNumberFormat="1" applyFont="1" applyFill="1" applyBorder="1" applyAlignment="1" applyProtection="1">
      <alignment horizontal="left" vertical="top" wrapText="1"/>
      <protection locked="0"/>
    </xf>
    <xf numFmtId="0" fontId="50" fillId="34" borderId="0" xfId="0" applyFont="1" applyFill="1" applyAlignment="1" applyProtection="1">
      <alignment horizontal="left" vertical="top" wrapText="1"/>
      <protection locked="0"/>
    </xf>
    <xf numFmtId="1" fontId="49" fillId="34" borderId="0" xfId="0" applyNumberFormat="1" applyFont="1" applyFill="1" applyBorder="1" applyAlignment="1" applyProtection="1">
      <alignment horizontal="left" vertical="top" wrapText="1"/>
      <protection locked="0"/>
    </xf>
    <xf numFmtId="0" fontId="49" fillId="34" borderId="0" xfId="0" applyFont="1" applyFill="1" applyBorder="1" applyAlignment="1" applyProtection="1">
      <alignment horizontal="center" vertical="top" wrapText="1"/>
      <protection locked="0"/>
    </xf>
    <xf numFmtId="0" fontId="50" fillId="34" borderId="10" xfId="0" applyFont="1" applyFill="1" applyBorder="1" applyAlignment="1" applyProtection="1">
      <alignment horizontal="left" vertical="top" wrapText="1"/>
      <protection locked="0"/>
    </xf>
    <xf numFmtId="44" fontId="49" fillId="34" borderId="13" xfId="0" applyNumberFormat="1" applyFont="1" applyFill="1" applyBorder="1" applyAlignment="1" applyProtection="1">
      <alignment horizontal="left" vertical="top" wrapText="1"/>
      <protection locked="0"/>
    </xf>
    <xf numFmtId="0" fontId="49" fillId="35" borderId="10" xfId="0" applyFont="1" applyFill="1" applyBorder="1" applyAlignment="1">
      <alignment horizontal="center" vertical="center" wrapText="1"/>
    </xf>
    <xf numFmtId="3" fontId="49" fillId="35" borderId="10" xfId="0" applyNumberFormat="1" applyFont="1" applyFill="1" applyBorder="1" applyAlignment="1">
      <alignment horizontal="center" vertical="center" wrapText="1"/>
    </xf>
    <xf numFmtId="0" fontId="49" fillId="35" borderId="10" xfId="0" applyFont="1" applyFill="1" applyBorder="1" applyAlignment="1" applyProtection="1">
      <alignment horizontal="center" vertical="center" wrapText="1"/>
      <protection locked="0"/>
    </xf>
    <xf numFmtId="0" fontId="49" fillId="0" borderId="10" xfId="0" applyFont="1" applyFill="1" applyBorder="1" applyAlignment="1">
      <alignment horizontal="center" vertical="center" wrapText="1"/>
    </xf>
    <xf numFmtId="0" fontId="49" fillId="0" borderId="10" xfId="0" applyFont="1" applyBorder="1" applyAlignment="1">
      <alignment horizontal="left" vertical="top" wrapText="1"/>
    </xf>
    <xf numFmtId="44" fontId="49" fillId="0" borderId="10" xfId="74" applyFont="1" applyFill="1" applyBorder="1" applyAlignment="1" applyProtection="1">
      <alignment horizontal="center" vertical="center" wrapText="1"/>
      <protection locked="0"/>
    </xf>
    <xf numFmtId="0" fontId="49" fillId="0" borderId="1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3" fontId="4" fillId="0" borderId="10" xfId="0" applyNumberFormat="1" applyFont="1" applyFill="1" applyBorder="1" applyAlignment="1">
      <alignment horizontal="center" vertical="top" wrapTex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 fillId="0" borderId="10" xfId="0" applyFont="1" applyBorder="1" applyAlignment="1">
      <alignment horizontal="left" vertical="top" wrapText="1"/>
    </xf>
    <xf numFmtId="3" fontId="4" fillId="36" borderId="10" xfId="0" applyNumberFormat="1" applyFont="1" applyFill="1" applyBorder="1" applyAlignment="1" applyProtection="1">
      <alignment horizontal="center" vertical="center" wrapText="1"/>
      <protection locked="0"/>
    </xf>
    <xf numFmtId="0" fontId="4" fillId="0" borderId="0" xfId="0" applyFont="1" applyBorder="1" applyAlignment="1">
      <alignment horizontal="left" vertical="top" wrapText="1"/>
    </xf>
    <xf numFmtId="3" fontId="4" fillId="36" borderId="0" xfId="0" applyNumberFormat="1"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0" fillId="0" borderId="0" xfId="0" applyBorder="1" applyAlignment="1">
      <alignment horizontal="left" vertical="top" wrapText="1"/>
    </xf>
    <xf numFmtId="44" fontId="4" fillId="0" borderId="0" xfId="74" applyFont="1" applyFill="1" applyBorder="1" applyAlignment="1" applyProtection="1">
      <alignment horizontal="center" vertical="top" wrapText="1"/>
      <protection locked="0"/>
    </xf>
    <xf numFmtId="0" fontId="49" fillId="0" borderId="10" xfId="0" applyFont="1" applyFill="1" applyBorder="1" applyAlignment="1" applyProtection="1">
      <alignment horizontal="center" vertical="top" wrapText="1"/>
      <protection locked="0"/>
    </xf>
    <xf numFmtId="44" fontId="4" fillId="36" borderId="10" xfId="0" applyNumberFormat="1" applyFont="1" applyFill="1" applyBorder="1" applyAlignment="1" applyProtection="1">
      <alignment horizontal="left" vertical="top" wrapText="1"/>
      <protection locked="0"/>
    </xf>
    <xf numFmtId="3"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pplyProtection="1">
      <alignment horizontal="left" vertical="top" wrapText="1"/>
      <protection locked="0"/>
    </xf>
    <xf numFmtId="0" fontId="4" fillId="35" borderId="12"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9" fillId="0" borderId="0" xfId="0" applyFont="1" applyFill="1" applyBorder="1" applyAlignment="1">
      <alignment horizontal="center" vertical="top" wrapText="1"/>
    </xf>
    <xf numFmtId="0" fontId="49" fillId="0" borderId="0" xfId="0" applyFont="1" applyBorder="1" applyAlignment="1">
      <alignment horizontal="left" vertical="top" wrapText="1"/>
    </xf>
    <xf numFmtId="3" fontId="4" fillId="0" borderId="0" xfId="0" applyNumberFormat="1"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9" fillId="0" borderId="0" xfId="0" applyFont="1" applyFill="1" applyBorder="1" applyAlignment="1">
      <alignment horizontal="center" vertical="center" wrapText="1"/>
    </xf>
    <xf numFmtId="44" fontId="49" fillId="0" borderId="0" xfId="74" applyFont="1" applyFill="1" applyBorder="1" applyAlignment="1" applyProtection="1">
      <alignment horizontal="center" vertical="center" wrapText="1"/>
      <protection locked="0"/>
    </xf>
    <xf numFmtId="0" fontId="52" fillId="0" borderId="0" xfId="0" applyFont="1" applyFill="1" applyAlignment="1" applyProtection="1">
      <alignment horizontal="left" vertical="top" wrapText="1"/>
      <protection locked="0"/>
    </xf>
    <xf numFmtId="0" fontId="4" fillId="0" borderId="13" xfId="0" applyFont="1" applyBorder="1" applyAlignment="1">
      <alignment horizontal="left" vertical="top" wrapText="1"/>
    </xf>
    <xf numFmtId="0" fontId="49" fillId="35" borderId="14" xfId="0" applyFont="1" applyFill="1" applyBorder="1" applyAlignment="1">
      <alignment horizontal="center" vertical="center" wrapText="1"/>
    </xf>
    <xf numFmtId="0" fontId="49" fillId="0" borderId="14" xfId="0" applyFont="1" applyFill="1" applyBorder="1" applyAlignment="1" applyProtection="1">
      <alignment horizontal="center" vertical="top" wrapText="1"/>
      <protection locked="0"/>
    </xf>
    <xf numFmtId="0" fontId="49" fillId="0" borderId="15" xfId="0" applyFont="1" applyFill="1" applyBorder="1" applyAlignment="1" applyProtection="1">
      <alignment horizontal="center" vertical="top" wrapText="1"/>
      <protection locked="0"/>
    </xf>
    <xf numFmtId="171" fontId="4" fillId="36" borderId="12" xfId="0" applyNumberFormat="1"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49" fillId="0" borderId="12" xfId="0" applyFont="1" applyFill="1" applyBorder="1" applyAlignment="1">
      <alignment horizontal="center" vertical="top" wrapText="1"/>
    </xf>
    <xf numFmtId="0" fontId="49" fillId="0" borderId="13" xfId="0" applyFont="1" applyFill="1" applyBorder="1" applyAlignment="1">
      <alignment horizontal="center" vertical="center" wrapText="1"/>
    </xf>
    <xf numFmtId="0" fontId="4" fillId="0" borderId="12" xfId="0" applyFont="1" applyFill="1" applyBorder="1" applyAlignment="1" applyProtection="1">
      <alignment horizontal="left" vertical="top" wrapText="1"/>
      <protection locked="0"/>
    </xf>
    <xf numFmtId="3" fontId="49" fillId="0" borderId="16" xfId="0" applyNumberFormat="1" applyFont="1" applyFill="1" applyBorder="1" applyAlignment="1" applyProtection="1">
      <alignment horizontal="left" vertical="top" wrapText="1"/>
      <protection locked="0"/>
    </xf>
    <xf numFmtId="0" fontId="49" fillId="0" borderId="13" xfId="0" applyFont="1" applyFill="1" applyBorder="1" applyAlignment="1" applyProtection="1">
      <alignment horizontal="left" vertical="top" wrapText="1"/>
      <protection locked="0"/>
    </xf>
    <xf numFmtId="0" fontId="53" fillId="0" borderId="10" xfId="0" applyFont="1" applyBorder="1" applyAlignment="1">
      <alignment horizontal="left" vertical="top" wrapText="1"/>
    </xf>
    <xf numFmtId="0" fontId="54" fillId="0" borderId="10" xfId="0" applyFont="1" applyBorder="1" applyAlignment="1">
      <alignment horizontal="left" vertical="top"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3" fontId="5" fillId="0" borderId="10" xfId="0" applyNumberFormat="1"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lignment horizontal="justify" vertical="top" wrapText="1"/>
    </xf>
    <xf numFmtId="49" fontId="49" fillId="36"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xf>
    <xf numFmtId="0" fontId="4" fillId="33" borderId="12" xfId="0" applyFont="1" applyFill="1" applyBorder="1" applyAlignment="1" applyProtection="1">
      <alignment horizontal="justify" vertical="top" wrapText="1"/>
      <protection/>
    </xf>
    <xf numFmtId="0" fontId="4" fillId="0" borderId="13" xfId="0" applyFont="1" applyBorder="1" applyAlignment="1">
      <alignment horizontal="justify" vertical="top" wrapText="1"/>
    </xf>
    <xf numFmtId="0" fontId="4" fillId="0" borderId="17" xfId="0" applyFont="1" applyFill="1" applyBorder="1" applyAlignment="1" applyProtection="1">
      <alignment horizontal="justify" vertical="top" wrapText="1"/>
      <protection locked="0"/>
    </xf>
    <xf numFmtId="0" fontId="4" fillId="0" borderId="17" xfId="0" applyFont="1" applyBorder="1" applyAlignment="1">
      <alignment horizontal="justify" vertical="top" wrapText="1"/>
    </xf>
    <xf numFmtId="0" fontId="4" fillId="33" borderId="12" xfId="0" applyFont="1" applyFill="1" applyBorder="1" applyAlignment="1" applyProtection="1">
      <alignment horizontal="right" vertical="top" wrapText="1"/>
      <protection/>
    </xf>
    <xf numFmtId="0" fontId="4" fillId="0" borderId="13" xfId="0" applyFont="1" applyBorder="1" applyAlignment="1">
      <alignment horizontal="right" vertical="top" wrapText="1"/>
    </xf>
    <xf numFmtId="0" fontId="4" fillId="0" borderId="12"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49" fontId="49" fillId="0" borderId="0" xfId="0" applyNumberFormat="1" applyFont="1" applyFill="1" applyBorder="1" applyAlignment="1" applyProtection="1">
      <alignment horizontal="justify"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vertical="top" wrapText="1"/>
      <protection locked="0"/>
    </xf>
    <xf numFmtId="0" fontId="49" fillId="0" borderId="10"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0" borderId="18" xfId="0" applyFont="1" applyFill="1" applyBorder="1" applyAlignment="1">
      <alignment horizontal="center" vertical="top" wrapText="1"/>
    </xf>
    <xf numFmtId="0" fontId="49" fillId="0" borderId="15" xfId="0" applyFont="1" applyFill="1" applyBorder="1" applyAlignment="1">
      <alignment horizontal="center" vertical="top" wrapText="1"/>
    </xf>
    <xf numFmtId="0" fontId="49" fillId="0"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44" fontId="49" fillId="0" borderId="10" xfId="0" applyNumberFormat="1" applyFont="1" applyFill="1" applyBorder="1" applyAlignment="1" applyProtection="1">
      <alignment horizontal="center" vertical="center" wrapText="1"/>
      <protection locked="0"/>
    </xf>
    <xf numFmtId="44" fontId="0" fillId="0" borderId="10" xfId="0" applyNumberFormat="1" applyBorder="1" applyAlignment="1">
      <alignment horizontal="center" vertical="center" wrapText="1"/>
    </xf>
    <xf numFmtId="1" fontId="4" fillId="35" borderId="12" xfId="0" applyNumberFormat="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167" fontId="4" fillId="36" borderId="12" xfId="0" applyNumberFormat="1" applyFont="1" applyFill="1" applyBorder="1" applyAlignment="1" applyProtection="1">
      <alignment horizontal="center" vertical="center" wrapText="1"/>
      <protection locked="0"/>
    </xf>
    <xf numFmtId="3" fontId="4" fillId="36" borderId="10" xfId="0" applyNumberFormat="1" applyFont="1" applyFill="1" applyBorder="1" applyAlignment="1" applyProtection="1">
      <alignment horizontal="center" vertical="center" wrapText="1"/>
      <protection locked="0"/>
    </xf>
    <xf numFmtId="0" fontId="49" fillId="35" borderId="14" xfId="0" applyFont="1" applyFill="1" applyBorder="1" applyAlignment="1">
      <alignment horizontal="center" vertical="center" wrapText="1"/>
    </xf>
    <xf numFmtId="0" fontId="0" fillId="0" borderId="14" xfId="0" applyBorder="1" applyAlignment="1">
      <alignment wrapText="1"/>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84"/>
  <sheetViews>
    <sheetView showGridLines="0" zoomScale="90" zoomScaleNormal="90" zoomScaleSheetLayoutView="100" workbookViewId="0" topLeftCell="A1">
      <selection activeCell="E28" sqref="E28"/>
    </sheetView>
  </sheetViews>
  <sheetFormatPr defaultColWidth="9.00390625" defaultRowHeight="12.75"/>
  <cols>
    <col min="1" max="1" width="3.625" style="12" customWidth="1"/>
    <col min="2" max="2" width="29.125" style="12" customWidth="1"/>
    <col min="3" max="3" width="33.875" style="12" customWidth="1"/>
    <col min="4" max="4" width="52.375" style="15" customWidth="1"/>
    <col min="5" max="9" width="9.125" style="12" customWidth="1"/>
    <col min="10" max="10" width="16.625" style="12" customWidth="1"/>
    <col min="11" max="16384" width="9.125" style="12" customWidth="1"/>
  </cols>
  <sheetData>
    <row r="1" spans="3:4" ht="18" customHeight="1">
      <c r="C1" s="118" t="s">
        <v>37</v>
      </c>
      <c r="D1" s="118"/>
    </row>
    <row r="2" spans="2:4" ht="18" customHeight="1">
      <c r="B2" s="14"/>
      <c r="C2" s="14" t="s">
        <v>34</v>
      </c>
      <c r="D2" s="14"/>
    </row>
    <row r="3" ht="18" customHeight="1"/>
    <row r="4" spans="2:3" ht="18" customHeight="1">
      <c r="B4" s="12" t="s">
        <v>26</v>
      </c>
      <c r="C4" s="12" t="s">
        <v>79</v>
      </c>
    </row>
    <row r="5" ht="18" customHeight="1"/>
    <row r="6" spans="2:5" ht="18" customHeight="1">
      <c r="B6" s="12" t="s">
        <v>25</v>
      </c>
      <c r="C6" s="104" t="s">
        <v>122</v>
      </c>
      <c r="D6" s="104"/>
      <c r="E6" s="17"/>
    </row>
    <row r="7" ht="18" customHeight="1"/>
    <row r="8" spans="2:4" ht="15" customHeight="1">
      <c r="B8" s="18" t="s">
        <v>23</v>
      </c>
      <c r="C8" s="119"/>
      <c r="D8" s="119"/>
    </row>
    <row r="9" spans="2:4" ht="15" customHeight="1">
      <c r="B9" s="18" t="s">
        <v>27</v>
      </c>
      <c r="C9" s="114"/>
      <c r="D9" s="115"/>
    </row>
    <row r="10" spans="2:4" ht="15" customHeight="1">
      <c r="B10" s="18" t="s">
        <v>22</v>
      </c>
      <c r="C10" s="114"/>
      <c r="D10" s="115"/>
    </row>
    <row r="11" spans="2:4" ht="15" customHeight="1">
      <c r="B11" s="18" t="s">
        <v>28</v>
      </c>
      <c r="C11" s="114"/>
      <c r="D11" s="115"/>
    </row>
    <row r="12" spans="2:4" ht="15" customHeight="1">
      <c r="B12" s="18" t="s">
        <v>29</v>
      </c>
      <c r="C12" s="114"/>
      <c r="D12" s="115"/>
    </row>
    <row r="13" spans="2:4" ht="15" customHeight="1">
      <c r="B13" s="18" t="s">
        <v>30</v>
      </c>
      <c r="C13" s="114"/>
      <c r="D13" s="115"/>
    </row>
    <row r="14" spans="2:4" ht="15" customHeight="1">
      <c r="B14" s="18" t="s">
        <v>31</v>
      </c>
      <c r="C14" s="114"/>
      <c r="D14" s="115"/>
    </row>
    <row r="15" spans="2:4" ht="15" customHeight="1">
      <c r="B15" s="18" t="s">
        <v>32</v>
      </c>
      <c r="C15" s="114"/>
      <c r="D15" s="115"/>
    </row>
    <row r="16" spans="2:4" ht="15" customHeight="1">
      <c r="B16" s="18" t="s">
        <v>33</v>
      </c>
      <c r="C16" s="114"/>
      <c r="D16" s="115"/>
    </row>
    <row r="17" spans="3:4" ht="18" customHeight="1">
      <c r="C17" s="19"/>
      <c r="D17" s="20"/>
    </row>
    <row r="18" spans="1:4" ht="18" customHeight="1">
      <c r="A18" s="12" t="s">
        <v>1</v>
      </c>
      <c r="B18" s="93" t="s">
        <v>42</v>
      </c>
      <c r="C18" s="94"/>
      <c r="D18" s="95"/>
    </row>
    <row r="19" spans="3:4" ht="18" customHeight="1">
      <c r="C19" s="17"/>
      <c r="D19" s="21"/>
    </row>
    <row r="20" spans="2:4" ht="24.75" customHeight="1">
      <c r="B20" s="22" t="s">
        <v>13</v>
      </c>
      <c r="C20" s="23" t="s">
        <v>0</v>
      </c>
      <c r="D20" s="24"/>
    </row>
    <row r="21" spans="1:4" ht="18" customHeight="1">
      <c r="A21" s="25"/>
      <c r="B21" s="26" t="s">
        <v>18</v>
      </c>
      <c r="C21" s="27"/>
      <c r="D21" s="24"/>
    </row>
    <row r="22" spans="1:4" ht="18" customHeight="1">
      <c r="A22" s="25"/>
      <c r="B22" s="26" t="s">
        <v>19</v>
      </c>
      <c r="C22" s="27"/>
      <c r="D22" s="24"/>
    </row>
    <row r="23" spans="1:4" ht="18" customHeight="1">
      <c r="A23" s="25"/>
      <c r="B23" s="26" t="s">
        <v>44</v>
      </c>
      <c r="C23" s="27"/>
      <c r="D23" s="24"/>
    </row>
    <row r="24" spans="1:4" ht="18" customHeight="1">
      <c r="A24" s="25"/>
      <c r="B24" s="26" t="s">
        <v>45</v>
      </c>
      <c r="C24" s="27"/>
      <c r="D24" s="24"/>
    </row>
    <row r="25" spans="1:4" ht="18" customHeight="1">
      <c r="A25" s="25"/>
      <c r="B25" s="26" t="s">
        <v>46</v>
      </c>
      <c r="C25" s="27"/>
      <c r="D25" s="24"/>
    </row>
    <row r="26" spans="1:4" ht="18" customHeight="1">
      <c r="A26" s="25"/>
      <c r="B26" s="26" t="s">
        <v>47</v>
      </c>
      <c r="C26" s="27"/>
      <c r="D26" s="24"/>
    </row>
    <row r="27" spans="1:4" ht="18" customHeight="1">
      <c r="A27" s="25"/>
      <c r="B27" s="26" t="s">
        <v>48</v>
      </c>
      <c r="C27" s="27"/>
      <c r="D27" s="24"/>
    </row>
    <row r="28" spans="1:4" ht="18" customHeight="1">
      <c r="A28" s="25"/>
      <c r="B28" s="26" t="s">
        <v>49</v>
      </c>
      <c r="C28" s="27"/>
      <c r="D28" s="24"/>
    </row>
    <row r="29" spans="1:4" ht="18" customHeight="1">
      <c r="A29" s="25"/>
      <c r="B29" s="26" t="s">
        <v>50</v>
      </c>
      <c r="C29" s="27"/>
      <c r="D29" s="24"/>
    </row>
    <row r="30" spans="1:4" ht="18" customHeight="1">
      <c r="A30" s="25"/>
      <c r="B30" s="26" t="s">
        <v>51</v>
      </c>
      <c r="C30" s="27"/>
      <c r="D30" s="24"/>
    </row>
    <row r="31" spans="1:4" ht="18" customHeight="1">
      <c r="A31" s="25"/>
      <c r="B31" s="26" t="s">
        <v>52</v>
      </c>
      <c r="C31" s="27"/>
      <c r="D31" s="24"/>
    </row>
    <row r="32" spans="1:4" ht="18" customHeight="1">
      <c r="A32" s="25"/>
      <c r="B32" s="26" t="s">
        <v>123</v>
      </c>
      <c r="C32" s="27"/>
      <c r="D32" s="24"/>
    </row>
    <row r="33" spans="1:4" ht="18" customHeight="1">
      <c r="A33" s="25"/>
      <c r="B33" s="26" t="s">
        <v>124</v>
      </c>
      <c r="C33" s="27"/>
      <c r="D33" s="24"/>
    </row>
    <row r="34" spans="1:4" ht="18" customHeight="1">
      <c r="A34" s="25"/>
      <c r="B34" s="26" t="s">
        <v>125</v>
      </c>
      <c r="C34" s="27"/>
      <c r="D34" s="24"/>
    </row>
    <row r="35" spans="1:4" ht="18" customHeight="1">
      <c r="A35" s="25"/>
      <c r="B35" s="26" t="s">
        <v>126</v>
      </c>
      <c r="C35" s="27"/>
      <c r="D35" s="24"/>
    </row>
    <row r="36" spans="1:4" ht="18" customHeight="1">
      <c r="A36" s="25"/>
      <c r="B36" s="26" t="s">
        <v>127</v>
      </c>
      <c r="C36" s="27"/>
      <c r="D36" s="24"/>
    </row>
    <row r="37" spans="1:4" ht="18" customHeight="1">
      <c r="A37" s="25"/>
      <c r="B37" s="26" t="s">
        <v>128</v>
      </c>
      <c r="C37" s="27"/>
      <c r="D37" s="24"/>
    </row>
    <row r="38" spans="1:4" ht="18" customHeight="1">
      <c r="A38" s="25"/>
      <c r="B38" s="26" t="s">
        <v>129</v>
      </c>
      <c r="C38" s="27"/>
      <c r="D38" s="24"/>
    </row>
    <row r="39" spans="1:4" ht="18" customHeight="1">
      <c r="A39" s="25"/>
      <c r="B39" s="26" t="s">
        <v>130</v>
      </c>
      <c r="C39" s="27"/>
      <c r="D39" s="24"/>
    </row>
    <row r="40" spans="1:4" ht="18" customHeight="1">
      <c r="A40" s="25"/>
      <c r="B40" s="26" t="s">
        <v>131</v>
      </c>
      <c r="C40" s="27"/>
      <c r="D40" s="24"/>
    </row>
    <row r="41" spans="1:4" ht="18" customHeight="1">
      <c r="A41" s="25"/>
      <c r="B41" s="26" t="s">
        <v>132</v>
      </c>
      <c r="C41" s="27"/>
      <c r="D41" s="24"/>
    </row>
    <row r="42" spans="1:4" ht="18" customHeight="1">
      <c r="A42" s="25"/>
      <c r="B42" s="26" t="s">
        <v>133</v>
      </c>
      <c r="C42" s="27"/>
      <c r="D42" s="24"/>
    </row>
    <row r="43" spans="1:4" ht="18" customHeight="1">
      <c r="A43" s="25"/>
      <c r="B43" s="26" t="s">
        <v>134</v>
      </c>
      <c r="C43" s="27"/>
      <c r="D43" s="24"/>
    </row>
    <row r="44" spans="1:4" ht="18" customHeight="1">
      <c r="A44" s="25"/>
      <c r="B44" s="26" t="s">
        <v>135</v>
      </c>
      <c r="C44" s="27"/>
      <c r="D44" s="24"/>
    </row>
    <row r="45" spans="1:4" ht="18" customHeight="1">
      <c r="A45" s="25"/>
      <c r="B45" s="26" t="s">
        <v>136</v>
      </c>
      <c r="C45" s="27"/>
      <c r="D45" s="24"/>
    </row>
    <row r="46" spans="1:4" ht="18" customHeight="1">
      <c r="A46" s="25"/>
      <c r="B46" s="26" t="s">
        <v>137</v>
      </c>
      <c r="C46" s="27"/>
      <c r="D46" s="24"/>
    </row>
    <row r="47" spans="1:4" ht="18" customHeight="1">
      <c r="A47" s="25"/>
      <c r="B47" s="26" t="s">
        <v>138</v>
      </c>
      <c r="C47" s="27"/>
      <c r="D47" s="24"/>
    </row>
    <row r="48" spans="1:4" ht="18" customHeight="1">
      <c r="A48" s="25"/>
      <c r="B48" s="26" t="s">
        <v>139</v>
      </c>
      <c r="C48" s="27"/>
      <c r="D48" s="24"/>
    </row>
    <row r="49" spans="1:4" ht="18" customHeight="1">
      <c r="A49" s="25"/>
      <c r="B49" s="26" t="s">
        <v>140</v>
      </c>
      <c r="C49" s="27"/>
      <c r="D49" s="24"/>
    </row>
    <row r="50" spans="1:4" ht="18" customHeight="1">
      <c r="A50" s="25"/>
      <c r="B50" s="26" t="s">
        <v>141</v>
      </c>
      <c r="C50" s="27"/>
      <c r="D50" s="24"/>
    </row>
    <row r="51" spans="1:4" ht="18" customHeight="1">
      <c r="A51" s="25"/>
      <c r="B51" s="26" t="s">
        <v>142</v>
      </c>
      <c r="C51" s="27"/>
      <c r="D51" s="24"/>
    </row>
    <row r="52" spans="1:4" ht="18" customHeight="1">
      <c r="A52" s="25"/>
      <c r="B52" s="25"/>
      <c r="C52" s="25"/>
      <c r="D52" s="25"/>
    </row>
    <row r="53" spans="1:4" ht="37.5" customHeight="1">
      <c r="A53" s="12" t="s">
        <v>2</v>
      </c>
      <c r="B53" s="107" t="s">
        <v>54</v>
      </c>
      <c r="C53" s="107"/>
      <c r="D53" s="107"/>
    </row>
    <row r="54" spans="2:4" ht="48" customHeight="1">
      <c r="B54" s="108" t="s">
        <v>55</v>
      </c>
      <c r="C54" s="109"/>
      <c r="D54" s="28" t="s">
        <v>56</v>
      </c>
    </row>
    <row r="55" spans="2:4" ht="60" customHeight="1">
      <c r="B55" s="107" t="s">
        <v>57</v>
      </c>
      <c r="C55" s="107"/>
      <c r="D55" s="107"/>
    </row>
    <row r="56" spans="1:4" ht="31.5" customHeight="1">
      <c r="A56" s="12" t="s">
        <v>3</v>
      </c>
      <c r="B56" s="104" t="s">
        <v>58</v>
      </c>
      <c r="C56" s="104"/>
      <c r="D56" s="104"/>
    </row>
    <row r="57" spans="2:4" ht="32.25" customHeight="1">
      <c r="B57" s="108" t="s">
        <v>59</v>
      </c>
      <c r="C57" s="109"/>
      <c r="D57" s="28" t="s">
        <v>60</v>
      </c>
    </row>
    <row r="58" spans="2:4" ht="40.5" customHeight="1">
      <c r="B58" s="110" t="s">
        <v>61</v>
      </c>
      <c r="C58" s="111"/>
      <c r="D58" s="111"/>
    </row>
    <row r="59" spans="1:4" ht="22.5" customHeight="1">
      <c r="A59" s="12" t="s">
        <v>4</v>
      </c>
      <c r="B59" s="104" t="s">
        <v>66</v>
      </c>
      <c r="C59" s="104"/>
      <c r="D59" s="104"/>
    </row>
    <row r="60" spans="2:4" ht="92.25" customHeight="1">
      <c r="B60" s="112" t="s">
        <v>62</v>
      </c>
      <c r="C60" s="113"/>
      <c r="D60" s="28" t="s">
        <v>78</v>
      </c>
    </row>
    <row r="61" spans="2:4" ht="27" customHeight="1">
      <c r="B61" s="110" t="s">
        <v>63</v>
      </c>
      <c r="C61" s="111"/>
      <c r="D61" s="111"/>
    </row>
    <row r="62" spans="1:4" ht="35.25" customHeight="1">
      <c r="A62" s="12" t="s">
        <v>20</v>
      </c>
      <c r="B62" s="107" t="s">
        <v>53</v>
      </c>
      <c r="C62" s="107"/>
      <c r="D62" s="107"/>
    </row>
    <row r="63" spans="1:4" ht="21.75" customHeight="1">
      <c r="A63" s="12" t="s">
        <v>24</v>
      </c>
      <c r="B63" s="103" t="s">
        <v>64</v>
      </c>
      <c r="C63" s="104"/>
      <c r="D63" s="105"/>
    </row>
    <row r="64" spans="1:4" ht="33.75" customHeight="1">
      <c r="A64" s="12" t="s">
        <v>5</v>
      </c>
      <c r="B64" s="117" t="s">
        <v>143</v>
      </c>
      <c r="C64" s="117"/>
      <c r="D64" s="117"/>
    </row>
    <row r="65" spans="1:4" ht="50.25" customHeight="1">
      <c r="A65" s="12" t="s">
        <v>35</v>
      </c>
      <c r="B65" s="106" t="s">
        <v>144</v>
      </c>
      <c r="C65" s="106"/>
      <c r="D65" s="106"/>
    </row>
    <row r="66" spans="1:5" ht="45" customHeight="1">
      <c r="A66" s="12" t="s">
        <v>36</v>
      </c>
      <c r="B66" s="104" t="s">
        <v>16</v>
      </c>
      <c r="C66" s="103"/>
      <c r="D66" s="103"/>
      <c r="E66" s="17"/>
    </row>
    <row r="67" spans="1:5" ht="27.75" customHeight="1">
      <c r="A67" s="12" t="s">
        <v>39</v>
      </c>
      <c r="B67" s="104" t="s">
        <v>65</v>
      </c>
      <c r="C67" s="103"/>
      <c r="D67" s="103"/>
      <c r="E67" s="17"/>
    </row>
    <row r="68" spans="1:5" ht="35.25" customHeight="1">
      <c r="A68" s="12" t="s">
        <v>40</v>
      </c>
      <c r="B68" s="104" t="s">
        <v>21</v>
      </c>
      <c r="C68" s="103"/>
      <c r="D68" s="103"/>
      <c r="E68" s="17"/>
    </row>
    <row r="69" spans="2:5" ht="21.75" customHeight="1">
      <c r="B69" s="116"/>
      <c r="C69" s="116"/>
      <c r="D69" s="116"/>
      <c r="E69" s="17"/>
    </row>
    <row r="70" spans="1:4" ht="18" customHeight="1">
      <c r="A70" s="30" t="s">
        <v>41</v>
      </c>
      <c r="B70" s="29" t="s">
        <v>6</v>
      </c>
      <c r="C70" s="29"/>
      <c r="D70" s="16"/>
    </row>
    <row r="71" spans="2:4" ht="18" customHeight="1">
      <c r="B71" s="17"/>
      <c r="C71" s="17"/>
      <c r="D71" s="13"/>
    </row>
    <row r="72" spans="2:4" ht="18" customHeight="1">
      <c r="B72" s="98" t="s">
        <v>14</v>
      </c>
      <c r="C72" s="99"/>
      <c r="D72" s="100"/>
    </row>
    <row r="73" spans="2:4" ht="18" customHeight="1">
      <c r="B73" s="98" t="s">
        <v>7</v>
      </c>
      <c r="C73" s="100"/>
      <c r="D73" s="1" t="s">
        <v>8</v>
      </c>
    </row>
    <row r="74" spans="2:4" ht="18" customHeight="1">
      <c r="B74" s="101"/>
      <c r="C74" s="102"/>
      <c r="D74" s="1"/>
    </row>
    <row r="75" spans="2:4" ht="18" customHeight="1">
      <c r="B75" s="101"/>
      <c r="C75" s="102"/>
      <c r="D75" s="1"/>
    </row>
    <row r="76" spans="2:4" ht="15" customHeight="1">
      <c r="B76" s="32" t="s">
        <v>9</v>
      </c>
      <c r="C76" s="32"/>
      <c r="D76" s="13"/>
    </row>
    <row r="77" spans="2:4" ht="18" customHeight="1">
      <c r="B77" s="98" t="s">
        <v>15</v>
      </c>
      <c r="C77" s="99"/>
      <c r="D77" s="100"/>
    </row>
    <row r="78" spans="2:4" ht="18" customHeight="1">
      <c r="B78" s="33" t="s">
        <v>7</v>
      </c>
      <c r="C78" s="31" t="s">
        <v>8</v>
      </c>
      <c r="D78" s="34" t="s">
        <v>10</v>
      </c>
    </row>
    <row r="79" spans="2:4" ht="18" customHeight="1">
      <c r="B79" s="35"/>
      <c r="C79" s="31"/>
      <c r="D79" s="36"/>
    </row>
    <row r="80" spans="2:4" ht="18" customHeight="1">
      <c r="B80" s="35"/>
      <c r="C80" s="31"/>
      <c r="D80" s="36"/>
    </row>
    <row r="81" spans="2:4" ht="18" customHeight="1">
      <c r="B81" s="32"/>
      <c r="C81" s="32"/>
      <c r="D81" s="13"/>
    </row>
    <row r="82" spans="2:4" ht="18" customHeight="1">
      <c r="B82" s="98" t="s">
        <v>17</v>
      </c>
      <c r="C82" s="99"/>
      <c r="D82" s="100"/>
    </row>
    <row r="83" spans="2:4" ht="18" customHeight="1">
      <c r="B83" s="97" t="s">
        <v>11</v>
      </c>
      <c r="C83" s="97"/>
      <c r="D83" s="1" t="s">
        <v>67</v>
      </c>
    </row>
    <row r="84" spans="2:4" ht="18" customHeight="1">
      <c r="B84" s="96"/>
      <c r="C84" s="96"/>
      <c r="D84" s="1"/>
    </row>
    <row r="85" ht="18" customHeight="1"/>
  </sheetData>
  <sheetProtection/>
  <mergeCells count="37">
    <mergeCell ref="C16:D16"/>
    <mergeCell ref="C13:D13"/>
    <mergeCell ref="C12:D12"/>
    <mergeCell ref="C1:D1"/>
    <mergeCell ref="C6:D6"/>
    <mergeCell ref="C9:D9"/>
    <mergeCell ref="C10:D10"/>
    <mergeCell ref="C11:D11"/>
    <mergeCell ref="C8:D8"/>
    <mergeCell ref="C15:D15"/>
    <mergeCell ref="C14:D14"/>
    <mergeCell ref="B72:D72"/>
    <mergeCell ref="B69:D69"/>
    <mergeCell ref="B67:D67"/>
    <mergeCell ref="B64:D64"/>
    <mergeCell ref="B66:D66"/>
    <mergeCell ref="B54:C54"/>
    <mergeCell ref="B53:D53"/>
    <mergeCell ref="B61:D61"/>
    <mergeCell ref="B68:D68"/>
    <mergeCell ref="B56:D56"/>
    <mergeCell ref="B59:D59"/>
    <mergeCell ref="B62:D62"/>
    <mergeCell ref="B55:D55"/>
    <mergeCell ref="B57:C57"/>
    <mergeCell ref="B58:D58"/>
    <mergeCell ref="B60:C60"/>
    <mergeCell ref="B18:D18"/>
    <mergeCell ref="B84:C84"/>
    <mergeCell ref="B83:C83"/>
    <mergeCell ref="B82:D82"/>
    <mergeCell ref="B77:D77"/>
    <mergeCell ref="B75:C75"/>
    <mergeCell ref="B73:C73"/>
    <mergeCell ref="B63:D63"/>
    <mergeCell ref="B65:D65"/>
    <mergeCell ref="B74:C74"/>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10"/>
  <sheetViews>
    <sheetView showGridLines="0" zoomScale="90" zoomScaleNormal="90" zoomScaleSheetLayoutView="90" workbookViewId="0" topLeftCell="A1">
      <selection activeCell="B14" sqref="B14"/>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33.62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9</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210">
      <c r="A10" s="50" t="s">
        <v>1</v>
      </c>
      <c r="B10" s="48" t="s">
        <v>187</v>
      </c>
      <c r="C10" s="52">
        <v>700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6.0039062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10</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195">
      <c r="A10" s="50" t="s">
        <v>1</v>
      </c>
      <c r="B10" s="48" t="s">
        <v>159</v>
      </c>
      <c r="C10" s="52">
        <v>250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N56"/>
  <sheetViews>
    <sheetView showGridLines="0" zoomScale="90" zoomScaleNormal="90" zoomScaleSheetLayoutView="90" workbookViewId="0" topLeftCell="A6">
      <selection activeCell="B19" sqref="B19"/>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0.0039062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11</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168" customHeight="1">
      <c r="A10" s="50" t="s">
        <v>1</v>
      </c>
      <c r="B10" s="48" t="s">
        <v>188</v>
      </c>
      <c r="C10" s="52">
        <v>50</v>
      </c>
      <c r="D10" s="51" t="s">
        <v>80</v>
      </c>
      <c r="E10" s="47"/>
      <c r="F10" s="47"/>
      <c r="G10" s="49"/>
      <c r="H10" s="49">
        <f>ROUND(ROUND(C10,2)*ROUND(G10,2),2)</f>
        <v>0</v>
      </c>
      <c r="K10" s="9"/>
    </row>
    <row r="11" spans="1:11" ht="81" customHeight="1">
      <c r="A11" s="50" t="s">
        <v>2</v>
      </c>
      <c r="B11" s="48" t="s">
        <v>160</v>
      </c>
      <c r="C11" s="52">
        <v>8</v>
      </c>
      <c r="D11" s="51" t="s">
        <v>80</v>
      </c>
      <c r="E11" s="47"/>
      <c r="F11" s="47"/>
      <c r="G11" s="49"/>
      <c r="H11" s="49">
        <f>ROUND(ROUND(C11,2)*ROUND(G11,2),2)</f>
        <v>0</v>
      </c>
      <c r="K11" s="75"/>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7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12</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75">
      <c r="A10" s="50" t="s">
        <v>1</v>
      </c>
      <c r="B10" s="48" t="s">
        <v>82</v>
      </c>
      <c r="C10" s="52">
        <v>2500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13</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50" t="s">
        <v>1</v>
      </c>
      <c r="B10" s="48" t="s">
        <v>83</v>
      </c>
      <c r="C10" s="52">
        <v>50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N56"/>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14</v>
      </c>
      <c r="D6" s="38"/>
      <c r="E6" s="5"/>
      <c r="F6" s="7"/>
      <c r="G6" s="7"/>
      <c r="H6" s="7"/>
      <c r="K6" s="9"/>
    </row>
    <row r="7" spans="1:11" ht="15">
      <c r="A7" s="39"/>
      <c r="B7" s="11"/>
      <c r="C7" s="39"/>
      <c r="D7" s="40"/>
      <c r="E7" s="41"/>
      <c r="F7" s="7"/>
      <c r="G7" s="42" t="s">
        <v>0</v>
      </c>
      <c r="H7" s="43">
        <f>SUM(H10:H15)</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15">
      <c r="A10" s="50" t="s">
        <v>1</v>
      </c>
      <c r="B10" s="48" t="s">
        <v>84</v>
      </c>
      <c r="C10" s="52">
        <v>100</v>
      </c>
      <c r="D10" s="51" t="s">
        <v>80</v>
      </c>
      <c r="E10" s="47"/>
      <c r="F10" s="47"/>
      <c r="G10" s="49"/>
      <c r="H10" s="49">
        <f aca="true" t="shared" si="0" ref="H10:H15">ROUND(ROUND(C10,2)*ROUND(G10,2),2)</f>
        <v>0</v>
      </c>
      <c r="K10" s="9"/>
    </row>
    <row r="11" spans="1:11" ht="15">
      <c r="A11" s="50" t="s">
        <v>2</v>
      </c>
      <c r="B11" s="48" t="s">
        <v>85</v>
      </c>
      <c r="C11" s="52">
        <v>40</v>
      </c>
      <c r="D11" s="51" t="s">
        <v>80</v>
      </c>
      <c r="E11" s="47"/>
      <c r="F11" s="47"/>
      <c r="G11" s="49"/>
      <c r="H11" s="49">
        <f t="shared" si="0"/>
        <v>0</v>
      </c>
      <c r="K11" s="9"/>
    </row>
    <row r="12" spans="1:11" ht="15">
      <c r="A12" s="50" t="s">
        <v>3</v>
      </c>
      <c r="B12" s="48" t="s">
        <v>86</v>
      </c>
      <c r="C12" s="52">
        <v>10</v>
      </c>
      <c r="D12" s="51" t="s">
        <v>80</v>
      </c>
      <c r="E12" s="47"/>
      <c r="F12" s="47"/>
      <c r="G12" s="49"/>
      <c r="H12" s="49">
        <f t="shared" si="0"/>
        <v>0</v>
      </c>
      <c r="K12" s="9"/>
    </row>
    <row r="13" spans="1:11" ht="15">
      <c r="A13" s="50" t="s">
        <v>4</v>
      </c>
      <c r="B13" s="48" t="s">
        <v>87</v>
      </c>
      <c r="C13" s="52">
        <v>100</v>
      </c>
      <c r="D13" s="51" t="s">
        <v>80</v>
      </c>
      <c r="E13" s="47"/>
      <c r="F13" s="47"/>
      <c r="G13" s="49"/>
      <c r="H13" s="49">
        <f t="shared" si="0"/>
        <v>0</v>
      </c>
      <c r="K13" s="9"/>
    </row>
    <row r="14" spans="1:11" ht="15">
      <c r="A14" s="50" t="s">
        <v>20</v>
      </c>
      <c r="B14" s="48" t="s">
        <v>88</v>
      </c>
      <c r="C14" s="52">
        <v>700</v>
      </c>
      <c r="D14" s="51" t="s">
        <v>80</v>
      </c>
      <c r="E14" s="47"/>
      <c r="F14" s="47"/>
      <c r="G14" s="49"/>
      <c r="H14" s="49">
        <f t="shared" si="0"/>
        <v>0</v>
      </c>
      <c r="K14" s="9"/>
    </row>
    <row r="15" spans="1:11" ht="15">
      <c r="A15" s="50" t="s">
        <v>24</v>
      </c>
      <c r="B15" s="48" t="s">
        <v>89</v>
      </c>
      <c r="C15" s="52">
        <v>40</v>
      </c>
      <c r="D15" s="51" t="s">
        <v>90</v>
      </c>
      <c r="E15" s="47"/>
      <c r="F15" s="47"/>
      <c r="G15" s="49"/>
      <c r="H15" s="49">
        <f t="shared" si="0"/>
        <v>0</v>
      </c>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N56"/>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2.0039062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15</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105">
      <c r="A10" s="50" t="s">
        <v>1</v>
      </c>
      <c r="B10" s="48" t="s">
        <v>179</v>
      </c>
      <c r="C10" s="52">
        <v>500</v>
      </c>
      <c r="D10" s="51" t="s">
        <v>77</v>
      </c>
      <c r="E10" s="47"/>
      <c r="F10" s="47"/>
      <c r="G10" s="49"/>
      <c r="H10" s="49">
        <f>ROUND(ROUND(C10,2)*ROUND(G10,2),2)</f>
        <v>0</v>
      </c>
      <c r="K10" s="9"/>
    </row>
    <row r="11" ht="15">
      <c r="K11" s="9"/>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N56"/>
  <sheetViews>
    <sheetView showGridLines="0" zoomScale="90" zoomScaleNormal="90" zoomScaleSheetLayoutView="90" workbookViewId="0" topLeftCell="A4">
      <selection activeCell="D10" sqref="D10"/>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16</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207" customHeight="1">
      <c r="A10" s="50" t="s">
        <v>1</v>
      </c>
      <c r="B10" s="48" t="s">
        <v>206</v>
      </c>
      <c r="C10" s="52">
        <v>2000</v>
      </c>
      <c r="D10" s="51" t="s">
        <v>80</v>
      </c>
      <c r="E10" s="47"/>
      <c r="F10" s="47"/>
      <c r="G10" s="49"/>
      <c r="H10" s="49">
        <f>ROUND(ROUND(C10,2)*ROUND(G10,2),2)</f>
        <v>0</v>
      </c>
      <c r="K10" s="9"/>
    </row>
    <row r="11" ht="15">
      <c r="K11" s="9"/>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J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2.125" style="9" customWidth="1"/>
    <col min="11" max="11" width="15.25390625" style="9" customWidth="1"/>
    <col min="12" max="16384" width="9.125" style="9" customWidth="1"/>
  </cols>
  <sheetData>
    <row r="1" spans="2:10" ht="15">
      <c r="B1" s="2" t="str">
        <f>'formularz oferty'!C4</f>
        <v>DFP.271.56.2021.AB</v>
      </c>
      <c r="H1" s="3" t="s">
        <v>68</v>
      </c>
      <c r="I1" s="3"/>
      <c r="J1" s="2"/>
    </row>
    <row r="2" spans="2:10" ht="15">
      <c r="B2" s="2"/>
      <c r="H2" s="3"/>
      <c r="I2" s="3"/>
      <c r="J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17</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50" t="s">
        <v>1</v>
      </c>
      <c r="B10" s="48" t="s">
        <v>161</v>
      </c>
      <c r="C10" s="52">
        <v>600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18</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75">
      <c r="A10" s="50" t="s">
        <v>1</v>
      </c>
      <c r="B10" s="48" t="s">
        <v>91</v>
      </c>
      <c r="C10" s="52">
        <v>2000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7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11" ht="30">
      <c r="A10" s="50" t="s">
        <v>1</v>
      </c>
      <c r="B10" s="55" t="s">
        <v>176</v>
      </c>
      <c r="C10" s="52">
        <v>2880</v>
      </c>
      <c r="D10" s="51" t="s">
        <v>80</v>
      </c>
      <c r="E10" s="47"/>
      <c r="F10" s="47"/>
      <c r="G10" s="49"/>
      <c r="H10" s="49">
        <f>ROUND(ROUND(C10,2)*ROUND(G10,2),2)</f>
        <v>0</v>
      </c>
      <c r="K10" s="75"/>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3.62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19</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60">
      <c r="A10" s="50" t="s">
        <v>1</v>
      </c>
      <c r="B10" s="48" t="s">
        <v>162</v>
      </c>
      <c r="C10" s="52">
        <v>300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20</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105">
      <c r="A10" s="50" t="s">
        <v>1</v>
      </c>
      <c r="B10" s="48" t="s">
        <v>92</v>
      </c>
      <c r="C10" s="52">
        <v>350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21</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50" t="s">
        <v>1</v>
      </c>
      <c r="B10" s="48" t="s">
        <v>93</v>
      </c>
      <c r="C10" s="52">
        <v>200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N56"/>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22</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195">
      <c r="A10" s="50" t="s">
        <v>1</v>
      </c>
      <c r="B10" s="48" t="s">
        <v>94</v>
      </c>
      <c r="C10" s="52">
        <v>2500</v>
      </c>
      <c r="D10" s="51" t="s">
        <v>80</v>
      </c>
      <c r="E10" s="47"/>
      <c r="F10" s="47"/>
      <c r="G10" s="49"/>
      <c r="H10" s="49">
        <f>ROUND(ROUND(C10,2)*ROUND(G10,2),2)</f>
        <v>0</v>
      </c>
      <c r="K10" s="9"/>
    </row>
    <row r="11" ht="15">
      <c r="K11" s="9"/>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4.xml><?xml version="1.0" encoding="utf-8"?>
<worksheet xmlns="http://schemas.openxmlformats.org/spreadsheetml/2006/main" xmlns:r="http://schemas.openxmlformats.org/officeDocument/2006/relationships">
  <sheetPr>
    <tabColor theme="0" tint="-0.24997000396251678"/>
    <pageSetUpPr fitToPage="1"/>
  </sheetPr>
  <dimension ref="A1:L11"/>
  <sheetViews>
    <sheetView showGridLines="0" zoomScale="90" zoomScaleNormal="90" zoomScaleSheetLayoutView="7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30.12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23</v>
      </c>
      <c r="D6" s="38"/>
      <c r="E6" s="5"/>
      <c r="F6" s="7"/>
      <c r="G6" s="7"/>
      <c r="H6" s="7"/>
    </row>
    <row r="7" spans="1:8" ht="15">
      <c r="A7" s="39"/>
      <c r="B7" s="11"/>
      <c r="C7" s="39"/>
      <c r="D7" s="40"/>
      <c r="E7" s="41"/>
      <c r="F7" s="7"/>
      <c r="G7" s="42" t="s">
        <v>0</v>
      </c>
      <c r="H7" s="43">
        <f>SUM(H10:H11)</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120">
      <c r="A10" s="50" t="s">
        <v>1</v>
      </c>
      <c r="B10" s="55" t="s">
        <v>163</v>
      </c>
      <c r="C10" s="52">
        <v>500</v>
      </c>
      <c r="D10" s="51" t="s">
        <v>80</v>
      </c>
      <c r="E10" s="47"/>
      <c r="F10" s="47"/>
      <c r="G10" s="49"/>
      <c r="H10" s="49">
        <f>ROUND(ROUND(C10,2)*ROUND(G10,2),2)</f>
        <v>0</v>
      </c>
    </row>
    <row r="11" spans="1:8" ht="30">
      <c r="A11" s="50" t="s">
        <v>2</v>
      </c>
      <c r="B11" s="55" t="s">
        <v>164</v>
      </c>
      <c r="C11" s="52">
        <v>10</v>
      </c>
      <c r="D11" s="51" t="s">
        <v>80</v>
      </c>
      <c r="E11" s="47"/>
      <c r="F11" s="47"/>
      <c r="G11" s="49"/>
      <c r="H11" s="49">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5.xml><?xml version="1.0" encoding="utf-8"?>
<worksheet xmlns="http://schemas.openxmlformats.org/spreadsheetml/2006/main" xmlns:r="http://schemas.openxmlformats.org/officeDocument/2006/relationships">
  <sheetPr>
    <tabColor theme="0" tint="-0.24997000396251678"/>
    <pageSetUpPr fitToPage="1"/>
  </sheetPr>
  <dimension ref="A1:L15"/>
  <sheetViews>
    <sheetView showGridLines="0" zoomScale="90" zoomScaleNormal="90" zoomScaleSheetLayoutView="90" workbookViewId="0" topLeftCell="A1">
      <selection activeCell="B16" sqref="B16"/>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24</v>
      </c>
      <c r="D6" s="38"/>
      <c r="E6" s="5"/>
      <c r="F6" s="7"/>
      <c r="G6" s="7"/>
      <c r="H6" s="7"/>
    </row>
    <row r="7" spans="1:8" ht="15">
      <c r="A7" s="39"/>
      <c r="B7" s="11"/>
      <c r="C7" s="39"/>
      <c r="D7" s="40"/>
      <c r="E7" s="41"/>
      <c r="F7" s="7"/>
      <c r="G7" s="42" t="s">
        <v>0</v>
      </c>
      <c r="H7" s="43">
        <f>SUM(H10:H15)</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75">
      <c r="A10" s="50" t="s">
        <v>1</v>
      </c>
      <c r="B10" s="48" t="s">
        <v>95</v>
      </c>
      <c r="C10" s="52">
        <v>800</v>
      </c>
      <c r="D10" s="51" t="s">
        <v>80</v>
      </c>
      <c r="E10" s="47"/>
      <c r="F10" s="47"/>
      <c r="G10" s="49"/>
      <c r="H10" s="49">
        <f aca="true" t="shared" si="0" ref="H10:H15">ROUND(ROUND(C10,2)*ROUND(G10,2),2)</f>
        <v>0</v>
      </c>
    </row>
    <row r="11" spans="1:8" ht="75">
      <c r="A11" s="50" t="s">
        <v>2</v>
      </c>
      <c r="B11" s="48" t="s">
        <v>96</v>
      </c>
      <c r="C11" s="52">
        <v>360</v>
      </c>
      <c r="D11" s="51" t="s">
        <v>80</v>
      </c>
      <c r="E11" s="47"/>
      <c r="F11" s="47"/>
      <c r="G11" s="49"/>
      <c r="H11" s="49">
        <f t="shared" si="0"/>
        <v>0</v>
      </c>
    </row>
    <row r="12" spans="1:8" ht="45">
      <c r="A12" s="50" t="s">
        <v>3</v>
      </c>
      <c r="B12" s="48" t="s">
        <v>97</v>
      </c>
      <c r="C12" s="52">
        <v>1400</v>
      </c>
      <c r="D12" s="51" t="s">
        <v>80</v>
      </c>
      <c r="E12" s="47"/>
      <c r="F12" s="47"/>
      <c r="G12" s="49"/>
      <c r="H12" s="49">
        <f t="shared" si="0"/>
        <v>0</v>
      </c>
    </row>
    <row r="13" spans="1:8" ht="75">
      <c r="A13" s="50" t="s">
        <v>4</v>
      </c>
      <c r="B13" s="48" t="s">
        <v>181</v>
      </c>
      <c r="C13" s="52">
        <v>150</v>
      </c>
      <c r="D13" s="51" t="s">
        <v>80</v>
      </c>
      <c r="E13" s="47"/>
      <c r="F13" s="47"/>
      <c r="G13" s="49"/>
      <c r="H13" s="49">
        <f t="shared" si="0"/>
        <v>0</v>
      </c>
    </row>
    <row r="14" spans="1:8" ht="135">
      <c r="A14" s="50" t="s">
        <v>20</v>
      </c>
      <c r="B14" s="48" t="s">
        <v>182</v>
      </c>
      <c r="C14" s="52">
        <v>40</v>
      </c>
      <c r="D14" s="51" t="s">
        <v>80</v>
      </c>
      <c r="E14" s="47"/>
      <c r="F14" s="47"/>
      <c r="G14" s="49"/>
      <c r="H14" s="49">
        <f t="shared" si="0"/>
        <v>0</v>
      </c>
    </row>
    <row r="15" spans="1:8" ht="15">
      <c r="A15" s="50" t="s">
        <v>24</v>
      </c>
      <c r="B15" s="48" t="s">
        <v>183</v>
      </c>
      <c r="C15" s="52">
        <v>10</v>
      </c>
      <c r="D15" s="51" t="s">
        <v>80</v>
      </c>
      <c r="E15" s="47"/>
      <c r="F15" s="47"/>
      <c r="G15" s="49"/>
      <c r="H15" s="49">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6.xml><?xml version="1.0" encoding="utf-8"?>
<worksheet xmlns="http://schemas.openxmlformats.org/spreadsheetml/2006/main" xmlns:r="http://schemas.openxmlformats.org/officeDocument/2006/relationships">
  <sheetPr>
    <tabColor theme="0" tint="-0.24997000396251678"/>
    <pageSetUpPr fitToPage="1"/>
  </sheetPr>
  <dimension ref="A1:N56"/>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25</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75">
      <c r="A10" s="50" t="s">
        <v>1</v>
      </c>
      <c r="B10" s="48" t="s">
        <v>98</v>
      </c>
      <c r="C10" s="52">
        <v>750</v>
      </c>
      <c r="D10" s="51" t="s">
        <v>80</v>
      </c>
      <c r="E10" s="47"/>
      <c r="F10" s="47"/>
      <c r="G10" s="49"/>
      <c r="H10" s="49">
        <f>ROUND(ROUND(C10,2)*ROUND(G10,2),2)</f>
        <v>0</v>
      </c>
      <c r="K10" s="9"/>
    </row>
    <row r="11" spans="1:11" ht="90">
      <c r="A11" s="50" t="s">
        <v>2</v>
      </c>
      <c r="B11" s="48" t="s">
        <v>99</v>
      </c>
      <c r="C11" s="52">
        <v>150</v>
      </c>
      <c r="D11" s="51" t="s">
        <v>80</v>
      </c>
      <c r="E11" s="47"/>
      <c r="F11" s="47"/>
      <c r="G11" s="49"/>
      <c r="H11" s="49">
        <f>ROUND(ROUND(C11,2)*ROUND(G11,2),2)</f>
        <v>0</v>
      </c>
      <c r="K11" s="9"/>
    </row>
    <row r="12" spans="1:11" ht="45">
      <c r="A12" s="50" t="s">
        <v>3</v>
      </c>
      <c r="B12" s="48" t="s">
        <v>100</v>
      </c>
      <c r="C12" s="52">
        <v>300</v>
      </c>
      <c r="D12" s="51" t="s">
        <v>80</v>
      </c>
      <c r="E12" s="47"/>
      <c r="F12" s="47"/>
      <c r="G12" s="49"/>
      <c r="H12" s="49">
        <f>ROUND(ROUND(C12,2)*ROUND(G12,2),2)</f>
        <v>0</v>
      </c>
      <c r="K12" s="9"/>
    </row>
    <row r="13" spans="1:11" ht="60">
      <c r="A13" s="50" t="s">
        <v>4</v>
      </c>
      <c r="B13" s="48" t="s">
        <v>148</v>
      </c>
      <c r="C13" s="52">
        <v>500</v>
      </c>
      <c r="D13" s="51" t="s">
        <v>80</v>
      </c>
      <c r="E13" s="47"/>
      <c r="F13" s="47"/>
      <c r="G13" s="49"/>
      <c r="H13" s="49">
        <f>ROUND(ROUND(C13,2)*ROUND(G13,2),2)</f>
        <v>0</v>
      </c>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7.xml><?xml version="1.0" encoding="utf-8"?>
<worksheet xmlns="http://schemas.openxmlformats.org/spreadsheetml/2006/main" xmlns:r="http://schemas.openxmlformats.org/officeDocument/2006/relationships">
  <sheetPr>
    <tabColor theme="0" tint="-0.24997000396251678"/>
    <pageSetUpPr fitToPage="1"/>
  </sheetPr>
  <dimension ref="A1:N56"/>
  <sheetViews>
    <sheetView showGridLines="0" zoomScale="90" zoomScaleNormal="90" zoomScaleSheetLayoutView="90" workbookViewId="0" topLeftCell="A7">
      <selection activeCell="H8" sqref="H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4.12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26</v>
      </c>
      <c r="D6" s="38"/>
      <c r="E6" s="5"/>
      <c r="F6" s="7"/>
      <c r="G6" s="7"/>
      <c r="H6" s="7"/>
      <c r="K6" s="9"/>
    </row>
    <row r="7" spans="1:11" ht="15">
      <c r="A7" s="39"/>
      <c r="B7" s="11"/>
      <c r="C7" s="39"/>
      <c r="D7" s="40"/>
      <c r="E7" s="41"/>
      <c r="F7" s="7"/>
      <c r="G7" s="42" t="s">
        <v>0</v>
      </c>
      <c r="H7" s="43">
        <f>SUM(H10:H14)</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75">
      <c r="A10" s="50" t="s">
        <v>1</v>
      </c>
      <c r="B10" s="55" t="s">
        <v>165</v>
      </c>
      <c r="C10" s="52">
        <v>500</v>
      </c>
      <c r="D10" s="51" t="s">
        <v>80</v>
      </c>
      <c r="E10" s="47"/>
      <c r="F10" s="47"/>
      <c r="G10" s="49"/>
      <c r="H10" s="49">
        <f>ROUND(ROUND(C10,2)*ROUND(G10,2),2)</f>
        <v>0</v>
      </c>
      <c r="K10" s="9"/>
    </row>
    <row r="11" spans="1:11" ht="30">
      <c r="A11" s="50" t="s">
        <v>2</v>
      </c>
      <c r="B11" s="55" t="s">
        <v>166</v>
      </c>
      <c r="C11" s="52">
        <v>10</v>
      </c>
      <c r="D11" s="51" t="s">
        <v>80</v>
      </c>
      <c r="E11" s="47"/>
      <c r="F11" s="47"/>
      <c r="G11" s="49"/>
      <c r="H11" s="49">
        <f>ROUND(ROUND(C11,2)*ROUND(G11,2),2)</f>
        <v>0</v>
      </c>
      <c r="K11" s="9"/>
    </row>
    <row r="12" spans="1:11" ht="45">
      <c r="A12" s="50" t="s">
        <v>3</v>
      </c>
      <c r="B12" s="48" t="s">
        <v>101</v>
      </c>
      <c r="C12" s="52">
        <v>6</v>
      </c>
      <c r="D12" s="51" t="s">
        <v>80</v>
      </c>
      <c r="E12" s="47"/>
      <c r="F12" s="47"/>
      <c r="G12" s="49"/>
      <c r="H12" s="49">
        <f>ROUND(ROUND(C12,2)*ROUND(G12,2),2)</f>
        <v>0</v>
      </c>
      <c r="K12" s="9"/>
    </row>
    <row r="13" spans="1:11" ht="135">
      <c r="A13" s="50" t="s">
        <v>4</v>
      </c>
      <c r="B13" s="48" t="s">
        <v>184</v>
      </c>
      <c r="C13" s="52">
        <v>250</v>
      </c>
      <c r="D13" s="51" t="s">
        <v>80</v>
      </c>
      <c r="E13" s="47"/>
      <c r="F13" s="47"/>
      <c r="G13" s="49"/>
      <c r="H13" s="49">
        <f>ROUND(ROUND(C13,2)*ROUND(G13,2),2)</f>
        <v>0</v>
      </c>
      <c r="K13" s="9"/>
    </row>
    <row r="14" spans="1:11" ht="30">
      <c r="A14" s="50" t="s">
        <v>20</v>
      </c>
      <c r="B14" s="48" t="s">
        <v>185</v>
      </c>
      <c r="C14" s="52">
        <v>10</v>
      </c>
      <c r="D14" s="51" t="s">
        <v>80</v>
      </c>
      <c r="E14" s="47"/>
      <c r="F14" s="47"/>
      <c r="G14" s="49"/>
      <c r="H14" s="49">
        <f>ROUND(ROUND(C14,2)*ROUND(G14,2),2)</f>
        <v>0</v>
      </c>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28.xml><?xml version="1.0" encoding="utf-8"?>
<worksheet xmlns="http://schemas.openxmlformats.org/spreadsheetml/2006/main" xmlns:r="http://schemas.openxmlformats.org/officeDocument/2006/relationships">
  <sheetPr>
    <tabColor theme="0" tint="-0.24997000396251678"/>
    <pageSetUpPr fitToPage="1"/>
  </sheetPr>
  <dimension ref="A1:N34"/>
  <sheetViews>
    <sheetView showGridLines="0" zoomScale="90" zoomScaleNormal="90" zoomScaleSheetLayoutView="90" workbookViewId="0" topLeftCell="A19">
      <selection activeCell="E28" sqref="E28"/>
    </sheetView>
  </sheetViews>
  <sheetFormatPr defaultColWidth="9.00390625" defaultRowHeight="12.75"/>
  <cols>
    <col min="1" max="1" width="8.00390625" style="9" customWidth="1"/>
    <col min="2" max="2" width="120.87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45.7539062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27</v>
      </c>
      <c r="D6" s="38"/>
      <c r="E6" s="5"/>
      <c r="F6" s="7"/>
      <c r="G6" s="7"/>
      <c r="H6" s="7"/>
      <c r="K6" s="9"/>
    </row>
    <row r="7" spans="1:11" ht="15">
      <c r="A7" s="39"/>
      <c r="B7" s="11"/>
      <c r="C7" s="39"/>
      <c r="D7" s="40"/>
      <c r="E7" s="41"/>
      <c r="F7" s="7"/>
      <c r="G7" s="42" t="s">
        <v>0</v>
      </c>
      <c r="H7" s="43">
        <f>SUM(H10:H18)+H22</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45">
      <c r="A10" s="50" t="s">
        <v>1</v>
      </c>
      <c r="B10" s="48" t="s">
        <v>102</v>
      </c>
      <c r="C10" s="52">
        <v>400</v>
      </c>
      <c r="D10" s="51" t="s">
        <v>80</v>
      </c>
      <c r="E10" s="47"/>
      <c r="F10" s="47"/>
      <c r="G10" s="49"/>
      <c r="H10" s="49">
        <f>ROUND(ROUND(C10,2)*ROUND(G10,2),2)</f>
        <v>0</v>
      </c>
      <c r="K10" s="9"/>
    </row>
    <row r="11" spans="1:11" ht="15">
      <c r="A11" s="50" t="s">
        <v>2</v>
      </c>
      <c r="B11" s="48" t="s">
        <v>103</v>
      </c>
      <c r="C11" s="52">
        <v>400</v>
      </c>
      <c r="D11" s="51" t="s">
        <v>80</v>
      </c>
      <c r="E11" s="47"/>
      <c r="F11" s="47"/>
      <c r="G11" s="49"/>
      <c r="H11" s="49">
        <f aca="true" t="shared" si="0" ref="H11:H17">ROUND(ROUND(C11,2)*ROUND(G11,2),2)</f>
        <v>0</v>
      </c>
      <c r="K11" s="9"/>
    </row>
    <row r="12" spans="1:11" ht="15">
      <c r="A12" s="50" t="s">
        <v>3</v>
      </c>
      <c r="B12" s="48" t="s">
        <v>104</v>
      </c>
      <c r="C12" s="52">
        <v>50</v>
      </c>
      <c r="D12" s="51" t="s">
        <v>80</v>
      </c>
      <c r="E12" s="47"/>
      <c r="F12" s="47"/>
      <c r="G12" s="49"/>
      <c r="H12" s="49">
        <f t="shared" si="0"/>
        <v>0</v>
      </c>
      <c r="K12" s="9"/>
    </row>
    <row r="13" spans="1:11" ht="15">
      <c r="A13" s="50" t="s">
        <v>4</v>
      </c>
      <c r="B13" s="48" t="s">
        <v>105</v>
      </c>
      <c r="C13" s="52">
        <v>400</v>
      </c>
      <c r="D13" s="51" t="s">
        <v>80</v>
      </c>
      <c r="E13" s="47"/>
      <c r="F13" s="47"/>
      <c r="G13" s="49"/>
      <c r="H13" s="49">
        <f t="shared" si="0"/>
        <v>0</v>
      </c>
      <c r="K13" s="9"/>
    </row>
    <row r="14" spans="1:11" ht="15">
      <c r="A14" s="50" t="s">
        <v>20</v>
      </c>
      <c r="B14" s="48" t="s">
        <v>106</v>
      </c>
      <c r="C14" s="52">
        <v>400</v>
      </c>
      <c r="D14" s="51" t="s">
        <v>80</v>
      </c>
      <c r="E14" s="47"/>
      <c r="F14" s="47"/>
      <c r="G14" s="49"/>
      <c r="H14" s="49">
        <f t="shared" si="0"/>
        <v>0</v>
      </c>
      <c r="K14" s="9"/>
    </row>
    <row r="15" spans="1:11" ht="15">
      <c r="A15" s="50" t="s">
        <v>24</v>
      </c>
      <c r="B15" s="48" t="s">
        <v>107</v>
      </c>
      <c r="C15" s="52">
        <v>400</v>
      </c>
      <c r="D15" s="51" t="s">
        <v>80</v>
      </c>
      <c r="E15" s="47"/>
      <c r="F15" s="47"/>
      <c r="G15" s="49"/>
      <c r="H15" s="49">
        <f t="shared" si="0"/>
        <v>0</v>
      </c>
      <c r="K15" s="9"/>
    </row>
    <row r="16" spans="1:11" ht="45">
      <c r="A16" s="50" t="s">
        <v>5</v>
      </c>
      <c r="B16" s="48" t="s">
        <v>108</v>
      </c>
      <c r="C16" s="52">
        <v>36</v>
      </c>
      <c r="D16" s="51" t="s">
        <v>80</v>
      </c>
      <c r="E16" s="47"/>
      <c r="F16" s="47"/>
      <c r="G16" s="49"/>
      <c r="H16" s="49">
        <f t="shared" si="0"/>
        <v>0</v>
      </c>
      <c r="K16" s="9"/>
    </row>
    <row r="17" spans="1:11" ht="15">
      <c r="A17" s="50" t="s">
        <v>35</v>
      </c>
      <c r="B17" s="48" t="s">
        <v>109</v>
      </c>
      <c r="C17" s="52">
        <v>60</v>
      </c>
      <c r="D17" s="51" t="s">
        <v>80</v>
      </c>
      <c r="E17" s="47"/>
      <c r="F17" s="47"/>
      <c r="G17" s="49"/>
      <c r="H17" s="49">
        <f t="shared" si="0"/>
        <v>0</v>
      </c>
      <c r="K17" s="9"/>
    </row>
    <row r="18" spans="1:11" ht="15">
      <c r="A18" s="50" t="s">
        <v>36</v>
      </c>
      <c r="B18" s="48" t="s">
        <v>110</v>
      </c>
      <c r="C18" s="52">
        <v>40</v>
      </c>
      <c r="D18" s="51" t="s">
        <v>80</v>
      </c>
      <c r="E18" s="47"/>
      <c r="F18" s="47"/>
      <c r="G18" s="49"/>
      <c r="H18" s="49">
        <f>ROUND(ROUND(C18,2)*ROUND(G18,2),2)</f>
        <v>0</v>
      </c>
      <c r="K18" s="9"/>
    </row>
    <row r="19" spans="1:11" ht="15">
      <c r="A19" s="69"/>
      <c r="B19" s="70"/>
      <c r="C19" s="71"/>
      <c r="D19" s="72"/>
      <c r="E19" s="73"/>
      <c r="F19" s="73"/>
      <c r="G19" s="74"/>
      <c r="H19" s="74"/>
      <c r="K19" s="9"/>
    </row>
    <row r="20" ht="15">
      <c r="K20" s="9"/>
    </row>
    <row r="21" spans="1:11" ht="42.75" customHeight="1">
      <c r="A21" s="77" t="s">
        <v>71</v>
      </c>
      <c r="B21" s="44" t="s">
        <v>43</v>
      </c>
      <c r="C21" s="64" t="s">
        <v>38</v>
      </c>
      <c r="D21" s="64" t="s">
        <v>72</v>
      </c>
      <c r="E21" s="65" t="s">
        <v>149</v>
      </c>
      <c r="F21" s="65" t="s">
        <v>150</v>
      </c>
      <c r="G21" s="66" t="s">
        <v>151</v>
      </c>
      <c r="H21" s="66" t="s">
        <v>152</v>
      </c>
      <c r="K21" s="9"/>
    </row>
    <row r="22" spans="1:11" ht="186.75" customHeight="1">
      <c r="A22" s="78" t="s">
        <v>39</v>
      </c>
      <c r="B22" s="76" t="s">
        <v>158</v>
      </c>
      <c r="C22" s="131">
        <v>24</v>
      </c>
      <c r="D22" s="124" t="s">
        <v>111</v>
      </c>
      <c r="E22" s="124"/>
      <c r="F22" s="124"/>
      <c r="G22" s="124"/>
      <c r="H22" s="126">
        <f>ROUND(ROUND(C22,2)*ROUND(G22,2),2)</f>
        <v>0</v>
      </c>
      <c r="K22" s="75"/>
    </row>
    <row r="23" spans="1:11" ht="236.25" customHeight="1">
      <c r="A23" s="79"/>
      <c r="B23" s="76" t="s">
        <v>175</v>
      </c>
      <c r="C23" s="125"/>
      <c r="D23" s="125"/>
      <c r="E23" s="125"/>
      <c r="F23" s="125"/>
      <c r="G23" s="125"/>
      <c r="H23" s="127"/>
      <c r="K23" s="9"/>
    </row>
    <row r="24" spans="1:11" ht="15">
      <c r="A24" s="7"/>
      <c r="B24" s="57"/>
      <c r="C24" s="58"/>
      <c r="D24" s="59"/>
      <c r="E24" s="7"/>
      <c r="F24" s="60"/>
      <c r="G24" s="12"/>
      <c r="H24" s="12"/>
      <c r="I24" s="61"/>
      <c r="K24" s="9"/>
    </row>
    <row r="25" spans="1:11" ht="58.5" customHeight="1">
      <c r="A25" s="7"/>
      <c r="B25" s="65" t="s">
        <v>153</v>
      </c>
      <c r="C25" s="67" t="s">
        <v>154</v>
      </c>
      <c r="D25" s="64" t="s">
        <v>72</v>
      </c>
      <c r="E25" s="128" t="s">
        <v>155</v>
      </c>
      <c r="F25" s="129"/>
      <c r="G25" s="67" t="s">
        <v>112</v>
      </c>
      <c r="H25" s="68" t="s">
        <v>113</v>
      </c>
      <c r="I25" s="61"/>
      <c r="K25" s="9"/>
    </row>
    <row r="26" spans="1:11" ht="15">
      <c r="A26" s="7"/>
      <c r="B26" s="55" t="s">
        <v>157</v>
      </c>
      <c r="C26" s="56">
        <v>5840</v>
      </c>
      <c r="D26" s="62" t="s">
        <v>156</v>
      </c>
      <c r="E26" s="130">
        <v>0.55</v>
      </c>
      <c r="F26" s="129"/>
      <c r="G26" s="80"/>
      <c r="H26" s="63">
        <f>(C26*E26*G26)/1000</f>
        <v>0</v>
      </c>
      <c r="I26" s="61"/>
      <c r="K26" s="9"/>
    </row>
    <row r="27" spans="1:12" ht="15">
      <c r="A27" s="7"/>
      <c r="B27" s="7"/>
      <c r="C27" s="7"/>
      <c r="D27" s="7"/>
      <c r="E27" s="7"/>
      <c r="F27" s="7"/>
      <c r="G27" s="12"/>
      <c r="H27" s="7"/>
      <c r="I27" s="61"/>
      <c r="J27" s="7"/>
      <c r="K27" s="7"/>
      <c r="L27" s="7"/>
    </row>
    <row r="28" spans="2:11" ht="15">
      <c r="B28" s="53"/>
      <c r="C28" s="54"/>
      <c r="D28" s="54"/>
      <c r="E28" s="54"/>
      <c r="F28" s="54"/>
      <c r="G28" s="12"/>
      <c r="I28" s="61"/>
      <c r="K28" s="9"/>
    </row>
    <row r="29" spans="7:11" ht="15">
      <c r="G29" s="12"/>
      <c r="I29" s="61"/>
      <c r="K29" s="9"/>
    </row>
    <row r="30" ht="15">
      <c r="K30" s="9"/>
    </row>
    <row r="31" ht="15">
      <c r="K31" s="9"/>
    </row>
    <row r="32" ht="15">
      <c r="K32" s="9"/>
    </row>
    <row r="33" ht="15">
      <c r="K33" s="9"/>
    </row>
    <row r="34" ht="15">
      <c r="K34" s="9"/>
    </row>
  </sheetData>
  <sheetProtection/>
  <mergeCells count="8">
    <mergeCell ref="G22:G23"/>
    <mergeCell ref="H22:H23"/>
    <mergeCell ref="E25:F25"/>
    <mergeCell ref="E26:F26"/>
    <mergeCell ref="C22:C23"/>
    <mergeCell ref="D22:D23"/>
    <mergeCell ref="E22:E23"/>
    <mergeCell ref="F22:F23"/>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29.xml><?xml version="1.0" encoding="utf-8"?>
<worksheet xmlns="http://schemas.openxmlformats.org/spreadsheetml/2006/main" xmlns:r="http://schemas.openxmlformats.org/officeDocument/2006/relationships">
  <sheetPr>
    <tabColor theme="0" tint="-0.24997000396251678"/>
    <pageSetUpPr fitToPage="1"/>
  </sheetPr>
  <dimension ref="A1:K18"/>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4.25390625" style="9" customWidth="1"/>
    <col min="11" max="11" width="15.25390625" style="9" customWidth="1"/>
    <col min="12" max="16384" width="9.125" style="9" customWidth="1"/>
  </cols>
  <sheetData>
    <row r="1" spans="2:10" ht="15">
      <c r="B1" s="2" t="str">
        <f>'formularz oferty'!C4</f>
        <v>DFP.271.56.2021.AB</v>
      </c>
      <c r="H1" s="3" t="s">
        <v>68</v>
      </c>
      <c r="I1" s="3"/>
      <c r="J1" s="2"/>
    </row>
    <row r="2" spans="2:10" ht="15">
      <c r="B2" s="2"/>
      <c r="H2" s="3"/>
      <c r="I2" s="3"/>
      <c r="J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28</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50" t="s">
        <v>1</v>
      </c>
      <c r="B10" s="55" t="s">
        <v>167</v>
      </c>
      <c r="C10" s="52">
        <v>330</v>
      </c>
      <c r="D10" s="51" t="s">
        <v>80</v>
      </c>
      <c r="E10" s="47"/>
      <c r="F10" s="47"/>
      <c r="G10" s="49"/>
      <c r="H10" s="49">
        <f>ROUND(ROUND(C10,2)*ROUND(G10,2),2)</f>
        <v>0</v>
      </c>
    </row>
    <row r="11" spans="1:8" ht="30">
      <c r="A11" s="50" t="s">
        <v>2</v>
      </c>
      <c r="B11" s="55" t="s">
        <v>168</v>
      </c>
      <c r="C11" s="52">
        <v>5</v>
      </c>
      <c r="D11" s="51" t="s">
        <v>80</v>
      </c>
      <c r="E11" s="47"/>
      <c r="F11" s="47"/>
      <c r="G11" s="49"/>
      <c r="H11" s="49">
        <f aca="true" t="shared" si="0" ref="H11:H17">ROUND(ROUND(C11,2)*ROUND(G11,2),2)</f>
        <v>0</v>
      </c>
    </row>
    <row r="12" spans="1:8" ht="45">
      <c r="A12" s="50" t="s">
        <v>3</v>
      </c>
      <c r="B12" s="55" t="s">
        <v>169</v>
      </c>
      <c r="C12" s="52">
        <v>100</v>
      </c>
      <c r="D12" s="51" t="s">
        <v>80</v>
      </c>
      <c r="E12" s="47"/>
      <c r="F12" s="47"/>
      <c r="G12" s="49"/>
      <c r="H12" s="49">
        <f t="shared" si="0"/>
        <v>0</v>
      </c>
    </row>
    <row r="13" spans="1:8" ht="15">
      <c r="A13" s="50" t="s">
        <v>4</v>
      </c>
      <c r="B13" s="55" t="s">
        <v>114</v>
      </c>
      <c r="C13" s="52">
        <v>100</v>
      </c>
      <c r="D13" s="51" t="s">
        <v>80</v>
      </c>
      <c r="E13" s="47"/>
      <c r="F13" s="47"/>
      <c r="G13" s="49"/>
      <c r="H13" s="49">
        <f t="shared" si="0"/>
        <v>0</v>
      </c>
    </row>
    <row r="14" spans="1:11" ht="15">
      <c r="A14" s="50" t="s">
        <v>20</v>
      </c>
      <c r="B14" s="55" t="s">
        <v>170</v>
      </c>
      <c r="C14" s="52">
        <v>100</v>
      </c>
      <c r="D14" s="51" t="s">
        <v>80</v>
      </c>
      <c r="E14" s="47"/>
      <c r="F14" s="47"/>
      <c r="G14" s="49"/>
      <c r="H14" s="49">
        <f t="shared" si="0"/>
        <v>0</v>
      </c>
      <c r="K14" s="75"/>
    </row>
    <row r="15" spans="1:8" ht="30">
      <c r="A15" s="50" t="s">
        <v>24</v>
      </c>
      <c r="B15" s="55" t="s">
        <v>171</v>
      </c>
      <c r="C15" s="52">
        <v>100</v>
      </c>
      <c r="D15" s="51" t="s">
        <v>80</v>
      </c>
      <c r="E15" s="47"/>
      <c r="F15" s="47"/>
      <c r="G15" s="49"/>
      <c r="H15" s="49">
        <f t="shared" si="0"/>
        <v>0</v>
      </c>
    </row>
    <row r="16" spans="1:8" ht="15">
      <c r="A16" s="50" t="s">
        <v>5</v>
      </c>
      <c r="B16" s="55" t="s">
        <v>172</v>
      </c>
      <c r="C16" s="52">
        <v>1000</v>
      </c>
      <c r="D16" s="51" t="s">
        <v>80</v>
      </c>
      <c r="E16" s="47"/>
      <c r="F16" s="47"/>
      <c r="G16" s="49"/>
      <c r="H16" s="49">
        <f t="shared" si="0"/>
        <v>0</v>
      </c>
    </row>
    <row r="17" spans="1:8" ht="105">
      <c r="A17" s="50" t="s">
        <v>35</v>
      </c>
      <c r="B17" s="55" t="s">
        <v>173</v>
      </c>
      <c r="C17" s="52" t="s">
        <v>115</v>
      </c>
      <c r="D17" s="51" t="s">
        <v>80</v>
      </c>
      <c r="E17" s="47"/>
      <c r="F17" s="47"/>
      <c r="G17" s="49"/>
      <c r="H17" s="49">
        <f t="shared" si="0"/>
        <v>0</v>
      </c>
    </row>
    <row r="18" spans="1:8" ht="15">
      <c r="A18" s="50" t="s">
        <v>36</v>
      </c>
      <c r="B18" s="48" t="s">
        <v>116</v>
      </c>
      <c r="C18" s="52" t="s">
        <v>117</v>
      </c>
      <c r="D18" s="51" t="s">
        <v>80</v>
      </c>
      <c r="E18" s="47"/>
      <c r="F18" s="47"/>
      <c r="G18" s="49"/>
      <c r="H18" s="49">
        <f>ROUND(ROUND(C18,2)*ROUND(G18,2),2)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L12"/>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v>
      </c>
      <c r="D6" s="38"/>
      <c r="E6" s="5"/>
      <c r="F6" s="7"/>
      <c r="G6" s="7"/>
      <c r="H6" s="7"/>
    </row>
    <row r="7" spans="1:8" ht="15">
      <c r="A7" s="39"/>
      <c r="B7" s="11"/>
      <c r="C7" s="39"/>
      <c r="D7" s="40"/>
      <c r="E7" s="41"/>
      <c r="F7" s="7"/>
      <c r="G7" s="42" t="s">
        <v>0</v>
      </c>
      <c r="H7" s="43">
        <f>SUM(H10:H12)</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45">
      <c r="A10" s="50" t="s">
        <v>1</v>
      </c>
      <c r="B10" s="48" t="s">
        <v>81</v>
      </c>
      <c r="C10" s="52">
        <v>420</v>
      </c>
      <c r="D10" s="51" t="s">
        <v>80</v>
      </c>
      <c r="E10" s="47"/>
      <c r="F10" s="47"/>
      <c r="G10" s="49"/>
      <c r="H10" s="49">
        <f>ROUND(ROUND(C10,2)*ROUND(G10,2),2)</f>
        <v>0</v>
      </c>
    </row>
    <row r="11" spans="1:8" ht="15">
      <c r="A11" s="50" t="s">
        <v>2</v>
      </c>
      <c r="B11" s="48" t="s">
        <v>146</v>
      </c>
      <c r="C11" s="52">
        <v>30</v>
      </c>
      <c r="D11" s="51" t="s">
        <v>80</v>
      </c>
      <c r="E11" s="47"/>
      <c r="F11" s="47"/>
      <c r="G11" s="49"/>
      <c r="H11" s="49">
        <f>ROUND(ROUND(C11,2)*ROUND(G11,2),2)</f>
        <v>0</v>
      </c>
    </row>
    <row r="12" spans="1:8" ht="30">
      <c r="A12" s="50" t="s">
        <v>3</v>
      </c>
      <c r="B12" s="48" t="s">
        <v>145</v>
      </c>
      <c r="C12" s="52">
        <v>80</v>
      </c>
      <c r="D12" s="51" t="s">
        <v>80</v>
      </c>
      <c r="E12" s="47"/>
      <c r="F12" s="47"/>
      <c r="G12" s="49"/>
      <c r="H12" s="49">
        <f>ROUND(ROUND(C12,2)*ROUND(G12,2),2)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30.xml><?xml version="1.0" encoding="utf-8"?>
<worksheet xmlns="http://schemas.openxmlformats.org/spreadsheetml/2006/main" xmlns:r="http://schemas.openxmlformats.org/officeDocument/2006/relationships">
  <sheetPr>
    <tabColor theme="0" tint="-0.24997000396251678"/>
    <pageSetUpPr fitToPage="1"/>
  </sheetPr>
  <dimension ref="A1:L16"/>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1.62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29</v>
      </c>
      <c r="D6" s="38"/>
      <c r="E6" s="5"/>
      <c r="F6" s="7"/>
      <c r="G6" s="7"/>
      <c r="H6" s="7"/>
    </row>
    <row r="7" spans="1:8" ht="15">
      <c r="A7" s="39"/>
      <c r="B7" s="11"/>
      <c r="C7" s="39"/>
      <c r="D7" s="40"/>
      <c r="E7" s="41"/>
      <c r="F7" s="7"/>
      <c r="G7" s="42" t="s">
        <v>0</v>
      </c>
      <c r="H7" s="43">
        <f>SUM(H10:H13)</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50" t="s">
        <v>1</v>
      </c>
      <c r="B10" s="48" t="s">
        <v>118</v>
      </c>
      <c r="C10" s="52">
        <v>10</v>
      </c>
      <c r="D10" s="51" t="s">
        <v>80</v>
      </c>
      <c r="E10" s="47"/>
      <c r="F10" s="47"/>
      <c r="G10" s="49"/>
      <c r="H10" s="49">
        <f>ROUND(ROUND(C10,2)*ROUND(G10,2),2)</f>
        <v>0</v>
      </c>
    </row>
    <row r="11" spans="1:8" ht="15">
      <c r="A11" s="50" t="s">
        <v>2</v>
      </c>
      <c r="B11" s="48" t="s">
        <v>119</v>
      </c>
      <c r="C11" s="52">
        <v>5</v>
      </c>
      <c r="D11" s="51" t="s">
        <v>80</v>
      </c>
      <c r="E11" s="47"/>
      <c r="F11" s="47"/>
      <c r="G11" s="49"/>
      <c r="H11" s="49">
        <f>ROUND(ROUND(C11,2)*ROUND(G11,2),2)</f>
        <v>0</v>
      </c>
    </row>
    <row r="12" spans="1:8" ht="15">
      <c r="A12" s="50" t="s">
        <v>3</v>
      </c>
      <c r="B12" s="48" t="s">
        <v>120</v>
      </c>
      <c r="C12" s="52">
        <v>20</v>
      </c>
      <c r="D12" s="51" t="s">
        <v>80</v>
      </c>
      <c r="E12" s="47"/>
      <c r="F12" s="47"/>
      <c r="G12" s="49"/>
      <c r="H12" s="49">
        <f>ROUND(ROUND(C12,2)*ROUND(G12,2),2)</f>
        <v>0</v>
      </c>
    </row>
    <row r="13" spans="1:8" ht="15">
      <c r="A13" s="50" t="s">
        <v>4</v>
      </c>
      <c r="B13" s="48" t="s">
        <v>121</v>
      </c>
      <c r="C13" s="52">
        <v>20</v>
      </c>
      <c r="D13" s="51" t="s">
        <v>80</v>
      </c>
      <c r="E13" s="47"/>
      <c r="F13" s="47"/>
      <c r="G13" s="49"/>
      <c r="H13" s="49">
        <f>ROUND(ROUND(C13,2)*ROUND(G13,2),2)</f>
        <v>0</v>
      </c>
    </row>
    <row r="15" spans="1:5" ht="30">
      <c r="A15" s="77" t="s">
        <v>71</v>
      </c>
      <c r="B15" s="132" t="s">
        <v>43</v>
      </c>
      <c r="C15" s="133"/>
      <c r="D15" s="133"/>
      <c r="E15" s="44" t="s">
        <v>73</v>
      </c>
    </row>
    <row r="16" spans="1:11" ht="306" customHeight="1">
      <c r="A16" s="82" t="s">
        <v>20</v>
      </c>
      <c r="B16" s="84" t="s">
        <v>180</v>
      </c>
      <c r="C16" s="85"/>
      <c r="D16" s="86"/>
      <c r="E16" s="83"/>
      <c r="K16" s="75"/>
    </row>
  </sheetData>
  <sheetProtection/>
  <mergeCells count="1">
    <mergeCell ref="B15:D15"/>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31.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30</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15">
      <c r="A10" s="50" t="s">
        <v>1</v>
      </c>
      <c r="B10" s="55" t="s">
        <v>174</v>
      </c>
      <c r="C10" s="52">
        <v>150</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L13"/>
  <sheetViews>
    <sheetView showGridLines="0" tabSelected="1" zoomScale="110" zoomScaleNormal="110" zoomScaleSheetLayoutView="90" workbookViewId="0" topLeftCell="A13">
      <selection activeCell="B10" sqref="B10"/>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31</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240">
      <c r="A10" s="50" t="s">
        <v>1</v>
      </c>
      <c r="B10" s="48" t="s">
        <v>205</v>
      </c>
      <c r="C10" s="52">
        <v>1200</v>
      </c>
      <c r="D10" s="51" t="s">
        <v>90</v>
      </c>
      <c r="E10" s="47"/>
      <c r="F10" s="47"/>
      <c r="G10" s="49"/>
      <c r="H10" s="49">
        <f>ROUND(ROUND(C10,2)*ROUND(G10,2),2)</f>
        <v>0</v>
      </c>
    </row>
    <row r="11" ht="255">
      <c r="B11" s="87" t="s">
        <v>189</v>
      </c>
    </row>
    <row r="12" ht="165">
      <c r="B12" s="87" t="s">
        <v>190</v>
      </c>
    </row>
    <row r="13" ht="210">
      <c r="B13" s="87" t="s">
        <v>191</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N56"/>
  <sheetViews>
    <sheetView showGridLines="0" zoomScale="90" zoomScaleNormal="90" zoomScaleSheetLayoutView="90" workbookViewId="0" topLeftCell="B9">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3</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30">
      <c r="A10" s="50" t="s">
        <v>1</v>
      </c>
      <c r="B10" s="48" t="s">
        <v>147</v>
      </c>
      <c r="C10" s="52">
        <v>400</v>
      </c>
      <c r="D10" s="51" t="s">
        <v>80</v>
      </c>
      <c r="E10" s="47"/>
      <c r="F10" s="47"/>
      <c r="G10" s="49"/>
      <c r="H10" s="49">
        <f>ROUND(ROUND(C10,2)*ROUND(G10,2),2)</f>
        <v>0</v>
      </c>
      <c r="K10" s="9"/>
    </row>
    <row r="11" ht="15">
      <c r="K11" s="9"/>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N55"/>
  <sheetViews>
    <sheetView showGridLines="0" zoomScale="90" zoomScaleNormal="90" zoomScaleSheetLayoutView="90" workbookViewId="0" topLeftCell="A5">
      <selection activeCell="B14" sqref="B14"/>
    </sheetView>
  </sheetViews>
  <sheetFormatPr defaultColWidth="9.00390625" defaultRowHeight="12.75"/>
  <cols>
    <col min="1" max="1" width="8.00390625" style="9" customWidth="1"/>
    <col min="2" max="2" width="129.7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35.0039062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4</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378">
      <c r="A10" s="50" t="s">
        <v>1</v>
      </c>
      <c r="B10" s="88" t="s">
        <v>186</v>
      </c>
      <c r="C10" s="52">
        <v>260</v>
      </c>
      <c r="D10" s="62" t="s">
        <v>80</v>
      </c>
      <c r="E10" s="47"/>
      <c r="F10" s="47"/>
      <c r="G10" s="49"/>
      <c r="H10" s="49">
        <f>ROUND(ROUND(C10,2)*ROUND(G10,2),2)</f>
        <v>0</v>
      </c>
      <c r="J10" s="81" t="s">
        <v>177</v>
      </c>
      <c r="K10" s="9"/>
    </row>
    <row r="11" ht="15">
      <c r="K11" s="9"/>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1"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rgb="FF00B0F0"/>
    <pageSetUpPr fitToPage="1"/>
  </sheetPr>
  <dimension ref="A1:N56"/>
  <sheetViews>
    <sheetView showGridLines="0" zoomScale="90" zoomScaleNormal="90" zoomScaleSheetLayoutView="90" workbookViewId="0" topLeftCell="A7">
      <selection activeCell="C10" sqref="C10"/>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33.12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DFP.271.56.2021.AB</v>
      </c>
      <c r="H1" s="3" t="s">
        <v>68</v>
      </c>
      <c r="I1" s="3"/>
      <c r="M1" s="2"/>
      <c r="N1" s="2"/>
    </row>
    <row r="2" spans="2:14" ht="15">
      <c r="B2" s="2"/>
      <c r="H2" s="3"/>
      <c r="I2" s="3"/>
      <c r="M2" s="2"/>
      <c r="N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11" ht="15">
      <c r="A6" s="11"/>
      <c r="B6" s="4" t="s">
        <v>12</v>
      </c>
      <c r="C6" s="10">
        <v>5</v>
      </c>
      <c r="D6" s="38"/>
      <c r="E6" s="5"/>
      <c r="F6" s="7"/>
      <c r="G6" s="7"/>
      <c r="H6" s="7"/>
      <c r="K6" s="9"/>
    </row>
    <row r="7" spans="1:11" ht="15">
      <c r="A7" s="39"/>
      <c r="B7" s="11"/>
      <c r="C7" s="39"/>
      <c r="D7" s="40"/>
      <c r="E7" s="41"/>
      <c r="F7" s="7"/>
      <c r="G7" s="42" t="s">
        <v>0</v>
      </c>
      <c r="H7" s="43">
        <f>SUM(H10:H10)</f>
        <v>0</v>
      </c>
      <c r="K7" s="9"/>
    </row>
    <row r="8" spans="1:11" ht="15">
      <c r="A8" s="39"/>
      <c r="B8" s="39"/>
      <c r="C8" s="39"/>
      <c r="D8" s="40"/>
      <c r="E8" s="41"/>
      <c r="F8" s="41"/>
      <c r="G8" s="41"/>
      <c r="H8" s="41"/>
      <c r="K8" s="9"/>
    </row>
    <row r="9" spans="1:11" ht="45">
      <c r="A9" s="44" t="s">
        <v>71</v>
      </c>
      <c r="B9" s="44" t="s">
        <v>43</v>
      </c>
      <c r="C9" s="45" t="s">
        <v>38</v>
      </c>
      <c r="D9" s="45" t="s">
        <v>72</v>
      </c>
      <c r="E9" s="44" t="s">
        <v>73</v>
      </c>
      <c r="F9" s="44" t="s">
        <v>74</v>
      </c>
      <c r="G9" s="46" t="s">
        <v>75</v>
      </c>
      <c r="H9" s="46" t="s">
        <v>76</v>
      </c>
      <c r="K9" s="9"/>
    </row>
    <row r="10" spans="1:11" ht="225">
      <c r="A10" s="50" t="s">
        <v>1</v>
      </c>
      <c r="B10" s="48" t="s">
        <v>207</v>
      </c>
      <c r="C10" s="52">
        <v>90</v>
      </c>
      <c r="D10" s="51" t="s">
        <v>80</v>
      </c>
      <c r="E10" s="47"/>
      <c r="F10" s="47"/>
      <c r="G10" s="49"/>
      <c r="H10" s="49">
        <f>ROUND(ROUND(C10,2)*ROUND(G10,2),2)</f>
        <v>0</v>
      </c>
      <c r="K10" s="9"/>
    </row>
    <row r="11" ht="15">
      <c r="K11" s="9"/>
    </row>
    <row r="12" ht="15">
      <c r="K12" s="9"/>
    </row>
    <row r="13" ht="15">
      <c r="K13" s="9"/>
    </row>
    <row r="14" ht="15">
      <c r="K14" s="9"/>
    </row>
    <row r="15" ht="15">
      <c r="K15" s="9"/>
    </row>
    <row r="16" ht="15">
      <c r="K16" s="9"/>
    </row>
    <row r="17" ht="15">
      <c r="K17" s="9"/>
    </row>
    <row r="18" ht="15">
      <c r="K18" s="9"/>
    </row>
    <row r="19" ht="15">
      <c r="K19" s="9"/>
    </row>
    <row r="20" ht="15">
      <c r="K20" s="9"/>
    </row>
    <row r="21" ht="15">
      <c r="K21" s="9"/>
    </row>
    <row r="22" ht="15">
      <c r="K22" s="9"/>
    </row>
    <row r="23" ht="15">
      <c r="K23" s="9"/>
    </row>
    <row r="24" ht="15">
      <c r="K24" s="9"/>
    </row>
    <row r="25" ht="15">
      <c r="K25" s="9"/>
    </row>
    <row r="26" ht="15">
      <c r="K26" s="9"/>
    </row>
    <row r="27" ht="15">
      <c r="K27" s="9"/>
    </row>
    <row r="28" ht="15">
      <c r="K28" s="9"/>
    </row>
    <row r="29" ht="15">
      <c r="K29" s="9"/>
    </row>
    <row r="30" ht="15">
      <c r="K30" s="9"/>
    </row>
    <row r="31" ht="15">
      <c r="K31" s="9"/>
    </row>
    <row r="32" ht="15">
      <c r="K32" s="9"/>
    </row>
    <row r="33" ht="15">
      <c r="K33" s="9"/>
    </row>
    <row r="34" ht="15">
      <c r="K34" s="9"/>
    </row>
    <row r="35" ht="15">
      <c r="K35" s="9"/>
    </row>
    <row r="36" ht="15">
      <c r="K36" s="9"/>
    </row>
    <row r="37" ht="15">
      <c r="K37" s="9"/>
    </row>
    <row r="38" ht="15">
      <c r="K38" s="9"/>
    </row>
    <row r="39" ht="15">
      <c r="K39" s="9"/>
    </row>
    <row r="40" ht="15">
      <c r="K40" s="9"/>
    </row>
    <row r="41" ht="15">
      <c r="K41" s="9"/>
    </row>
    <row r="42" ht="15">
      <c r="K42" s="9"/>
    </row>
    <row r="43" ht="15">
      <c r="K43" s="9"/>
    </row>
    <row r="44" ht="15">
      <c r="K44" s="9"/>
    </row>
    <row r="45" ht="15">
      <c r="K45" s="9"/>
    </row>
    <row r="46" ht="15">
      <c r="K46" s="9"/>
    </row>
    <row r="47" ht="15">
      <c r="K47" s="9"/>
    </row>
    <row r="48" ht="15">
      <c r="K48" s="9"/>
    </row>
    <row r="49" ht="15">
      <c r="K49" s="9"/>
    </row>
    <row r="50" ht="15">
      <c r="K50" s="9"/>
    </row>
    <row r="51" ht="15">
      <c r="K51" s="9"/>
    </row>
    <row r="52" ht="15">
      <c r="K52" s="9"/>
    </row>
    <row r="53" ht="15">
      <c r="K53" s="9"/>
    </row>
    <row r="54" ht="15">
      <c r="K54" s="9"/>
    </row>
    <row r="55" ht="15">
      <c r="K55" s="9"/>
    </row>
    <row r="56" ht="15">
      <c r="K56"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J10"/>
  <sheetViews>
    <sheetView showGridLines="0" zoomScale="90" zoomScaleNormal="90" zoomScaleSheetLayoutView="90" workbookViewId="0" topLeftCell="A1">
      <selection activeCell="E28" sqref="E28"/>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3.375" style="9" customWidth="1"/>
    <col min="11" max="11" width="15.25390625" style="9" customWidth="1"/>
    <col min="12" max="16384" width="9.125" style="9" customWidth="1"/>
  </cols>
  <sheetData>
    <row r="1" spans="2:10" ht="15">
      <c r="B1" s="2" t="str">
        <f>'formularz oferty'!C4</f>
        <v>DFP.271.56.2021.AB</v>
      </c>
      <c r="H1" s="3" t="s">
        <v>68</v>
      </c>
      <c r="I1" s="3"/>
      <c r="J1" s="2"/>
    </row>
    <row r="2" spans="2:10" ht="15">
      <c r="B2" s="2"/>
      <c r="H2" s="3"/>
      <c r="I2" s="3"/>
      <c r="J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6</v>
      </c>
      <c r="D6" s="38"/>
      <c r="E6" s="5"/>
      <c r="F6" s="7"/>
      <c r="G6" s="7"/>
      <c r="H6" s="7"/>
    </row>
    <row r="7" spans="1:8" ht="15">
      <c r="A7" s="39"/>
      <c r="B7" s="11"/>
      <c r="C7" s="39"/>
      <c r="D7" s="40"/>
      <c r="E7" s="41"/>
      <c r="F7" s="7"/>
      <c r="G7" s="42" t="s">
        <v>0</v>
      </c>
      <c r="H7" s="43">
        <f>SUM(H10:H10)</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225">
      <c r="A10" s="50" t="s">
        <v>1</v>
      </c>
      <c r="B10" s="48" t="s">
        <v>178</v>
      </c>
      <c r="C10" s="52">
        <v>28</v>
      </c>
      <c r="D10" s="51" t="s">
        <v>80</v>
      </c>
      <c r="E10" s="47"/>
      <c r="F10" s="47"/>
      <c r="G10" s="49"/>
      <c r="H10" s="49">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L12"/>
  <sheetViews>
    <sheetView showGridLines="0" zoomScale="90" zoomScaleNormal="90" zoomScaleSheetLayoutView="90" workbookViewId="0" topLeftCell="A1">
      <selection activeCell="D12" sqref="D12"/>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5.62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7</v>
      </c>
      <c r="D6" s="38"/>
      <c r="E6" s="5"/>
      <c r="F6" s="7"/>
      <c r="G6" s="7"/>
      <c r="H6" s="7"/>
    </row>
    <row r="7" spans="1:8" ht="15">
      <c r="A7" s="39"/>
      <c r="B7" s="11"/>
      <c r="C7" s="39"/>
      <c r="D7" s="40"/>
      <c r="E7" s="41"/>
      <c r="F7" s="7"/>
      <c r="G7" s="42" t="s">
        <v>0</v>
      </c>
      <c r="H7" s="43">
        <f>SUM(H11:H12)</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120" t="s">
        <v>1</v>
      </c>
      <c r="B10" s="48" t="s">
        <v>192</v>
      </c>
      <c r="C10" s="89">
        <v>40</v>
      </c>
      <c r="D10" s="90" t="s">
        <v>80</v>
      </c>
      <c r="E10" s="47" t="s">
        <v>193</v>
      </c>
      <c r="F10" s="47" t="s">
        <v>193</v>
      </c>
      <c r="G10" s="49" t="s">
        <v>193</v>
      </c>
      <c r="H10" s="49" t="s">
        <v>193</v>
      </c>
    </row>
    <row r="11" spans="1:8" ht="117" customHeight="1">
      <c r="A11" s="120"/>
      <c r="B11" s="48" t="s">
        <v>195</v>
      </c>
      <c r="C11" s="52" t="s">
        <v>194</v>
      </c>
      <c r="D11" s="51" t="s">
        <v>203</v>
      </c>
      <c r="E11" s="47"/>
      <c r="F11" s="47"/>
      <c r="G11" s="49"/>
      <c r="H11" s="49"/>
    </row>
    <row r="12" spans="1:8" ht="105">
      <c r="A12" s="120"/>
      <c r="B12" s="48" t="s">
        <v>196</v>
      </c>
      <c r="C12" s="52" t="s">
        <v>197</v>
      </c>
      <c r="D12" s="51" t="s">
        <v>204</v>
      </c>
      <c r="E12" s="47"/>
      <c r="F12" s="47"/>
      <c r="G12" s="49"/>
      <c r="H12" s="49"/>
    </row>
  </sheetData>
  <sheetProtection/>
  <mergeCells count="1">
    <mergeCell ref="A10:A12"/>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L12"/>
  <sheetViews>
    <sheetView showGridLines="0" zoomScale="90" zoomScaleNormal="90" zoomScaleSheetLayoutView="90" workbookViewId="0" topLeftCell="A9">
      <selection activeCell="E11" sqref="E11"/>
    </sheetView>
  </sheetViews>
  <sheetFormatPr defaultColWidth="9.00390625" defaultRowHeight="12.75"/>
  <cols>
    <col min="1" max="1" width="8.00390625" style="9" customWidth="1"/>
    <col min="2" max="2" width="108.25390625" style="9" customWidth="1"/>
    <col min="3" max="3" width="11.125" style="37" customWidth="1"/>
    <col min="4" max="4" width="11.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24.875" style="9" customWidth="1"/>
    <col min="11" max="12" width="14.25390625" style="9" customWidth="1"/>
    <col min="13" max="13" width="15.25390625" style="9" customWidth="1"/>
    <col min="14" max="16384" width="9.125" style="9" customWidth="1"/>
  </cols>
  <sheetData>
    <row r="1" spans="2:12" ht="15">
      <c r="B1" s="2" t="str">
        <f>'formularz oferty'!C4</f>
        <v>DFP.271.56.2021.AB</v>
      </c>
      <c r="H1" s="3" t="s">
        <v>68</v>
      </c>
      <c r="I1" s="3"/>
      <c r="K1" s="2"/>
      <c r="L1" s="2"/>
    </row>
    <row r="2" spans="2:12" ht="15">
      <c r="B2" s="2"/>
      <c r="H2" s="3"/>
      <c r="I2" s="3"/>
      <c r="K2" s="2"/>
      <c r="L2" s="2"/>
    </row>
    <row r="3" spans="2:8" ht="15">
      <c r="B3" s="11"/>
      <c r="C3" s="6" t="s">
        <v>69</v>
      </c>
      <c r="E3" s="5"/>
      <c r="F3" s="6"/>
      <c r="G3" s="10"/>
      <c r="H3" s="3" t="s">
        <v>70</v>
      </c>
    </row>
    <row r="4" spans="2:8" ht="15">
      <c r="B4" s="11"/>
      <c r="C4" s="6"/>
      <c r="E4" s="5"/>
      <c r="F4" s="6"/>
      <c r="G4" s="10"/>
      <c r="H4" s="3"/>
    </row>
    <row r="5" spans="2:9" ht="14.25" customHeight="1">
      <c r="B5" s="11"/>
      <c r="C5" s="11"/>
      <c r="D5" s="38"/>
      <c r="E5" s="5"/>
      <c r="F5" s="6"/>
      <c r="G5" s="10"/>
      <c r="H5" s="3"/>
      <c r="I5" s="3"/>
    </row>
    <row r="6" spans="1:8" ht="15">
      <c r="A6" s="11"/>
      <c r="B6" s="4" t="s">
        <v>12</v>
      </c>
      <c r="C6" s="10">
        <v>8</v>
      </c>
      <c r="D6" s="38"/>
      <c r="E6" s="5"/>
      <c r="F6" s="7"/>
      <c r="G6" s="7"/>
      <c r="H6" s="7"/>
    </row>
    <row r="7" spans="1:8" ht="15">
      <c r="A7" s="39"/>
      <c r="B7" s="11"/>
      <c r="C7" s="39"/>
      <c r="D7" s="40"/>
      <c r="E7" s="41"/>
      <c r="F7" s="7"/>
      <c r="G7" s="42" t="s">
        <v>0</v>
      </c>
      <c r="H7" s="43">
        <f>SUM(H11:H12)</f>
        <v>0</v>
      </c>
    </row>
    <row r="8" spans="1:8" ht="15">
      <c r="A8" s="39"/>
      <c r="B8" s="39"/>
      <c r="C8" s="39"/>
      <c r="D8" s="40"/>
      <c r="E8" s="41"/>
      <c r="F8" s="41"/>
      <c r="G8" s="41"/>
      <c r="H8" s="41"/>
    </row>
    <row r="9" spans="1:8" ht="45">
      <c r="A9" s="44" t="s">
        <v>71</v>
      </c>
      <c r="B9" s="44" t="s">
        <v>43</v>
      </c>
      <c r="C9" s="45" t="s">
        <v>38</v>
      </c>
      <c r="D9" s="45" t="s">
        <v>72</v>
      </c>
      <c r="E9" s="44" t="s">
        <v>73</v>
      </c>
      <c r="F9" s="44" t="s">
        <v>74</v>
      </c>
      <c r="G9" s="46" t="s">
        <v>75</v>
      </c>
      <c r="H9" s="46" t="s">
        <v>76</v>
      </c>
    </row>
    <row r="10" spans="1:8" ht="30">
      <c r="A10" s="121" t="s">
        <v>1</v>
      </c>
      <c r="B10" s="48" t="s">
        <v>198</v>
      </c>
      <c r="C10" s="91">
        <v>170</v>
      </c>
      <c r="D10" s="92" t="s">
        <v>80</v>
      </c>
      <c r="E10" s="47" t="s">
        <v>193</v>
      </c>
      <c r="F10" s="47" t="s">
        <v>193</v>
      </c>
      <c r="G10" s="49" t="s">
        <v>193</v>
      </c>
      <c r="H10" s="49" t="s">
        <v>193</v>
      </c>
    </row>
    <row r="11" spans="1:8" ht="165">
      <c r="A11" s="122"/>
      <c r="B11" s="48" t="s">
        <v>200</v>
      </c>
      <c r="C11" s="52" t="s">
        <v>199</v>
      </c>
      <c r="D11" s="51" t="s">
        <v>204</v>
      </c>
      <c r="E11" s="47"/>
      <c r="F11" s="47"/>
      <c r="G11" s="49"/>
      <c r="H11" s="49"/>
    </row>
    <row r="12" spans="1:8" ht="165">
      <c r="A12" s="123"/>
      <c r="B12" s="48" t="s">
        <v>201</v>
      </c>
      <c r="C12" s="52" t="s">
        <v>202</v>
      </c>
      <c r="D12" s="51" t="s">
        <v>204</v>
      </c>
      <c r="E12" s="47"/>
      <c r="F12" s="47"/>
      <c r="G12" s="49"/>
      <c r="H12" s="49"/>
    </row>
  </sheetData>
  <sheetProtection/>
  <mergeCells count="1">
    <mergeCell ref="A10:A12"/>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8"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2021-04-16T09:16:39Z</cp:lastPrinted>
  <dcterms:created xsi:type="dcterms:W3CDTF">2003-05-16T10:10:29Z</dcterms:created>
  <dcterms:modified xsi:type="dcterms:W3CDTF">2021-08-25T05:51:42Z</dcterms:modified>
  <cp:category/>
  <cp:version/>
  <cp:contentType/>
  <cp:contentStatus/>
</cp:coreProperties>
</file>