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3860" windowHeight="11640" tabRatio="818" activeTab="7"/>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s>
  <definedNames/>
  <calcPr fullCalcOnLoad="1" refMode="R1C1"/>
</workbook>
</file>

<file path=xl/sharedStrings.xml><?xml version="1.0" encoding="utf-8"?>
<sst xmlns="http://schemas.openxmlformats.org/spreadsheetml/2006/main" count="357" uniqueCount="125">
  <si>
    <t xml:space="preserve">Ilość </t>
  </si>
  <si>
    <t>Cena brutto:</t>
  </si>
  <si>
    <t>1.</t>
  </si>
  <si>
    <t>2.</t>
  </si>
  <si>
    <t>3.</t>
  </si>
  <si>
    <t>4.</t>
  </si>
  <si>
    <t>7.</t>
  </si>
  <si>
    <t>8.</t>
  </si>
  <si>
    <t>Dane do umowy:</t>
  </si>
  <si>
    <t>Imię i nazwisko</t>
  </si>
  <si>
    <t>Stanowisko</t>
  </si>
  <si>
    <t xml:space="preserve">   </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</si>
  <si>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</si>
  <si>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</si>
  <si>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</si>
  <si>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</si>
  <si>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</si>
  <si>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</si>
  <si>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</si>
  <si>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</si>
  <si>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</si>
  <si>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</si>
  <si>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</si>
  <si>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</si>
  <si>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</si>
  <si>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</si>
  <si>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</si>
  <si>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</si>
  <si>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</si>
  <si>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</si>
  <si>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</si>
  <si>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</si>
  <si>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</si>
  <si>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</si>
  <si>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</si>
  <si>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</si>
  <si>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</si>
  <si>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</si>
  <si>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</si>
  <si>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</si>
  <si>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</si>
  <si>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</si>
  <si>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</si>
  <si>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</si>
  <si>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</si>
  <si>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</si>
  <si>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</si>
  <si>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</si>
  <si>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</si>
  <si>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</si>
  <si>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</si>
  <si>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</si>
  <si>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</si>
  <si>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</si>
  <si>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Producent</t>
  </si>
  <si>
    <t>Opis</t>
  </si>
  <si>
    <t>Cena jednostkowa brutto</t>
  </si>
  <si>
    <t>załącznik nr ….. do umowy</t>
  </si>
  <si>
    <t>szt.</t>
  </si>
  <si>
    <t>część 11</t>
  </si>
  <si>
    <t>część 12</t>
  </si>
  <si>
    <t>część 13</t>
  </si>
  <si>
    <t>9.</t>
  </si>
  <si>
    <t>Nazwa produktu
/ nr katalogowy</t>
  </si>
  <si>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Times New Roman"/>
        <family val="1"/>
      </rPr>
      <t xml:space="preserve">
</t>
    </r>
  </si>
  <si>
    <r>
      <t xml:space="preserve">Oświadczamy, że zamierzamy powierzyć następujące części zamówienia podwykonawcom i jednocześnie podajemy nazwy (firmy) podwykonawców*:
Część zamówienia: .....................................................................................................................................
Nazwa (firma) podwykonawcy: ...................................................................................................................
</t>
    </r>
    <r>
      <rPr>
        <i/>
        <sz val="11"/>
        <rFont val="Times New Roman"/>
        <family val="1"/>
      </rPr>
      <t>*Jeżeli wykonawca nie poda tych informacji to Zamawiający przyjmie, że wykonawca nie zamierza powierzać żadnej części zamówienia podwykonawcy</t>
    </r>
  </si>
  <si>
    <t>Jałowy piankowy zestaw opatrunkowy do terapii podciśnieniowej. Skład zestawu: opatrunek piankowy w rozmiarze o wymiarach min. 25x15x3cm - 1szt.; miękki, elastyczny dren typu Soft Port zapobiegający uszkodzeniom tkanek w trakcie tarapii - 1 szt.; folia samoprzylepna, okluzyjna o wymiarach min. 20 x 30cm - 3 szt. ; opakowanie a'1 zest.</t>
  </si>
  <si>
    <t>zest.</t>
  </si>
  <si>
    <t>Jałowy piankowy zestaw opatrunkowy do terapii podciśnieniowej. Skład zestawu: opatrunek piankowy o  wymiarach min.15x10x2 cm - 1szt.; miękki, elastyczny dren typu Soft Port zapobiegający uszkodzeniom tkanek w trakcie tarapii - 1 szt.; folia samoprzylepna, okluzyjna o wymiarach min.  20 x 30 cm - 2 szt.; opakowanie a'1 zest.</t>
  </si>
  <si>
    <t>Igły do biopsji do posiadanego pistoletu do biopsji gruboigłowej MEDGUN-00/N. Dobrze zaostrzona igła, echogeniczne wykończenie igły (widoczna przy wprowadzaniu pod kontrolą USG), oznaczenie centymetrowe i ruchomy stoper pozwalający na precyzyjną kontrolę penetracji, dostępna z ostrzem typu trokar, możliwość używania igły samodzielnie z własną dostosowaną igłą wprowadzającą, uchwyt igły łatwy do usunięcia po zainstalowaniu igły w pistolecie, sterylizowana EO, pełna rozmiarówka w zakresie średnic 12 do 21 Ga i długościach od 80 do 300 mm</t>
  </si>
  <si>
    <t>Igła wprowadzająca jednorazowego użytku z gumowym znacznikiem głębokości, kompatybilna z pistoletem z poz. 1</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</si>
  <si>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 pakowane po 5 szt.</t>
  </si>
  <si>
    <t>Igła ze znacznikiem jednorazowa, sterylna z klipsami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12cm.</t>
  </si>
  <si>
    <t>Siatki ultralekkie, kompozytowe z polipropylenu i poliglecaprone, częściowo wchłaniane, powyżej 90 dni, rozmiar 6x11cm</t>
  </si>
  <si>
    <t>Siatki płaskie, kompozytowe z polipropylenu i poliglecaprone częściowo wchłaniane, powyżej 90 dni, rozmiar 15X15cm</t>
  </si>
  <si>
    <t>Siatki płaskie, kompozytowe z polipropylenu i poliglecaprone częściowo wchłaniane, powyżej 90 dni, rozmiar 15X30cm</t>
  </si>
  <si>
    <t xml:space="preserve">Dren jednorazowego użytku do pompy artroskopowej  kompatybilny z posiadaną pompą Flosteady w postaci szybko montowanej kasety z wychodzącymi drenami – do podłączenia worka z solą oraz z zakończeniem luer lock do podłączenia do kaniuli artroskopowej, sterylny. </t>
  </si>
  <si>
    <t xml:space="preserve">Manometr  przeznaczony do  kontrolowanego wypełnienia mankietów niskociśnieniowych  masek krtaniowych i rurek dotchawiczych z precyzyjnym monitorowaniem ciśnienia z gruszką do pompowania powietrza. Manometr  nie zawierający lateksu wyposażony w podziałkę  wyskalowaną co 2 cm H2O (zakres pomiaru ciśnień od 0 do 120 cm H2O), dużą tarczę z naniesionymi kolorystycznie obszarami optymalnego i niebezpiecznego poziomu ciśnienia, odłączny dren o długości 100 cm zakończony złączem  Luer. </t>
  </si>
  <si>
    <t>op.</t>
  </si>
  <si>
    <t>Zestaw odczynników do oznaczenia stężenia kwasu cytynowego w płynie nasiennym u ludzi. Znak zgodności CE zgodny z specyfikacją opisaną w Europejskiej Dyrektywie w sprawie wyrobów medycznych używanych do diagnozy in vitro (98/79/EC).</t>
  </si>
  <si>
    <t>Jednorazowy zbiornik,  pojemności 800 ml, z drenem przeźroczystym zakończonym filtrem do podłączenia z aparatem do podciśnieniowego leczenia ran, oraz dodatkowym drenem zakończonym z jednej strony szybkozłączką, a z drugiej końcówką do podłączenia ze zbiornikiem. Kompatybilny z urządzeniem RENASYS EZ; opakowanie a'1szt.</t>
  </si>
  <si>
    <t>Opis dzierżawionego aparatu</t>
  </si>
  <si>
    <t>Czynsz dzierżawny brutto za 1 miesiąc za 1 urządzenie</t>
  </si>
  <si>
    <t xml:space="preserve">
Nazwa i typ: .............................................................
Producent: ........................................................
Kraj produkcji: ................................................................
Rok produkcji: .......................
Klasa wyrobu medycznego: ..................
</t>
  </si>
  <si>
    <t>Założony czas pracy urządzenia (1 szt.) w godzinach [h]</t>
  </si>
  <si>
    <t>Przyjęty koszt 1 kWh [zł]</t>
  </si>
  <si>
    <t>Moc oferowanego urządzenia (1 szt.) w watach [W]</t>
  </si>
  <si>
    <t>Koszt zużycia energii elektrycznej przez 1 urządzenie</t>
  </si>
  <si>
    <t>Urządzenie do NPWT, będące przedmiotem dzierżawy</t>
  </si>
  <si>
    <t>Czynsz dzierżawny brutto za 12 miesięcy za 6 urządzeń</t>
  </si>
  <si>
    <t>Koszt zużycia energii elektrycznej przez 6 urządzeń</t>
  </si>
  <si>
    <t>DFP.271.213.2018.AB</t>
  </si>
  <si>
    <t xml:space="preserve">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t>
  </si>
  <si>
    <t>Pistolet jednorazowy do biopsji gruboigłowej, igła jednorazowa, sterylna, ze zintegrowanym, jednorazowym "pistoletem"  z  przyciskiem umożliwiającym strzał z tyłu rękojeści, z obrotowym systemem ładującym w dwóch krokach, długość strzału 22 mm.  Rozmiary oznaczone odpowiednio kolorami na przyciskach strzału, rozmiary: dla śred. 12 G -  10 i 16 cm – pakowane po 5 szt, 14 G - 10 i 16 cm; 16G – 10, 16 i 20 cm; 18G - 10, 16 i  20cm; 20G - 10, 16, 20cm; pakowane po 10 szt.</t>
  </si>
  <si>
    <t>Zestaw jednorazowego przyrządu,pistolet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jednym urządzeniu .
Rozmiar jednorazowego przyrządu do biopsji : 20G długość 20 cm, 20G długość 16 cm, 20G długość 10 cm, 18G długość 25 cm, 18G długość 20 cm, 18G długość 16 cm, 18G długość 10 cm, 16G długość 16 cm, 16G długość 10 cm, 14G długość 16 cm, 14G długość 10 cm.</t>
  </si>
  <si>
    <r>
      <t>Koc (kołderka) do konwekcyjnego ogrzewania pacjenta dorosłego, rozmiar 100x210 cm (+/- 5%), z portem do mocowania rury grzewczej przystosowanym do systemów ogrzewania pacjenta posiadanymi przez Zamawiającego: Equator, WarmTouch, Cocoon bez konieczności stosowania dodatkowych elementów łączących, wykonany z materiału bezlateksowego o zwiększonej wytrzymałości na rozdarcie, z mikroperforacjami od strony pacjenta powodującymi równomierne rozprowadzanie powietrza. Zamawiający wymaga potwierdzenia kompatybilności  z urządzeniami Equator, WarmTouch, Cocoon w materiałach firmowych.</t>
    </r>
    <r>
      <rPr>
        <sz val="11"/>
        <color indexed="10"/>
        <rFont val="Times New Roman"/>
        <family val="1"/>
      </rPr>
      <t xml:space="preserve"> </t>
    </r>
  </si>
  <si>
    <t>Zestaw do aplikacji środka kontrastowego kompatybilny ze strzykawką automatyczną MEDRAD STELLANT CT D Zestaw składa się z: 2 wkładów o pojemności 200ml, złącza szybkiego napełniania oraz złącza niskiego ciśnienia o dł. min.150 cm, z trójnikiem, o wytrzymałości ciśnieniowej do 350 psi. Pakowane razem lub osobno</t>
  </si>
  <si>
    <t>Urządzenie do terapii NPWT 
Dzierżawa na czas trwania umowy:
- Sprzęt fabrycznie nowy (rok produkcji 2017/2018/2019), nieużywany, kompletny i do jego uruchomienia oraz stosowania zgodnie z przeznaczeniem nie jest konieczny zakup dodatkowych elementów i akcesoriów
- Wbudowany akumulator umożliwiający pracę bez zasilania z sieci minimum 36 godzin;
- Możliwość zasilania z sieci elektrycznej;
- Wydajność ssania: 8 litrów / min;
- Wartość ciśnienia regulowana do wartości minus 200 mmHg;
- Tryb pracy ciągły lub przerywany;
- Panel regulacyjny;
- System ostrzegania o nieszczelności;
- System ostrzegania o przepełnieniu kanistra;
- System ostrzegania o wysokim i niskim ciśnieniu;
- System ostrzegania o rozładowaniu akumulatora;
- Mocowanie na łóżku;
- Mocowanie na stojaku;
- Bezpłatny serwis w okresie dzierżawy;
-  Bezpłatne przeglądy techniczne zgodnie z zaleceniami producenta w okresie dzierżawy lub zapewnienie, że przez cały okres użyczenia urządzenie będzie mieć aktualny przegląd techniczny;
- Czas reakcji na zgłoszenie awarii w okresie dzierżawy (dotyczy dni roboczych rozumianych jako dni od poniedziałku do piątku, z wyjątkiem świąt i dni ustawowo wolnych od pracy, w godzinach od 8.00 do 15.00) – do 3 dni;
- Naprawa sprzętu w lokalizacji użytkownika lub zapewnienie aparatu zastępczego na czas naprawy poza terenem szpitala lub zapewnienie nowego aparatu o parametrach nie gorszych od modelu ujętego w umowie – do 3 dni (dotyczy dni roboczych);
- Wraz z dostawą komplet materiałów dotyczących instalacji urządzenia oraz instrukcji obsługi;
- Instrukcja obsługi w języku polskim w formie drukowanej i elektronicznej (pendrive lub płyta CD);
- Transport krajowy i zagraniczny wraz z ubezpieczeniem, wszelkie opłaty celne, skarbowe oraz inne opłaty pośrednie po stronie wykonawcy;
- Szkolenie dla personelu medycznego i technicznego. Dodatkowe szkolenie dla personelu medycznego, w przypadku wyrażenia takiej potrzeby przez personel medyczny;</t>
  </si>
  <si>
    <t>Przedłużacz do pomp infuzyjnych IVAC do pompy objętościowej do podawania 2 leków (typ pompy 597, 598, 599 posiadanej przez Zamawiającego)</t>
  </si>
  <si>
    <t>Przedłużacz do pomp infuzyjnych IVAC do pompy objętościowej do podawania leków (typ pompy 572, 560/565 posiadanej przez Zamawiającego)</t>
  </si>
  <si>
    <t>Przedłużacz do pomp infuzyjnych IVAC do pompy objętościowej do podawania leków (typ pompy 597, 598, 599 posiadanej przez Zamawiającego)</t>
  </si>
  <si>
    <t>Okrycie pacjenta dorosłego do nieinwazyjnego systemu kontrolowanej hipotermii CritiCool, jednoczęściowe, jednorazowe, okrywające ciało pacjenta do 85%, z możliwym dostępem do poszczególnych części ciała pacjenta, wykonane z materiału bezlateksowego, antystatycznego, do stosowania przez min. 28 godzin, z zamontowanymi klamrami na przewodach do zamknięcia przepływu wody. Zamawiający wymaga potwierdzenia kompatybilności z urządzeniem CritiCool w materiałach firmowych.</t>
  </si>
  <si>
    <t>analiz</t>
  </si>
  <si>
    <t>Ilościowy test z lateksem do wykrywania przeciwciał przeciwplemnikowych klasy IgG z nasienia . Zestaw zawiera surowicę bogatą w przeciwciała przeciw IgG oraz roztwór kuleczek opłaszczonych immunoglobulinami klasy G. Jeden zestaw przeznaczony na minimum 70 analiz.</t>
  </si>
  <si>
    <t>Ilościowy test z lateksem do wykrywania przeciwciał przeciwplemnikowych klasy IgA z nasienia . Jeden zestaw przeznaczony na minimum 70 analiz.</t>
  </si>
  <si>
    <t>Zestaw odczynników do badania reakcji akrosomalnej plemników z możliwościa wykorzystania analizatora CASA - Sperm Class Analyzer SCA. Minimum 300 analiz/1 opakowanie</t>
  </si>
  <si>
    <t>Zestaw odczynników do oznaczenia stężenia enzymu α-glukozydazy w płynie nasiennym u ludzi. Znak zgodności CE zgodny z specyfikacją opisaną w Europejskiej Dyrektywie w sprawie wyrobów medycznych używanych do diagnozy in vitro (98/79/EC). Minimum 25 analiz/1 opakowanie</t>
  </si>
  <si>
    <t>Zestaw odczynników do oznaczenia stężenia fruktozy w płynie nasiennym u ludzi. Znak zgodności CE zgodny z specyfikacją opisaną w Europejskiej Dyrektywie w sprawie wyrobów medycznych uzywanych do diagnozy in vitro (98/79/EC). Minimum 40 analiz/1 opakowanie</t>
  </si>
  <si>
    <t>Zestaw odczynników do badania akrozyny w nasieniu ludzkim z możliwością wykorzystania analizatora CASA - Sperm Class Analyzer SCA. Minimum 90 analiz/1 opakowanie</t>
  </si>
  <si>
    <t xml:space="preserve">Zestaw odczynników dedykowany do oceny fragmentacji DNA ludzkich plemników opartych na metodzie dyspersji chromatyny plemnika z możliwośćią wykorzystania analizatora CASA - Sperm Class Analyzer SCA. Minimum 10 analiz/1 opakowanie. </t>
  </si>
  <si>
    <t>Zestaw odczynników do żywotności plemników z możliwością wykorzystania analizatora CASA - Sperm Class Analyzer SCA. Minimum 100 analiz/1 opakowanie</t>
  </si>
  <si>
    <t>Zestaw do wiązania plemników i kwasu hialuronowego wraz z kontrolą . Znak zgodności CE zgodny z specyfikacją opisaną w Europejskiej Dyrektywie w sprawie wyrobów medycznych używanych do diagnozy in vitro (98/79/EC). Minimum 20 analiz/opakowanie</t>
  </si>
  <si>
    <t xml:space="preserve">Zestaw do oznaczania poziomu cynku w plaźmie nasienia . Znak zgodności CE zgodny z specyfikacją opisaną w Europejskiej Dyrektywie w sprawie wyrobów medycznych używanych do diagnozy in vitro (98/79/EC). Minimum 40 analiz/opakowanie </t>
  </si>
  <si>
    <t>Oświadczamy, że zamówienie będziemy wykonywać do czasu wyczerpania kwoty wynagrodzenia umownego, jednak nie dłużej niż:
- części 1, 10-12: przez 12 miesięcy od dnia zawarcia umowy,
- części 2-9, 13: przez 24 miesiące od dnia zawarcia umowy.</t>
  </si>
  <si>
    <t>Paski wskaźnikowe pH 6,5-10,0 ze stopniowaniem: 6,5-6,8-7,1-7,4-7,7-7,9-8,1-8,3-8
&gt; ,5-8,7-9,0-9,5-10,0, pakowane po 100 sztuk</t>
  </si>
  <si>
    <t>ml</t>
  </si>
  <si>
    <t xml:space="preserve">Podłoże do rozcieńczania lepkiego nasienia. Dopuszczalne opakowania 10 - 20 ml. </t>
  </si>
  <si>
    <t>Oferowana wielkość opakowania*</t>
  </si>
  <si>
    <t>Oferowana ilość opakowań**</t>
  </si>
  <si>
    <t>Cena jednostkowa brutto opakowania***</t>
  </si>
  <si>
    <t>* Przez oferowaną wielkość opakowania należy rozumieć sposób konfekcjonowania produktu tj. ilość sztuk stanowiących jedno opakowanie zbiorcze, będące przedmiotem wyceny.
** Przez oferowaną ilość opakowań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dwóch miejsc po przecinku.
*** Przez cenę jednostkową brutto opakowania należy rozumieć cenę za opakowanie stanowiące jedną całość, mogące być przedmiotem dostawy.</t>
  </si>
  <si>
    <t>Dostawa materiałów medycznych wraz z dzierżawą urządzeń</t>
  </si>
  <si>
    <t>Dotyczy części 1 (poz. 1-3), 2-9, 11 (poz. 1, 3-4), 12, 13: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1 (poz. 4): Oświadczamy, że oferowane przez nas urządzenia, będące przedmiotem dzierżawy,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10 (poz. 4-5), 11 (poz. 4), 12: Oświadczamy, że zaoferowane przez nas produkty posiadają znak zgodności CE zgodny z specyfikacją opisaną w Europejskiej Dyrektywie w sprawie wyrobów medycznych używanych do diagnozy in vitro (98/79/EC). Jednocześnie oświadczamy, że na każdorazowe wezwanie Zamawiającego przedstawimy Deklaracja Zgodności CE IVD.</t>
  </si>
  <si>
    <t>część 7 poz. 1-3: Zamawiający wymaga rozciągliwości siatki maksymalnie 4:1.</t>
  </si>
  <si>
    <t xml:space="preserve">część 7 poz. 1-3: Zamawiający dopuszcza siatki ultralekkie (ciężar 28g/m2), makroporowate (pory 3-4mm), kompozyt w prawie równych częściach monofilamentowych włókien polipropylenu i monofilamentowych włókien poliglekapronu-25 
</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</si>
</sst>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4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11"/>
      <color rgb="FFFF0000"/>
      <name val="Times New Roman"/>
      <family val="1"/>
    </font>
    <font>
      <sz val="10"/>
      <color theme="1"/>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4" fillId="32" borderId="0" applyNumberFormat="0" applyBorder="0" applyAlignment="0" applyProtection="0"/>
  </cellStyleXfs>
  <cellXfs count="113">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67"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45" fillId="0" borderId="0" xfId="0" applyFont="1" applyFill="1" applyAlignment="1" applyProtection="1">
      <alignment horizontal="left" vertical="top" wrapText="1"/>
      <protection locked="0"/>
    </xf>
    <xf numFmtId="1" fontId="46" fillId="0" borderId="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center" vertical="top" wrapText="1"/>
      <protection locked="0"/>
    </xf>
    <xf numFmtId="0" fontId="45" fillId="0" borderId="11"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3" fontId="45" fillId="0" borderId="0" xfId="0" applyNumberFormat="1" applyFont="1" applyFill="1" applyAlignment="1" applyProtection="1">
      <alignment horizontal="left" vertical="top"/>
      <protection locked="0"/>
    </xf>
    <xf numFmtId="3" fontId="45" fillId="0" borderId="0" xfId="0" applyNumberFormat="1" applyFont="1" applyFill="1" applyAlignment="1" applyProtection="1">
      <alignment horizontal="left" vertical="top" wrapText="1"/>
      <protection locked="0"/>
    </xf>
    <xf numFmtId="1" fontId="46" fillId="0" borderId="0" xfId="0" applyNumberFormat="1" applyFont="1" applyFill="1" applyAlignment="1" applyProtection="1">
      <alignment horizontal="left" vertical="top" wrapText="1"/>
      <protection locked="0"/>
    </xf>
    <xf numFmtId="0" fontId="46" fillId="0" borderId="0" xfId="0" applyFont="1" applyFill="1" applyAlignment="1" applyProtection="1">
      <alignment horizontal="center" vertical="top" wrapText="1"/>
      <protection locked="0"/>
    </xf>
    <xf numFmtId="0" fontId="45" fillId="0" borderId="10" xfId="0" applyFont="1" applyFill="1" applyBorder="1" applyAlignment="1" applyProtection="1">
      <alignment horizontal="left" vertical="top" wrapText="1"/>
      <protection locked="0"/>
    </xf>
    <xf numFmtId="175" fontId="45" fillId="0" borderId="11" xfId="45" applyNumberFormat="1" applyFont="1" applyFill="1" applyBorder="1" applyAlignment="1" applyProtection="1">
      <alignment horizontal="left" vertical="top" wrapText="1"/>
      <protection locked="0"/>
    </xf>
    <xf numFmtId="0" fontId="46" fillId="0" borderId="12" xfId="0" applyFont="1" applyFill="1" applyBorder="1" applyAlignment="1" applyProtection="1">
      <alignment horizontal="left" vertical="top" wrapText="1"/>
      <protection locked="0"/>
    </xf>
    <xf numFmtId="0" fontId="45" fillId="0" borderId="0" xfId="0" applyFont="1" applyFill="1" applyAlignment="1" applyProtection="1">
      <alignment horizontal="center" vertical="center" wrapText="1"/>
      <protection locked="0"/>
    </xf>
    <xf numFmtId="0" fontId="46" fillId="0" borderId="10" xfId="0"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4" fontId="46" fillId="0" borderId="10" xfId="0" applyNumberFormat="1" applyFont="1" applyFill="1" applyBorder="1" applyAlignment="1" applyProtection="1">
      <alignment horizontal="left" vertical="top" wrapText="1" shrinkToFit="1"/>
      <protection locked="0"/>
    </xf>
    <xf numFmtId="44" fontId="46" fillId="0" borderId="10" xfId="0" applyNumberFormat="1" applyFont="1" applyFill="1" applyBorder="1" applyAlignment="1" applyProtection="1">
      <alignment horizontal="left" vertical="top" wrapText="1"/>
      <protection locked="0"/>
    </xf>
    <xf numFmtId="9" fontId="46" fillId="0" borderId="0" xfId="0" applyNumberFormat="1" applyFont="1" applyFill="1" applyAlignment="1" applyProtection="1">
      <alignment horizontal="lef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49" fontId="46" fillId="0" borderId="0" xfId="0" applyNumberFormat="1" applyFont="1" applyFill="1" applyBorder="1" applyAlignment="1" applyProtection="1">
      <alignment horizontal="left" vertical="top" wrapText="1"/>
      <protection locked="0"/>
    </xf>
    <xf numFmtId="49" fontId="46" fillId="0" borderId="0" xfId="0" applyNumberFormat="1" applyFont="1" applyFill="1" applyAlignment="1" applyProtection="1">
      <alignment horizontal="left" vertical="top" wrapText="1"/>
      <protection locked="0"/>
    </xf>
    <xf numFmtId="3" fontId="46" fillId="0" borderId="0" xfId="0" applyNumberFormat="1" applyFont="1" applyFill="1" applyBorder="1" applyAlignment="1" applyProtection="1">
      <alignment horizontal="right" vertical="top" wrapText="1"/>
      <protection locked="0"/>
    </xf>
    <xf numFmtId="49" fontId="46" fillId="0" borderId="11" xfId="0" applyNumberFormat="1" applyFont="1" applyFill="1" applyBorder="1" applyAlignment="1" applyProtection="1">
      <alignment horizontal="left" vertical="top" wrapText="1"/>
      <protection locked="0"/>
    </xf>
    <xf numFmtId="3" fontId="46" fillId="0" borderId="10" xfId="0" applyNumberFormat="1" applyFont="1" applyFill="1" applyBorder="1" applyAlignment="1" applyProtection="1">
      <alignment horizontal="right" vertical="top" wrapText="1"/>
      <protection locked="0"/>
    </xf>
    <xf numFmtId="49" fontId="45" fillId="0" borderId="10" xfId="0" applyNumberFormat="1" applyFont="1" applyFill="1" applyBorder="1" applyAlignment="1" applyProtection="1">
      <alignment horizontal="left" vertical="top" wrapText="1"/>
      <protection locked="0"/>
    </xf>
    <xf numFmtId="3" fontId="45" fillId="0" borderId="10" xfId="0" applyNumberFormat="1" applyFont="1" applyFill="1" applyBorder="1" applyAlignment="1" applyProtection="1">
      <alignment horizontal="righ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right"/>
      <protection locked="0"/>
    </xf>
    <xf numFmtId="49" fontId="4"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175" fontId="46" fillId="33" borderId="10" xfId="45"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0" fillId="0" borderId="0" xfId="0" applyAlignment="1">
      <alignment horizontal="left" vertical="top" wrapText="1"/>
    </xf>
    <xf numFmtId="0" fontId="5" fillId="0" borderId="11" xfId="0" applyFont="1" applyFill="1" applyBorder="1" applyAlignment="1" applyProtection="1">
      <alignment horizontal="left" vertical="top" wrapText="1"/>
      <protection locked="0"/>
    </xf>
    <xf numFmtId="0" fontId="4" fillId="33" borderId="0" xfId="0" applyFont="1" applyFill="1" applyAlignment="1" applyProtection="1">
      <alignment horizontal="left" vertical="top" wrapText="1"/>
      <protection locked="0"/>
    </xf>
    <xf numFmtId="1" fontId="5" fillId="33" borderId="10" xfId="0" applyNumberFormat="1"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49" fontId="4" fillId="33" borderId="11" xfId="0" applyNumberFormat="1" applyFont="1" applyFill="1" applyBorder="1" applyAlignment="1" applyProtection="1">
      <alignment horizontal="left" vertical="top" wrapText="1"/>
      <protection locked="0"/>
    </xf>
    <xf numFmtId="4" fontId="4" fillId="33" borderId="10" xfId="0" applyNumberFormat="1" applyFont="1" applyFill="1" applyBorder="1" applyAlignment="1" applyProtection="1">
      <alignment horizontal="center" vertical="center" wrapText="1"/>
      <protection locked="0"/>
    </xf>
    <xf numFmtId="44" fontId="4" fillId="33" borderId="11" xfId="0" applyNumberFormat="1" applyFont="1" applyFill="1" applyBorder="1" applyAlignment="1" applyProtection="1">
      <alignment horizontal="left" vertical="top" wrapText="1"/>
      <protection locked="0"/>
    </xf>
    <xf numFmtId="44" fontId="4" fillId="33" borderId="10" xfId="0" applyNumberFormat="1"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175" fontId="4" fillId="0" borderId="10" xfId="45" applyNumberFormat="1" applyFont="1" applyFill="1" applyBorder="1" applyAlignment="1" applyProtection="1">
      <alignment horizontal="left" vertical="top" wrapText="1"/>
      <protection locked="0"/>
    </xf>
    <xf numFmtId="49" fontId="46" fillId="0" borderId="11" xfId="0" applyNumberFormat="1" applyFont="1" applyFill="1" applyBorder="1" applyAlignment="1" applyProtection="1">
      <alignment horizontal="left" vertical="top" wrapText="1"/>
      <protection locked="0"/>
    </xf>
    <xf numFmtId="49" fontId="46" fillId="0" borderId="13" xfId="0" applyNumberFormat="1" applyFont="1" applyFill="1" applyBorder="1" applyAlignment="1" applyProtection="1">
      <alignment horizontal="left" vertical="top" wrapText="1"/>
      <protection locked="0"/>
    </xf>
    <xf numFmtId="49" fontId="46" fillId="0" borderId="12"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49" fontId="46" fillId="0" borderId="0" xfId="0" applyNumberFormat="1" applyFont="1" applyFill="1" applyBorder="1" applyAlignment="1" applyProtection="1">
      <alignment horizontal="justify" vertical="top" wrapText="1"/>
      <protection locked="0"/>
    </xf>
    <xf numFmtId="49" fontId="45" fillId="0" borderId="11" xfId="0" applyNumberFormat="1" applyFont="1" applyFill="1" applyBorder="1" applyAlignment="1" applyProtection="1">
      <alignment horizontal="left" vertical="top" wrapText="1"/>
      <protection locked="0"/>
    </xf>
    <xf numFmtId="49" fontId="45" fillId="0" borderId="12"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6"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0" fillId="0" borderId="0" xfId="0" applyAlignment="1">
      <alignment horizontal="left" vertical="top" wrapText="1"/>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3" fontId="46" fillId="33" borderId="10" xfId="0" applyNumberFormat="1" applyFont="1" applyFill="1" applyBorder="1" applyAlignment="1" applyProtection="1">
      <alignment horizontal="center" vertical="center" wrapText="1"/>
      <protection locked="0"/>
    </xf>
    <xf numFmtId="0" fontId="48" fillId="33" borderId="10" xfId="0" applyFont="1" applyFill="1" applyBorder="1" applyAlignment="1">
      <alignment horizontal="center" vertical="center" wrapText="1"/>
    </xf>
    <xf numFmtId="49" fontId="46" fillId="0" borderId="14" xfId="0" applyNumberFormat="1" applyFont="1" applyFill="1" applyBorder="1" applyAlignment="1" applyProtection="1" quotePrefix="1">
      <alignment horizontal="left" vertical="top" wrapText="1"/>
      <protection locked="0"/>
    </xf>
    <xf numFmtId="0" fontId="48" fillId="0" borderId="15" xfId="0" applyFont="1" applyBorder="1" applyAlignment="1">
      <alignment horizontal="left" vertical="top" wrapText="1"/>
    </xf>
    <xf numFmtId="175" fontId="46" fillId="0" borderId="10" xfId="45" applyNumberFormat="1" applyFont="1" applyFill="1" applyBorder="1" applyAlignment="1" applyProtection="1">
      <alignment horizontal="left" vertical="top" wrapText="1"/>
      <protection locked="0"/>
    </xf>
    <xf numFmtId="0" fontId="0" fillId="0" borderId="10" xfId="0" applyBorder="1" applyAlignment="1">
      <alignment horizontal="left" vertical="top" wrapText="1"/>
    </xf>
    <xf numFmtId="44" fontId="46" fillId="0" borderId="11" xfId="0" applyNumberFormat="1" applyFont="1" applyFill="1" applyBorder="1" applyAlignment="1" applyProtection="1">
      <alignment horizontal="left" vertical="top" wrapText="1"/>
      <protection locked="0"/>
    </xf>
    <xf numFmtId="44" fontId="46" fillId="0" borderId="12" xfId="0" applyNumberFormat="1"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0" fillId="0" borderId="15" xfId="0" applyBorder="1" applyAlignment="1">
      <alignment horizontal="left" vertical="top" wrapText="1"/>
    </xf>
    <xf numFmtId="44" fontId="46" fillId="0" borderId="14" xfId="0" applyNumberFormat="1" applyFont="1" applyFill="1" applyBorder="1" applyAlignment="1" applyProtection="1">
      <alignment horizontal="left" vertical="top" wrapText="1"/>
      <protection locked="0"/>
    </xf>
    <xf numFmtId="0" fontId="5" fillId="33" borderId="11"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wrapText="1"/>
      <protection locked="0"/>
    </xf>
    <xf numFmtId="44" fontId="46" fillId="0" borderId="13"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vertical="center" wrapText="1"/>
      <protection locked="0"/>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3"/>
  <sheetViews>
    <sheetView showGridLines="0" view="pageBreakPreview" zoomScale="85" zoomScaleNormal="77" zoomScaleSheetLayoutView="85" zoomScalePageLayoutView="115" workbookViewId="0" topLeftCell="A33">
      <selection activeCell="A39" sqref="A39"/>
    </sheetView>
  </sheetViews>
  <sheetFormatPr defaultColWidth="9.00390625" defaultRowHeight="12.75"/>
  <cols>
    <col min="1" max="1" width="9.125" style="9" customWidth="1"/>
    <col min="2" max="2" width="6.125" style="9" customWidth="1"/>
    <col min="3" max="4" width="30.00390625" style="9" customWidth="1"/>
    <col min="5" max="5" width="41.625" style="11" customWidth="1"/>
    <col min="6" max="9" width="9.125" style="9" customWidth="1"/>
    <col min="10" max="10" width="23.00390625" style="9" customWidth="1"/>
    <col min="11" max="12" width="16.125" style="9" customWidth="1"/>
    <col min="13" max="16384" width="9.125" style="9" customWidth="1"/>
  </cols>
  <sheetData>
    <row r="1" ht="15">
      <c r="E1" s="7" t="s">
        <v>52</v>
      </c>
    </row>
    <row r="2" spans="3:5" ht="15">
      <c r="C2" s="10"/>
      <c r="D2" s="10" t="s">
        <v>51</v>
      </c>
      <c r="E2" s="10"/>
    </row>
    <row r="4" spans="3:4" ht="15">
      <c r="C4" s="9" t="s">
        <v>42</v>
      </c>
      <c r="D4" s="9" t="s">
        <v>91</v>
      </c>
    </row>
    <row r="6" spans="3:5" ht="15">
      <c r="C6" s="9" t="s">
        <v>41</v>
      </c>
      <c r="D6" s="82" t="s">
        <v>121</v>
      </c>
      <c r="E6" s="82"/>
    </row>
    <row r="8" spans="3:5" ht="15">
      <c r="C8" s="13" t="s">
        <v>37</v>
      </c>
      <c r="D8" s="95"/>
      <c r="E8" s="81"/>
    </row>
    <row r="9" spans="3:5" ht="15">
      <c r="C9" s="13" t="s">
        <v>43</v>
      </c>
      <c r="D9" s="96"/>
      <c r="E9" s="97"/>
    </row>
    <row r="10" spans="3:5" ht="15">
      <c r="C10" s="13" t="s">
        <v>36</v>
      </c>
      <c r="D10" s="78"/>
      <c r="E10" s="79"/>
    </row>
    <row r="11" spans="3:5" ht="15">
      <c r="C11" s="13" t="s">
        <v>45</v>
      </c>
      <c r="D11" s="78"/>
      <c r="E11" s="79"/>
    </row>
    <row r="12" spans="3:5" ht="15">
      <c r="C12" s="13" t="s">
        <v>46</v>
      </c>
      <c r="D12" s="78"/>
      <c r="E12" s="79"/>
    </row>
    <row r="13" spans="3:5" ht="15">
      <c r="C13" s="13" t="s">
        <v>47</v>
      </c>
      <c r="D13" s="78"/>
      <c r="E13" s="79"/>
    </row>
    <row r="14" spans="3:5" ht="15">
      <c r="C14" s="13" t="s">
        <v>48</v>
      </c>
      <c r="D14" s="78"/>
      <c r="E14" s="79"/>
    </row>
    <row r="15" spans="3:5" ht="15">
      <c r="C15" s="13" t="s">
        <v>49</v>
      </c>
      <c r="D15" s="78"/>
      <c r="E15" s="79"/>
    </row>
    <row r="16" spans="3:5" ht="15">
      <c r="C16" s="13" t="s">
        <v>50</v>
      </c>
      <c r="D16" s="78"/>
      <c r="E16" s="79"/>
    </row>
    <row r="17" spans="4:5" ht="15">
      <c r="D17" s="6"/>
      <c r="E17" s="14"/>
    </row>
    <row r="18" spans="2:5" ht="15">
      <c r="B18" s="9" t="s">
        <v>2</v>
      </c>
      <c r="C18" s="91" t="s">
        <v>44</v>
      </c>
      <c r="D18" s="92"/>
      <c r="E18" s="15"/>
    </row>
    <row r="19" spans="4:5" ht="15">
      <c r="D19" s="1"/>
      <c r="E19" s="15"/>
    </row>
    <row r="20" spans="3:5" ht="21" customHeight="1">
      <c r="C20" s="5" t="s">
        <v>17</v>
      </c>
      <c r="D20" s="16" t="s">
        <v>1</v>
      </c>
      <c r="E20" s="6"/>
    </row>
    <row r="21" spans="3:5" ht="15">
      <c r="C21" s="13" t="s">
        <v>23</v>
      </c>
      <c r="D21" s="17">
        <f>'część (1)'!H$9</f>
        <v>0</v>
      </c>
      <c r="E21" s="18"/>
    </row>
    <row r="22" spans="3:5" ht="15">
      <c r="C22" s="13" t="s">
        <v>24</v>
      </c>
      <c r="D22" s="17">
        <f>'część (2)'!H$9</f>
        <v>0</v>
      </c>
      <c r="E22" s="18"/>
    </row>
    <row r="23" spans="3:5" ht="15">
      <c r="C23" s="13" t="s">
        <v>25</v>
      </c>
      <c r="D23" s="17">
        <f>'część (3)'!H$9</f>
        <v>0</v>
      </c>
      <c r="E23" s="18"/>
    </row>
    <row r="24" spans="3:5" ht="15">
      <c r="C24" s="13" t="s">
        <v>26</v>
      </c>
      <c r="D24" s="17">
        <f>'część (4)'!H$9</f>
        <v>0</v>
      </c>
      <c r="E24" s="18"/>
    </row>
    <row r="25" spans="3:5" ht="15">
      <c r="C25" s="13" t="s">
        <v>27</v>
      </c>
      <c r="D25" s="17">
        <f>'część (5)'!H$9</f>
        <v>0</v>
      </c>
      <c r="E25" s="18"/>
    </row>
    <row r="26" spans="3:5" ht="15">
      <c r="C26" s="13" t="s">
        <v>28</v>
      </c>
      <c r="D26" s="17">
        <f>'część (6)'!H$9</f>
        <v>0</v>
      </c>
      <c r="E26" s="18"/>
    </row>
    <row r="27" spans="3:5" ht="15">
      <c r="C27" s="13" t="s">
        <v>29</v>
      </c>
      <c r="D27" s="17">
        <f>'część (7)'!H$9</f>
        <v>0</v>
      </c>
      <c r="E27" s="18"/>
    </row>
    <row r="28" spans="3:5" ht="15">
      <c r="C28" s="13" t="s">
        <v>30</v>
      </c>
      <c r="D28" s="17">
        <f>'część (8)'!H$9</f>
        <v>0</v>
      </c>
      <c r="E28" s="18"/>
    </row>
    <row r="29" spans="3:5" ht="15">
      <c r="C29" s="13" t="s">
        <v>31</v>
      </c>
      <c r="D29" s="17">
        <f>'część (9)'!H$9</f>
        <v>0</v>
      </c>
      <c r="E29" s="18"/>
    </row>
    <row r="30" spans="3:5" ht="15">
      <c r="C30" s="13" t="s">
        <v>32</v>
      </c>
      <c r="D30" s="17">
        <f>'część (10)'!F$9</f>
        <v>0</v>
      </c>
      <c r="E30" s="18"/>
    </row>
    <row r="31" spans="3:5" ht="15">
      <c r="C31" s="13" t="s">
        <v>59</v>
      </c>
      <c r="D31" s="17">
        <f>'część (11)'!F$9</f>
        <v>0</v>
      </c>
      <c r="E31" s="18"/>
    </row>
    <row r="32" spans="3:5" ht="15">
      <c r="C32" s="13" t="s">
        <v>60</v>
      </c>
      <c r="D32" s="17">
        <f>'część (12)'!F$9</f>
        <v>0</v>
      </c>
      <c r="E32" s="18"/>
    </row>
    <row r="33" spans="3:5" ht="15">
      <c r="C33" s="13" t="s">
        <v>61</v>
      </c>
      <c r="D33" s="17">
        <f>'część (13)'!H$9</f>
        <v>0</v>
      </c>
      <c r="E33" s="18"/>
    </row>
    <row r="34" ht="15" customHeight="1">
      <c r="E34" s="19"/>
    </row>
    <row r="35" spans="3:5" ht="73.5" customHeight="1">
      <c r="C35" s="86" t="s">
        <v>64</v>
      </c>
      <c r="D35" s="87"/>
      <c r="E35" s="87"/>
    </row>
    <row r="36" spans="2:5" ht="20.25" customHeight="1">
      <c r="B36" s="28" t="s">
        <v>3</v>
      </c>
      <c r="C36" s="90" t="s">
        <v>40</v>
      </c>
      <c r="D36" s="82"/>
      <c r="E36" s="90"/>
    </row>
    <row r="37" spans="2:5" ht="64.5" customHeight="1">
      <c r="B37" s="28" t="s">
        <v>4</v>
      </c>
      <c r="C37" s="83" t="s">
        <v>113</v>
      </c>
      <c r="D37" s="83"/>
      <c r="E37" s="83"/>
    </row>
    <row r="38" spans="2:5" s="20" customFormat="1" ht="189" customHeight="1">
      <c r="B38" s="28" t="s">
        <v>5</v>
      </c>
      <c r="C38" s="82" t="s">
        <v>122</v>
      </c>
      <c r="D38" s="82"/>
      <c r="E38" s="82"/>
    </row>
    <row r="39" spans="2:5" s="20" customFormat="1" ht="36" customHeight="1">
      <c r="B39" s="28" t="s">
        <v>33</v>
      </c>
      <c r="C39" s="82" t="s">
        <v>21</v>
      </c>
      <c r="D39" s="90"/>
      <c r="E39" s="90"/>
    </row>
    <row r="40" spans="2:5" s="20" customFormat="1" ht="33" customHeight="1">
      <c r="B40" s="28" t="s">
        <v>39</v>
      </c>
      <c r="C40" s="82" t="s">
        <v>34</v>
      </c>
      <c r="D40" s="90"/>
      <c r="E40" s="90"/>
    </row>
    <row r="41" spans="2:5" s="20" customFormat="1" ht="36" customHeight="1">
      <c r="B41" s="28" t="s">
        <v>6</v>
      </c>
      <c r="C41" s="82" t="s">
        <v>35</v>
      </c>
      <c r="D41" s="90"/>
      <c r="E41" s="90"/>
    </row>
    <row r="42" spans="2:5" s="20" customFormat="1" ht="91.5" customHeight="1">
      <c r="B42" s="28" t="s">
        <v>7</v>
      </c>
      <c r="C42" s="86" t="s">
        <v>65</v>
      </c>
      <c r="D42" s="86"/>
      <c r="E42" s="86"/>
    </row>
    <row r="43" spans="2:5" ht="13.5" customHeight="1">
      <c r="B43" s="28"/>
      <c r="C43" s="43"/>
      <c r="D43" s="44"/>
      <c r="E43" s="44"/>
    </row>
    <row r="44" spans="2:5" ht="15" customHeight="1">
      <c r="B44" s="28" t="s">
        <v>62</v>
      </c>
      <c r="C44" s="23" t="s">
        <v>8</v>
      </c>
      <c r="D44" s="27"/>
      <c r="E44" s="28"/>
    </row>
    <row r="45" spans="2:5" ht="15" customHeight="1">
      <c r="B45" s="45"/>
      <c r="C45" s="75" t="s">
        <v>19</v>
      </c>
      <c r="D45" s="76"/>
      <c r="E45" s="77"/>
    </row>
    <row r="46" spans="2:5" ht="15" customHeight="1">
      <c r="B46" s="28"/>
      <c r="C46" s="75" t="s">
        <v>9</v>
      </c>
      <c r="D46" s="77"/>
      <c r="E46" s="37"/>
    </row>
    <row r="47" spans="2:5" ht="15">
      <c r="B47" s="28"/>
      <c r="C47" s="84"/>
      <c r="D47" s="85"/>
      <c r="E47" s="37"/>
    </row>
    <row r="48" spans="2:5" ht="15" customHeight="1">
      <c r="B48" s="28"/>
      <c r="C48" s="84"/>
      <c r="D48" s="85"/>
      <c r="E48" s="37"/>
    </row>
    <row r="49" spans="2:5" ht="15">
      <c r="B49" s="28"/>
      <c r="C49" s="84"/>
      <c r="D49" s="85"/>
      <c r="E49" s="37"/>
    </row>
    <row r="50" spans="2:5" ht="15">
      <c r="B50" s="28"/>
      <c r="C50" s="46" t="s">
        <v>11</v>
      </c>
      <c r="D50" s="46"/>
      <c r="E50" s="47"/>
    </row>
    <row r="51" spans="2:5" ht="15" customHeight="1">
      <c r="B51" s="28"/>
      <c r="C51" s="75" t="s">
        <v>20</v>
      </c>
      <c r="D51" s="76"/>
      <c r="E51" s="77"/>
    </row>
    <row r="52" spans="2:5" ht="15">
      <c r="B52" s="28"/>
      <c r="C52" s="42" t="s">
        <v>9</v>
      </c>
      <c r="D52" s="48" t="s">
        <v>10</v>
      </c>
      <c r="E52" s="49" t="s">
        <v>12</v>
      </c>
    </row>
    <row r="53" spans="2:5" ht="15">
      <c r="B53" s="28"/>
      <c r="C53" s="50"/>
      <c r="D53" s="48"/>
      <c r="E53" s="51"/>
    </row>
    <row r="54" spans="2:5" ht="15" customHeight="1">
      <c r="B54" s="28"/>
      <c r="C54" s="50"/>
      <c r="D54" s="48"/>
      <c r="E54" s="51"/>
    </row>
    <row r="55" spans="2:5" ht="15">
      <c r="B55" s="28"/>
      <c r="C55" s="46"/>
      <c r="D55" s="46"/>
      <c r="E55" s="47"/>
    </row>
    <row r="56" spans="2:5" ht="15" customHeight="1">
      <c r="B56" s="28"/>
      <c r="C56" s="75" t="s">
        <v>22</v>
      </c>
      <c r="D56" s="76"/>
      <c r="E56" s="77"/>
    </row>
    <row r="57" spans="2:5" ht="15" customHeight="1">
      <c r="B57" s="28"/>
      <c r="C57" s="75" t="s">
        <v>13</v>
      </c>
      <c r="D57" s="77"/>
      <c r="E57" s="37"/>
    </row>
    <row r="58" spans="2:5" ht="15">
      <c r="B58" s="28"/>
      <c r="C58" s="80"/>
      <c r="D58" s="80"/>
      <c r="E58" s="37"/>
    </row>
    <row r="59" spans="2:5" ht="15" customHeight="1">
      <c r="B59" s="28"/>
      <c r="C59" s="43"/>
      <c r="D59" s="44"/>
      <c r="E59" s="44"/>
    </row>
    <row r="60" spans="3:5" ht="18" customHeight="1">
      <c r="C60" s="88" t="s">
        <v>13</v>
      </c>
      <c r="D60" s="89"/>
      <c r="E60" s="13"/>
    </row>
    <row r="61" spans="3:5" ht="18" customHeight="1">
      <c r="C61" s="81"/>
      <c r="D61" s="81"/>
      <c r="E61" s="13"/>
    </row>
    <row r="62" spans="3:5" ht="34.5" customHeight="1">
      <c r="C62" s="12"/>
      <c r="D62" s="21"/>
      <c r="E62" s="21"/>
    </row>
    <row r="63" spans="3:5" ht="15">
      <c r="C63" s="93"/>
      <c r="D63" s="94"/>
      <c r="E63" s="94"/>
    </row>
  </sheetData>
  <sheetProtection/>
  <mergeCells count="31">
    <mergeCell ref="D12:E12"/>
    <mergeCell ref="D16:E16"/>
    <mergeCell ref="C63:E63"/>
    <mergeCell ref="C45:E45"/>
    <mergeCell ref="C40:E40"/>
    <mergeCell ref="C36:E36"/>
    <mergeCell ref="C51:E51"/>
    <mergeCell ref="C49:D49"/>
    <mergeCell ref="C47:D47"/>
    <mergeCell ref="C42:E42"/>
    <mergeCell ref="C41:E41"/>
    <mergeCell ref="C35:E35"/>
    <mergeCell ref="C60:D60"/>
    <mergeCell ref="D6:E6"/>
    <mergeCell ref="D13:E13"/>
    <mergeCell ref="C39:E39"/>
    <mergeCell ref="C18:D18"/>
    <mergeCell ref="D11:E11"/>
    <mergeCell ref="D10:E10"/>
    <mergeCell ref="D8:E8"/>
    <mergeCell ref="D9:E9"/>
    <mergeCell ref="C56:E56"/>
    <mergeCell ref="D14:E14"/>
    <mergeCell ref="C58:D58"/>
    <mergeCell ref="C57:D57"/>
    <mergeCell ref="C61:D61"/>
    <mergeCell ref="C38:E38"/>
    <mergeCell ref="C46:D46"/>
    <mergeCell ref="D15:E15"/>
    <mergeCell ref="C37:E37"/>
    <mergeCell ref="C48:D48"/>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rowBreaks count="1" manualBreakCount="1">
    <brk id="37" max="4"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9</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4">
        <f>SUM(H14:H14)</f>
        <v>0</v>
      </c>
      <c r="G9" s="105"/>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05">
      <c r="A14" s="61" t="s">
        <v>2</v>
      </c>
      <c r="B14" s="52" t="s">
        <v>77</v>
      </c>
      <c r="C14" s="60">
        <v>15</v>
      </c>
      <c r="D14" s="60" t="s">
        <v>58</v>
      </c>
      <c r="E14" s="39"/>
      <c r="F14" s="39"/>
      <c r="G14" s="39"/>
      <c r="H14" s="40">
        <f>ROUND((ROUND(C14,2)*ROUND(G14,2)),2)</f>
        <v>0</v>
      </c>
      <c r="K14" s="4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V51"/>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8" width="30.75390625" style="1" customWidth="1"/>
    <col min="9" max="9" width="24.625" style="1" customWidth="1"/>
    <col min="10" max="10" width="23.625" style="1" customWidth="1"/>
    <col min="11" max="11" width="17.875" style="1" customWidth="1"/>
    <col min="12" max="12" width="17.625" style="1" customWidth="1"/>
    <col min="13" max="16" width="16.375" style="1" customWidth="1"/>
    <col min="17" max="17" width="8.00390625" style="1" customWidth="1"/>
    <col min="18" max="18" width="15.875" style="1" customWidth="1"/>
    <col min="19" max="19" width="15.875" style="3" customWidth="1"/>
    <col min="20" max="20" width="15.875" style="1" customWidth="1"/>
    <col min="21" max="22" width="14.25390625" style="1" customWidth="1"/>
    <col min="23" max="23" width="15.25390625" style="1" customWidth="1"/>
    <col min="24" max="16384" width="9.125" style="1" customWidth="1"/>
  </cols>
  <sheetData>
    <row r="1" spans="2:22" ht="15">
      <c r="B1" s="2" t="str">
        <f>'formularz oferty'!D4</f>
        <v>DFP.271.213.2018.AB</v>
      </c>
      <c r="J1" s="22" t="s">
        <v>53</v>
      </c>
      <c r="K1" s="22"/>
      <c r="L1" s="22"/>
      <c r="M1" s="22"/>
      <c r="N1" s="22"/>
      <c r="O1" s="22"/>
      <c r="P1" s="22"/>
      <c r="U1" s="2"/>
      <c r="V1" s="2"/>
    </row>
    <row r="2" ht="30.75" customHeight="1">
      <c r="J2" s="54" t="s">
        <v>57</v>
      </c>
    </row>
    <row r="4" spans="2:22" ht="15">
      <c r="B4" s="4" t="s">
        <v>14</v>
      </c>
      <c r="C4" s="5">
        <v>10</v>
      </c>
      <c r="D4" s="6"/>
      <c r="E4" s="11"/>
      <c r="F4" s="9"/>
      <c r="G4" s="9"/>
      <c r="H4" s="9"/>
      <c r="I4" s="8" t="s">
        <v>18</v>
      </c>
      <c r="J4" s="9"/>
      <c r="K4" s="6"/>
      <c r="L4" s="9"/>
      <c r="M4" s="9"/>
      <c r="N4" s="9"/>
      <c r="O4" s="9"/>
      <c r="P4" s="9"/>
      <c r="V4" s="2"/>
    </row>
    <row r="5" spans="2:22" ht="15">
      <c r="B5" s="4"/>
      <c r="C5" s="6"/>
      <c r="D5" s="6"/>
      <c r="E5" s="11"/>
      <c r="F5" s="9"/>
      <c r="G5" s="9"/>
      <c r="H5" s="9"/>
      <c r="I5" s="8"/>
      <c r="J5" s="9"/>
      <c r="K5" s="6"/>
      <c r="L5" s="9"/>
      <c r="M5" s="9"/>
      <c r="N5" s="9"/>
      <c r="O5" s="9"/>
      <c r="P5" s="9"/>
      <c r="V5" s="2"/>
    </row>
    <row r="6" spans="1:16" ht="15">
      <c r="A6" s="4"/>
      <c r="C6" s="9"/>
      <c r="D6" s="9"/>
      <c r="E6" s="11"/>
      <c r="F6" s="9"/>
      <c r="G6" s="9"/>
      <c r="H6" s="9"/>
      <c r="I6" s="9"/>
      <c r="J6" s="9"/>
      <c r="K6" s="9"/>
      <c r="L6" s="9"/>
      <c r="M6" s="9"/>
      <c r="N6" s="9"/>
      <c r="O6" s="9"/>
      <c r="P6" s="9"/>
    </row>
    <row r="7" spans="1:16" ht="15">
      <c r="A7" s="4"/>
      <c r="C7" s="9"/>
      <c r="D7" s="9"/>
      <c r="E7" s="11"/>
      <c r="F7" s="9"/>
      <c r="G7" s="9"/>
      <c r="H7" s="9"/>
      <c r="I7" s="9"/>
      <c r="J7" s="9"/>
      <c r="K7" s="9"/>
      <c r="L7" s="9"/>
      <c r="M7" s="9"/>
      <c r="N7" s="9"/>
      <c r="O7" s="9"/>
      <c r="P7" s="9"/>
    </row>
    <row r="8" spans="1:16" ht="15">
      <c r="A8" s="4"/>
      <c r="C8" s="9"/>
      <c r="D8" s="9"/>
      <c r="E8" s="11"/>
      <c r="F8" s="9"/>
      <c r="G8" s="9"/>
      <c r="H8" s="9"/>
      <c r="I8" s="9"/>
      <c r="J8" s="9"/>
      <c r="K8" s="9"/>
      <c r="L8" s="9"/>
      <c r="M8" s="9"/>
      <c r="N8" s="9"/>
      <c r="O8" s="9"/>
      <c r="P8" s="9"/>
    </row>
    <row r="9" spans="1:9" s="57" customFormat="1" ht="15">
      <c r="A9" s="23"/>
      <c r="B9" s="23"/>
      <c r="C9" s="24"/>
      <c r="D9" s="25"/>
      <c r="E9" s="26" t="s">
        <v>1</v>
      </c>
      <c r="F9" s="104">
        <f>SUM(J14:J20)</f>
        <v>0</v>
      </c>
      <c r="G9" s="111"/>
      <c r="H9" s="111"/>
      <c r="I9" s="105"/>
    </row>
    <row r="10" spans="1:9" s="57" customFormat="1" ht="15">
      <c r="A10" s="23"/>
      <c r="C10" s="24"/>
      <c r="D10" s="25"/>
      <c r="E10" s="58"/>
      <c r="F10" s="58"/>
      <c r="G10" s="58"/>
      <c r="H10" s="58"/>
      <c r="I10" s="58"/>
    </row>
    <row r="11" spans="1:9" s="57" customFormat="1" ht="15">
      <c r="A11" s="23"/>
      <c r="B11" s="29" t="s">
        <v>15</v>
      </c>
      <c r="C11" s="30"/>
      <c r="D11" s="30"/>
      <c r="E11" s="30"/>
      <c r="F11" s="30"/>
      <c r="G11" s="30"/>
      <c r="H11" s="30"/>
      <c r="I11" s="30"/>
    </row>
    <row r="12" spans="2:4" s="57" customFormat="1" ht="15">
      <c r="B12" s="23"/>
      <c r="C12" s="31"/>
      <c r="D12" s="32"/>
    </row>
    <row r="13" spans="1:10" s="36" customFormat="1" ht="34.5" customHeight="1">
      <c r="A13" s="33" t="s">
        <v>38</v>
      </c>
      <c r="B13" s="33" t="s">
        <v>55</v>
      </c>
      <c r="C13" s="34" t="s">
        <v>0</v>
      </c>
      <c r="D13" s="35"/>
      <c r="E13" s="33" t="s">
        <v>63</v>
      </c>
      <c r="F13" s="33" t="s">
        <v>54</v>
      </c>
      <c r="G13" s="33" t="s">
        <v>117</v>
      </c>
      <c r="H13" s="33" t="s">
        <v>118</v>
      </c>
      <c r="I13" s="33" t="s">
        <v>119</v>
      </c>
      <c r="J13" s="33" t="s">
        <v>16</v>
      </c>
    </row>
    <row r="14" spans="1:13" s="57" customFormat="1" ht="60">
      <c r="A14" s="61" t="s">
        <v>2</v>
      </c>
      <c r="B14" s="52" t="s">
        <v>103</v>
      </c>
      <c r="C14" s="60">
        <v>560</v>
      </c>
      <c r="D14" s="60" t="s">
        <v>102</v>
      </c>
      <c r="E14" s="39"/>
      <c r="F14" s="39"/>
      <c r="G14" s="39"/>
      <c r="H14" s="39"/>
      <c r="I14" s="39"/>
      <c r="J14" s="40">
        <f aca="true" t="shared" si="0" ref="J14:J20">ROUND((ROUND(H14,2)*ROUND(I14,2)),2)</f>
        <v>0</v>
      </c>
      <c r="M14" s="41"/>
    </row>
    <row r="15" spans="1:13" s="57" customFormat="1" ht="30">
      <c r="A15" s="61" t="s">
        <v>3</v>
      </c>
      <c r="B15" s="52" t="s">
        <v>104</v>
      </c>
      <c r="C15" s="72">
        <v>280</v>
      </c>
      <c r="D15" s="60" t="s">
        <v>102</v>
      </c>
      <c r="E15" s="39"/>
      <c r="F15" s="39"/>
      <c r="G15" s="39"/>
      <c r="H15" s="39"/>
      <c r="I15" s="39"/>
      <c r="J15" s="40">
        <f t="shared" si="0"/>
        <v>0</v>
      </c>
      <c r="M15" s="41"/>
    </row>
    <row r="16" spans="1:19" ht="45">
      <c r="A16" s="61" t="s">
        <v>4</v>
      </c>
      <c r="B16" s="52" t="s">
        <v>105</v>
      </c>
      <c r="C16" s="72">
        <v>1800</v>
      </c>
      <c r="D16" s="60" t="s">
        <v>102</v>
      </c>
      <c r="E16" s="39"/>
      <c r="F16" s="39"/>
      <c r="G16" s="39"/>
      <c r="H16" s="39"/>
      <c r="I16" s="39"/>
      <c r="J16" s="40">
        <f t="shared" si="0"/>
        <v>0</v>
      </c>
      <c r="S16" s="1"/>
    </row>
    <row r="17" spans="1:19" ht="60">
      <c r="A17" s="61" t="s">
        <v>5</v>
      </c>
      <c r="B17" s="52" t="s">
        <v>106</v>
      </c>
      <c r="C17" s="72">
        <v>250</v>
      </c>
      <c r="D17" s="60" t="s">
        <v>102</v>
      </c>
      <c r="E17" s="39"/>
      <c r="F17" s="39"/>
      <c r="G17" s="39"/>
      <c r="H17" s="39"/>
      <c r="I17" s="39"/>
      <c r="J17" s="40">
        <f t="shared" si="0"/>
        <v>0</v>
      </c>
      <c r="S17" s="1"/>
    </row>
    <row r="18" spans="1:19" ht="60">
      <c r="A18" s="61" t="s">
        <v>33</v>
      </c>
      <c r="B18" s="52" t="s">
        <v>107</v>
      </c>
      <c r="C18" s="72">
        <v>400</v>
      </c>
      <c r="D18" s="60" t="s">
        <v>102</v>
      </c>
      <c r="E18" s="39"/>
      <c r="F18" s="39"/>
      <c r="G18" s="39"/>
      <c r="H18" s="39"/>
      <c r="I18" s="39"/>
      <c r="J18" s="40">
        <f t="shared" si="0"/>
        <v>0</v>
      </c>
      <c r="S18" s="1"/>
    </row>
    <row r="19" spans="1:19" ht="45">
      <c r="A19" s="61" t="s">
        <v>39</v>
      </c>
      <c r="B19" s="52" t="s">
        <v>108</v>
      </c>
      <c r="C19" s="72">
        <v>3600</v>
      </c>
      <c r="D19" s="60" t="s">
        <v>102</v>
      </c>
      <c r="E19" s="39"/>
      <c r="F19" s="39"/>
      <c r="G19" s="39"/>
      <c r="H19" s="39"/>
      <c r="I19" s="39"/>
      <c r="J19" s="40">
        <f t="shared" si="0"/>
        <v>0</v>
      </c>
      <c r="S19" s="1"/>
    </row>
    <row r="20" spans="1:19" ht="30">
      <c r="A20" s="61" t="s">
        <v>6</v>
      </c>
      <c r="B20" s="55" t="s">
        <v>114</v>
      </c>
      <c r="C20" s="73">
        <v>5</v>
      </c>
      <c r="D20" s="73" t="s">
        <v>78</v>
      </c>
      <c r="E20" s="39"/>
      <c r="F20" s="39"/>
      <c r="G20" s="39"/>
      <c r="H20" s="39"/>
      <c r="I20" s="39"/>
      <c r="J20" s="40">
        <f t="shared" si="0"/>
        <v>0</v>
      </c>
      <c r="S20" s="1"/>
    </row>
    <row r="21" spans="2:19" ht="15">
      <c r="B21" s="59"/>
      <c r="S21" s="1"/>
    </row>
    <row r="22" ht="15">
      <c r="S22" s="1"/>
    </row>
    <row r="23" spans="1:19" ht="72" customHeight="1">
      <c r="A23" s="112" t="s">
        <v>120</v>
      </c>
      <c r="B23" s="112"/>
      <c r="C23" s="112"/>
      <c r="D23" s="112"/>
      <c r="E23" s="112"/>
      <c r="F23" s="112"/>
      <c r="G23" s="112"/>
      <c r="H23" s="112"/>
      <c r="I23" s="112"/>
      <c r="J23" s="112"/>
      <c r="S23" s="1"/>
    </row>
    <row r="24" spans="2:19" ht="15">
      <c r="B24" s="59"/>
      <c r="S24" s="1"/>
    </row>
    <row r="25" ht="15">
      <c r="S25" s="1"/>
    </row>
    <row r="26" ht="15">
      <c r="S26" s="1"/>
    </row>
    <row r="27" ht="15">
      <c r="S27" s="1"/>
    </row>
    <row r="28" ht="15">
      <c r="S28" s="1"/>
    </row>
    <row r="29" ht="15">
      <c r="S29" s="1"/>
    </row>
    <row r="30" ht="15">
      <c r="S30" s="1"/>
    </row>
    <row r="31" ht="15">
      <c r="S31" s="1"/>
    </row>
    <row r="32" ht="15">
      <c r="S32" s="1"/>
    </row>
    <row r="33" ht="15">
      <c r="S33" s="1"/>
    </row>
    <row r="34" ht="15">
      <c r="S34" s="1"/>
    </row>
    <row r="35" ht="15">
      <c r="S35" s="1"/>
    </row>
    <row r="36" ht="15">
      <c r="S36" s="1"/>
    </row>
    <row r="37" ht="15">
      <c r="S37" s="1"/>
    </row>
    <row r="38" ht="15">
      <c r="S38" s="1"/>
    </row>
    <row r="39" ht="15">
      <c r="S39" s="1"/>
    </row>
    <row r="40" ht="15">
      <c r="S40" s="1"/>
    </row>
    <row r="41" ht="15">
      <c r="S41" s="1"/>
    </row>
    <row r="42" ht="15">
      <c r="S42" s="1"/>
    </row>
    <row r="43" ht="15">
      <c r="S43" s="1"/>
    </row>
    <row r="44" ht="15">
      <c r="S44" s="1"/>
    </row>
    <row r="45" ht="15">
      <c r="S45" s="1"/>
    </row>
    <row r="46" ht="15">
      <c r="S46" s="1"/>
    </row>
    <row r="47" ht="15">
      <c r="S47" s="1"/>
    </row>
    <row r="48" ht="15">
      <c r="S48" s="1"/>
    </row>
    <row r="49" ht="15">
      <c r="S49" s="1"/>
    </row>
    <row r="50" ht="15">
      <c r="S50" s="1"/>
    </row>
    <row r="51" ht="15">
      <c r="S51" s="1"/>
    </row>
  </sheetData>
  <sheetProtection/>
  <mergeCells count="2">
    <mergeCell ref="F9:I9"/>
    <mergeCell ref="A23:J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20"/>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8" width="30.75390625" style="1" customWidth="1"/>
    <col min="9" max="9" width="24.625" style="1" customWidth="1"/>
    <col min="10" max="10" width="23.625" style="1" customWidth="1"/>
    <col min="11" max="11" width="17.875" style="1" customWidth="1"/>
    <col min="12" max="12" width="17.625" style="1" customWidth="1"/>
    <col min="13" max="16" width="16.375" style="1" customWidth="1"/>
    <col min="17" max="18" width="14.25390625" style="1" customWidth="1"/>
    <col min="19" max="16384" width="9.125" style="1" customWidth="1"/>
  </cols>
  <sheetData>
    <row r="1" spans="2:18" ht="15">
      <c r="B1" s="2" t="str">
        <f>'formularz oferty'!D4</f>
        <v>DFP.271.213.2018.AB</v>
      </c>
      <c r="J1" s="22" t="s">
        <v>53</v>
      </c>
      <c r="K1" s="22"/>
      <c r="L1" s="22"/>
      <c r="M1" s="22"/>
      <c r="N1" s="22"/>
      <c r="O1" s="22"/>
      <c r="P1" s="22"/>
      <c r="Q1" s="2"/>
      <c r="R1" s="2"/>
    </row>
    <row r="2" ht="30.75" customHeight="1">
      <c r="J2" s="54" t="s">
        <v>57</v>
      </c>
    </row>
    <row r="4" spans="2:16" ht="15">
      <c r="B4" s="4" t="s">
        <v>14</v>
      </c>
      <c r="C4" s="5">
        <v>11</v>
      </c>
      <c r="D4" s="6"/>
      <c r="E4" s="11"/>
      <c r="F4" s="9"/>
      <c r="G4" s="9"/>
      <c r="H4" s="9"/>
      <c r="I4" s="8" t="s">
        <v>18</v>
      </c>
      <c r="J4" s="9"/>
      <c r="K4" s="6"/>
      <c r="L4" s="9"/>
      <c r="M4" s="9"/>
      <c r="N4" s="9"/>
      <c r="O4" s="9"/>
      <c r="P4" s="9"/>
    </row>
    <row r="5" spans="2:16" ht="15">
      <c r="B5" s="4"/>
      <c r="C5" s="6"/>
      <c r="D5" s="6"/>
      <c r="E5" s="11"/>
      <c r="F5" s="9"/>
      <c r="G5" s="9"/>
      <c r="H5" s="9"/>
      <c r="I5" s="8"/>
      <c r="J5" s="9"/>
      <c r="K5" s="6"/>
      <c r="L5" s="9"/>
      <c r="M5" s="9"/>
      <c r="N5" s="9"/>
      <c r="O5" s="9"/>
      <c r="P5" s="9"/>
    </row>
    <row r="6" spans="1:16" ht="15">
      <c r="A6" s="4"/>
      <c r="C6" s="9"/>
      <c r="D6" s="9"/>
      <c r="E6" s="11"/>
      <c r="F6" s="9"/>
      <c r="G6" s="9"/>
      <c r="H6" s="9"/>
      <c r="I6" s="9"/>
      <c r="J6" s="9"/>
      <c r="K6" s="9"/>
      <c r="L6" s="9"/>
      <c r="M6" s="9"/>
      <c r="N6" s="9"/>
      <c r="O6" s="9"/>
      <c r="P6" s="9"/>
    </row>
    <row r="7" spans="1:16" ht="15">
      <c r="A7" s="4"/>
      <c r="C7" s="9"/>
      <c r="D7" s="9"/>
      <c r="E7" s="11"/>
      <c r="F7" s="9"/>
      <c r="G7" s="9"/>
      <c r="H7" s="9"/>
      <c r="I7" s="9"/>
      <c r="J7" s="9"/>
      <c r="K7" s="9"/>
      <c r="L7" s="9"/>
      <c r="M7" s="9"/>
      <c r="N7" s="9"/>
      <c r="O7" s="9"/>
      <c r="P7" s="9"/>
    </row>
    <row r="8" spans="1:16" ht="15">
      <c r="A8" s="4"/>
      <c r="C8" s="9"/>
      <c r="D8" s="9"/>
      <c r="E8" s="11"/>
      <c r="F8" s="9"/>
      <c r="G8" s="9"/>
      <c r="H8" s="9"/>
      <c r="I8" s="9"/>
      <c r="J8" s="9"/>
      <c r="K8" s="9"/>
      <c r="L8" s="9"/>
      <c r="M8" s="9"/>
      <c r="N8" s="9"/>
      <c r="O8" s="9"/>
      <c r="P8" s="9"/>
    </row>
    <row r="9" spans="1:9" s="57" customFormat="1" ht="15">
      <c r="A9" s="23"/>
      <c r="B9" s="23"/>
      <c r="C9" s="24"/>
      <c r="D9" s="25"/>
      <c r="E9" s="26" t="s">
        <v>1</v>
      </c>
      <c r="F9" s="104">
        <f>SUM(J14:J17)</f>
        <v>0</v>
      </c>
      <c r="G9" s="111"/>
      <c r="H9" s="111"/>
      <c r="I9" s="105"/>
    </row>
    <row r="10" spans="1:9" s="57" customFormat="1" ht="15">
      <c r="A10" s="23"/>
      <c r="C10" s="24"/>
      <c r="D10" s="25"/>
      <c r="E10" s="58"/>
      <c r="F10" s="58"/>
      <c r="G10" s="58"/>
      <c r="H10" s="58"/>
      <c r="I10" s="58"/>
    </row>
    <row r="11" spans="1:9" s="57" customFormat="1" ht="15">
      <c r="A11" s="23"/>
      <c r="B11" s="29" t="s">
        <v>15</v>
      </c>
      <c r="C11" s="30"/>
      <c r="D11" s="30"/>
      <c r="E11" s="30"/>
      <c r="F11" s="30"/>
      <c r="G11" s="30"/>
      <c r="H11" s="30"/>
      <c r="I11" s="30"/>
    </row>
    <row r="12" spans="2:4" s="57" customFormat="1" ht="15">
      <c r="B12" s="23"/>
      <c r="C12" s="31"/>
      <c r="D12" s="32"/>
    </row>
    <row r="13" spans="1:10" s="36" customFormat="1" ht="34.5" customHeight="1">
      <c r="A13" s="33" t="s">
        <v>38</v>
      </c>
      <c r="B13" s="33" t="s">
        <v>55</v>
      </c>
      <c r="C13" s="34" t="s">
        <v>0</v>
      </c>
      <c r="D13" s="35"/>
      <c r="E13" s="33" t="s">
        <v>63</v>
      </c>
      <c r="F13" s="33" t="s">
        <v>54</v>
      </c>
      <c r="G13" s="33" t="s">
        <v>117</v>
      </c>
      <c r="H13" s="33" t="s">
        <v>118</v>
      </c>
      <c r="I13" s="33" t="s">
        <v>119</v>
      </c>
      <c r="J13" s="33" t="s">
        <v>16</v>
      </c>
    </row>
    <row r="14" spans="1:13" s="57" customFormat="1" ht="45">
      <c r="A14" s="61" t="s">
        <v>2</v>
      </c>
      <c r="B14" s="52" t="s">
        <v>109</v>
      </c>
      <c r="C14" s="60">
        <v>40</v>
      </c>
      <c r="D14" s="60" t="s">
        <v>102</v>
      </c>
      <c r="E14" s="39"/>
      <c r="F14" s="39"/>
      <c r="G14" s="39"/>
      <c r="H14" s="39"/>
      <c r="I14" s="39"/>
      <c r="J14" s="40">
        <f>ROUND((ROUND(H14,2)*ROUND(I14,2)),2)</f>
        <v>0</v>
      </c>
      <c r="M14" s="41"/>
    </row>
    <row r="15" spans="1:13" s="57" customFormat="1" ht="30">
      <c r="A15" s="61" t="s">
        <v>3</v>
      </c>
      <c r="B15" s="52" t="s">
        <v>110</v>
      </c>
      <c r="C15" s="72">
        <v>400</v>
      </c>
      <c r="D15" s="60" t="s">
        <v>102</v>
      </c>
      <c r="E15" s="39"/>
      <c r="F15" s="39"/>
      <c r="G15" s="39"/>
      <c r="H15" s="39"/>
      <c r="I15" s="39"/>
      <c r="J15" s="40">
        <f>ROUND((ROUND(H15,2)*ROUND(I15,2)),2)</f>
        <v>0</v>
      </c>
      <c r="M15" s="41"/>
    </row>
    <row r="16" spans="1:10" ht="15">
      <c r="A16" s="61" t="s">
        <v>4</v>
      </c>
      <c r="B16" s="52" t="s">
        <v>116</v>
      </c>
      <c r="C16" s="73">
        <v>160</v>
      </c>
      <c r="D16" s="73" t="s">
        <v>115</v>
      </c>
      <c r="E16" s="39"/>
      <c r="F16" s="39"/>
      <c r="G16" s="39"/>
      <c r="H16" s="39"/>
      <c r="I16" s="39"/>
      <c r="J16" s="40">
        <f>ROUND((ROUND(H16,2)*ROUND(I16,2)),2)</f>
        <v>0</v>
      </c>
    </row>
    <row r="17" spans="1:10" ht="45">
      <c r="A17" s="61" t="s">
        <v>5</v>
      </c>
      <c r="B17" s="52" t="s">
        <v>79</v>
      </c>
      <c r="C17" s="74">
        <v>10</v>
      </c>
      <c r="D17" s="74" t="s">
        <v>67</v>
      </c>
      <c r="E17" s="39"/>
      <c r="F17" s="39"/>
      <c r="G17" s="39"/>
      <c r="H17" s="39"/>
      <c r="I17" s="39"/>
      <c r="J17" s="40">
        <f>ROUND((ROUND(H17,2)*ROUND(I17,2)),2)</f>
        <v>0</v>
      </c>
    </row>
    <row r="20" spans="1:10" ht="93" customHeight="1">
      <c r="A20" s="112" t="s">
        <v>120</v>
      </c>
      <c r="B20" s="112"/>
      <c r="C20" s="112"/>
      <c r="D20" s="112"/>
      <c r="E20" s="112"/>
      <c r="F20" s="112"/>
      <c r="G20" s="112"/>
      <c r="H20" s="112"/>
      <c r="I20" s="112"/>
      <c r="J20" s="112"/>
    </row>
  </sheetData>
  <sheetProtection/>
  <mergeCells count="2">
    <mergeCell ref="F9:I9"/>
    <mergeCell ref="A20:J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V45"/>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8" width="30.75390625" style="1" customWidth="1"/>
    <col min="9" max="9" width="24.625" style="1" customWidth="1"/>
    <col min="10" max="10" width="23.625" style="1" customWidth="1"/>
    <col min="11" max="11" width="17.875" style="1" customWidth="1"/>
    <col min="12" max="12" width="17.625" style="1" customWidth="1"/>
    <col min="13" max="16" width="16.375" style="1" customWidth="1"/>
    <col min="17" max="17" width="8.00390625" style="1" customWidth="1"/>
    <col min="18" max="18" width="15.875" style="1" customWidth="1"/>
    <col min="19" max="19" width="15.875" style="3" customWidth="1"/>
    <col min="20" max="20" width="15.875" style="1" customWidth="1"/>
    <col min="21" max="22" width="14.25390625" style="1" customWidth="1"/>
    <col min="23" max="23" width="15.25390625" style="1" customWidth="1"/>
    <col min="24" max="16384" width="9.125" style="1" customWidth="1"/>
  </cols>
  <sheetData>
    <row r="1" spans="2:22" ht="15">
      <c r="B1" s="2" t="str">
        <f>'formularz oferty'!D4</f>
        <v>DFP.271.213.2018.AB</v>
      </c>
      <c r="J1" s="22" t="s">
        <v>53</v>
      </c>
      <c r="K1" s="22"/>
      <c r="L1" s="22"/>
      <c r="M1" s="22"/>
      <c r="N1" s="22"/>
      <c r="O1" s="22"/>
      <c r="P1" s="22"/>
      <c r="U1" s="2"/>
      <c r="V1" s="2"/>
    </row>
    <row r="2" ht="30.75" customHeight="1">
      <c r="J2" s="54" t="s">
        <v>57</v>
      </c>
    </row>
    <row r="4" spans="2:22" ht="15">
      <c r="B4" s="4" t="s">
        <v>14</v>
      </c>
      <c r="C4" s="5">
        <v>12</v>
      </c>
      <c r="D4" s="6"/>
      <c r="E4" s="11"/>
      <c r="F4" s="9"/>
      <c r="G4" s="9"/>
      <c r="H4" s="9"/>
      <c r="I4" s="8" t="s">
        <v>18</v>
      </c>
      <c r="J4" s="9"/>
      <c r="K4" s="6"/>
      <c r="L4" s="9"/>
      <c r="M4" s="9"/>
      <c r="N4" s="9"/>
      <c r="O4" s="9"/>
      <c r="P4" s="9"/>
      <c r="V4" s="2"/>
    </row>
    <row r="5" spans="2:22" ht="15">
      <c r="B5" s="4"/>
      <c r="C5" s="6"/>
      <c r="D5" s="6"/>
      <c r="E5" s="11"/>
      <c r="F5" s="9"/>
      <c r="G5" s="9"/>
      <c r="H5" s="9"/>
      <c r="I5" s="8"/>
      <c r="J5" s="9"/>
      <c r="K5" s="6"/>
      <c r="L5" s="9"/>
      <c r="M5" s="9"/>
      <c r="N5" s="9"/>
      <c r="O5" s="9"/>
      <c r="P5" s="9"/>
      <c r="V5" s="2"/>
    </row>
    <row r="6" spans="1:16" ht="15">
      <c r="A6" s="4"/>
      <c r="C6" s="9"/>
      <c r="D6" s="9"/>
      <c r="E6" s="11"/>
      <c r="F6" s="9"/>
      <c r="G6" s="9"/>
      <c r="H6" s="9"/>
      <c r="I6" s="9"/>
      <c r="J6" s="9"/>
      <c r="K6" s="9"/>
      <c r="L6" s="9"/>
      <c r="M6" s="9"/>
      <c r="N6" s="9"/>
      <c r="O6" s="9"/>
      <c r="P6" s="9"/>
    </row>
    <row r="7" spans="1:16" ht="15">
      <c r="A7" s="4"/>
      <c r="C7" s="9"/>
      <c r="D7" s="9"/>
      <c r="E7" s="11"/>
      <c r="F7" s="9"/>
      <c r="G7" s="9"/>
      <c r="H7" s="9"/>
      <c r="I7" s="9"/>
      <c r="J7" s="9"/>
      <c r="K7" s="9"/>
      <c r="L7" s="9"/>
      <c r="M7" s="9"/>
      <c r="N7" s="9"/>
      <c r="O7" s="9"/>
      <c r="P7" s="9"/>
    </row>
    <row r="8" spans="1:16" ht="15">
      <c r="A8" s="4"/>
      <c r="C8" s="9"/>
      <c r="D8" s="9"/>
      <c r="E8" s="11"/>
      <c r="F8" s="9"/>
      <c r="G8" s="9"/>
      <c r="H8" s="9"/>
      <c r="I8" s="9"/>
      <c r="J8" s="9"/>
      <c r="K8" s="9"/>
      <c r="L8" s="9"/>
      <c r="M8" s="9"/>
      <c r="N8" s="9"/>
      <c r="O8" s="9"/>
      <c r="P8" s="9"/>
    </row>
    <row r="9" spans="1:9" s="57" customFormat="1" ht="15">
      <c r="A9" s="23"/>
      <c r="B9" s="23"/>
      <c r="C9" s="24"/>
      <c r="D9" s="25"/>
      <c r="E9" s="26" t="s">
        <v>1</v>
      </c>
      <c r="F9" s="104">
        <f>SUM(J14:J15)</f>
        <v>0</v>
      </c>
      <c r="G9" s="111"/>
      <c r="H9" s="111"/>
      <c r="I9" s="105"/>
    </row>
    <row r="10" spans="1:9" s="57" customFormat="1" ht="15">
      <c r="A10" s="23"/>
      <c r="C10" s="24"/>
      <c r="D10" s="25"/>
      <c r="E10" s="58"/>
      <c r="F10" s="58"/>
      <c r="G10" s="58"/>
      <c r="H10" s="58"/>
      <c r="I10" s="58"/>
    </row>
    <row r="11" spans="1:9" s="57" customFormat="1" ht="15">
      <c r="A11" s="23"/>
      <c r="B11" s="29" t="s">
        <v>15</v>
      </c>
      <c r="C11" s="30"/>
      <c r="D11" s="30"/>
      <c r="E11" s="30"/>
      <c r="F11" s="30"/>
      <c r="G11" s="30"/>
      <c r="H11" s="30"/>
      <c r="I11" s="30"/>
    </row>
    <row r="12" spans="2:4" s="57" customFormat="1" ht="15">
      <c r="B12" s="23"/>
      <c r="C12" s="31"/>
      <c r="D12" s="32"/>
    </row>
    <row r="13" spans="1:10" s="36" customFormat="1" ht="34.5" customHeight="1">
      <c r="A13" s="33" t="s">
        <v>38</v>
      </c>
      <c r="B13" s="33" t="s">
        <v>55</v>
      </c>
      <c r="C13" s="34" t="s">
        <v>0</v>
      </c>
      <c r="D13" s="35"/>
      <c r="E13" s="33" t="s">
        <v>63</v>
      </c>
      <c r="F13" s="33" t="s">
        <v>54</v>
      </c>
      <c r="G13" s="33" t="s">
        <v>117</v>
      </c>
      <c r="H13" s="33" t="s">
        <v>118</v>
      </c>
      <c r="I13" s="33" t="s">
        <v>119</v>
      </c>
      <c r="J13" s="33" t="s">
        <v>16</v>
      </c>
    </row>
    <row r="14" spans="1:13" s="57" customFormat="1" ht="60">
      <c r="A14" s="61" t="s">
        <v>2</v>
      </c>
      <c r="B14" s="52" t="s">
        <v>111</v>
      </c>
      <c r="C14" s="60">
        <v>800</v>
      </c>
      <c r="D14" s="60" t="s">
        <v>102</v>
      </c>
      <c r="E14" s="39"/>
      <c r="F14" s="39"/>
      <c r="G14" s="39"/>
      <c r="H14" s="39"/>
      <c r="I14" s="39"/>
      <c r="J14" s="40">
        <f>ROUND((ROUND(H14,2)*ROUND(I14,2)),2)</f>
        <v>0</v>
      </c>
      <c r="M14" s="41"/>
    </row>
    <row r="15" spans="1:13" s="57" customFormat="1" ht="60">
      <c r="A15" s="61" t="s">
        <v>3</v>
      </c>
      <c r="B15" s="52" t="s">
        <v>112</v>
      </c>
      <c r="C15" s="72">
        <v>400</v>
      </c>
      <c r="D15" s="60" t="s">
        <v>102</v>
      </c>
      <c r="E15" s="39"/>
      <c r="F15" s="39"/>
      <c r="G15" s="39"/>
      <c r="H15" s="39"/>
      <c r="I15" s="39"/>
      <c r="J15" s="40">
        <f>ROUND((ROUND(H15,2)*ROUND(I15,2)),2)</f>
        <v>0</v>
      </c>
      <c r="M15" s="41"/>
    </row>
    <row r="16" ht="15">
      <c r="S16" s="1"/>
    </row>
    <row r="17" spans="2:19" ht="15">
      <c r="B17" s="59"/>
      <c r="S17" s="1"/>
    </row>
    <row r="18" spans="1:19" ht="87" customHeight="1">
      <c r="A18" s="112" t="s">
        <v>120</v>
      </c>
      <c r="B18" s="112"/>
      <c r="C18" s="112"/>
      <c r="D18" s="112"/>
      <c r="E18" s="112"/>
      <c r="F18" s="112"/>
      <c r="G18" s="112"/>
      <c r="H18" s="112"/>
      <c r="I18" s="112"/>
      <c r="J18" s="112"/>
      <c r="S18" s="1"/>
    </row>
    <row r="19" ht="15">
      <c r="S19" s="1"/>
    </row>
    <row r="20" ht="15">
      <c r="S20" s="1"/>
    </row>
    <row r="21" ht="15">
      <c r="S21" s="1"/>
    </row>
    <row r="22" ht="15">
      <c r="S22" s="1"/>
    </row>
    <row r="23" ht="15">
      <c r="S23" s="1"/>
    </row>
    <row r="24" ht="15">
      <c r="S24" s="1"/>
    </row>
    <row r="25" ht="15">
      <c r="S25" s="1"/>
    </row>
    <row r="26" ht="15">
      <c r="S26" s="1"/>
    </row>
    <row r="27" ht="15">
      <c r="S27" s="1"/>
    </row>
    <row r="28" ht="15">
      <c r="S28" s="1"/>
    </row>
    <row r="29" ht="15">
      <c r="S29" s="1"/>
    </row>
    <row r="30" ht="15">
      <c r="S30" s="1"/>
    </row>
    <row r="31" ht="15">
      <c r="S31" s="1"/>
    </row>
    <row r="32" ht="15">
      <c r="S32" s="1"/>
    </row>
    <row r="33" ht="15">
      <c r="S33" s="1"/>
    </row>
    <row r="34" ht="15">
      <c r="S34" s="1"/>
    </row>
    <row r="35" ht="15">
      <c r="S35" s="1"/>
    </row>
    <row r="36" ht="15">
      <c r="S36" s="1"/>
    </row>
    <row r="37" ht="15">
      <c r="S37" s="1"/>
    </row>
    <row r="38" ht="15">
      <c r="S38" s="1"/>
    </row>
    <row r="39" ht="15">
      <c r="S39" s="1"/>
    </row>
    <row r="40" ht="15">
      <c r="S40" s="1"/>
    </row>
    <row r="41" ht="15">
      <c r="S41" s="1"/>
    </row>
    <row r="42" ht="15">
      <c r="S42" s="1"/>
    </row>
    <row r="43" ht="15">
      <c r="S43" s="1"/>
    </row>
    <row r="44" ht="15">
      <c r="S44" s="1"/>
    </row>
    <row r="45" ht="15">
      <c r="S45" s="1"/>
    </row>
  </sheetData>
  <sheetProtection/>
  <mergeCells count="2">
    <mergeCell ref="F9:I9"/>
    <mergeCell ref="A18: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44"/>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14" ht="15">
      <c r="B4" s="4" t="s">
        <v>14</v>
      </c>
      <c r="C4" s="5">
        <v>13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4">
        <f>SUM(H14:H14)</f>
        <v>0</v>
      </c>
      <c r="G9" s="105"/>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60">
      <c r="A14" s="61" t="s">
        <v>2</v>
      </c>
      <c r="B14" s="52" t="s">
        <v>96</v>
      </c>
      <c r="C14" s="60">
        <v>13000</v>
      </c>
      <c r="D14" s="60" t="s">
        <v>67</v>
      </c>
      <c r="E14" s="39"/>
      <c r="F14" s="39"/>
      <c r="G14" s="39"/>
      <c r="H14" s="40">
        <f>ROUND((ROUND(C14,2)*ROUND(G14,2)),2)</f>
        <v>0</v>
      </c>
      <c r="K14" s="41"/>
    </row>
    <row r="15" ht="15">
      <c r="Q15" s="1"/>
    </row>
    <row r="16" spans="2:17" ht="15">
      <c r="B16" s="59"/>
      <c r="Q16" s="1"/>
    </row>
    <row r="17" spans="2:17" ht="15">
      <c r="B17" s="59"/>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P32"/>
  <sheetViews>
    <sheetView showGridLines="0" zoomScale="60" zoomScaleNormal="60"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DFP.271.213.2018.AB</v>
      </c>
      <c r="H1" s="22" t="s">
        <v>53</v>
      </c>
      <c r="I1" s="22"/>
      <c r="J1" s="22"/>
      <c r="K1" s="22"/>
      <c r="L1" s="22"/>
      <c r="M1" s="22"/>
      <c r="N1" s="22"/>
      <c r="O1" s="2"/>
      <c r="P1" s="2"/>
    </row>
    <row r="2" ht="30.75" customHeight="1">
      <c r="H2" s="54" t="s">
        <v>57</v>
      </c>
    </row>
    <row r="4" spans="2:14" ht="15">
      <c r="B4" s="4" t="s">
        <v>14</v>
      </c>
      <c r="C4" s="5">
        <v>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27" customFormat="1" ht="15">
      <c r="A9" s="23"/>
      <c r="B9" s="23"/>
      <c r="C9" s="24"/>
      <c r="D9" s="25"/>
      <c r="E9" s="26" t="s">
        <v>1</v>
      </c>
      <c r="F9" s="104">
        <f>SUM(H14:H16)+H20</f>
        <v>0</v>
      </c>
      <c r="G9" s="105"/>
    </row>
    <row r="10" spans="1:7" s="27" customFormat="1" ht="15">
      <c r="A10" s="23"/>
      <c r="C10" s="24"/>
      <c r="D10" s="25"/>
      <c r="E10" s="28"/>
      <c r="F10" s="28"/>
      <c r="G10" s="28"/>
    </row>
    <row r="11" spans="1:7" s="27" customFormat="1" ht="15">
      <c r="A11" s="23"/>
      <c r="B11" s="29" t="s">
        <v>15</v>
      </c>
      <c r="C11" s="30"/>
      <c r="D11" s="30"/>
      <c r="E11" s="30"/>
      <c r="F11" s="30"/>
      <c r="G11" s="30"/>
    </row>
    <row r="12" spans="2:4" s="27" customFormat="1" ht="15">
      <c r="B12" s="23"/>
      <c r="C12" s="31"/>
      <c r="D12" s="32"/>
    </row>
    <row r="13" spans="1:8" s="36" customFormat="1" ht="28.5">
      <c r="A13" s="33" t="s">
        <v>38</v>
      </c>
      <c r="B13" s="33" t="s">
        <v>55</v>
      </c>
      <c r="C13" s="34" t="s">
        <v>0</v>
      </c>
      <c r="D13" s="35"/>
      <c r="E13" s="33" t="s">
        <v>63</v>
      </c>
      <c r="F13" s="33" t="s">
        <v>54</v>
      </c>
      <c r="G13" s="33" t="s">
        <v>56</v>
      </c>
      <c r="H13" s="33" t="s">
        <v>16</v>
      </c>
    </row>
    <row r="14" spans="1:11" s="27" customFormat="1" ht="75">
      <c r="A14" s="37" t="s">
        <v>2</v>
      </c>
      <c r="B14" s="52" t="s">
        <v>66</v>
      </c>
      <c r="C14" s="60">
        <v>170</v>
      </c>
      <c r="D14" s="60" t="s">
        <v>67</v>
      </c>
      <c r="E14" s="39"/>
      <c r="F14" s="39"/>
      <c r="G14" s="39"/>
      <c r="H14" s="40">
        <f>ROUND((ROUND(C14,2)*ROUND(G14,2)),2)</f>
        <v>0</v>
      </c>
      <c r="K14" s="41"/>
    </row>
    <row r="15" spans="1:11" s="27" customFormat="1" ht="75">
      <c r="A15" s="53" t="s">
        <v>3</v>
      </c>
      <c r="B15" s="52" t="s">
        <v>68</v>
      </c>
      <c r="C15" s="38">
        <v>100</v>
      </c>
      <c r="D15" s="38" t="s">
        <v>67</v>
      </c>
      <c r="E15" s="39"/>
      <c r="F15" s="39"/>
      <c r="G15" s="39"/>
      <c r="H15" s="40">
        <f>ROUND((ROUND(C15,2)*ROUND(G15,2)),2)</f>
        <v>0</v>
      </c>
      <c r="K15" s="41"/>
    </row>
    <row r="16" spans="1:8" ht="75">
      <c r="A16" s="56" t="s">
        <v>4</v>
      </c>
      <c r="B16" s="55" t="s">
        <v>80</v>
      </c>
      <c r="C16" s="38">
        <v>100</v>
      </c>
      <c r="D16" s="38" t="s">
        <v>58</v>
      </c>
      <c r="E16" s="39"/>
      <c r="F16" s="39"/>
      <c r="G16" s="39"/>
      <c r="H16" s="40">
        <f>ROUND((ROUND(C16,2)*ROUND(G16,2)),2)</f>
        <v>0</v>
      </c>
    </row>
    <row r="19" spans="1:8" ht="42.75">
      <c r="A19" s="63" t="s">
        <v>38</v>
      </c>
      <c r="B19" s="26" t="s">
        <v>55</v>
      </c>
      <c r="C19" s="34" t="s">
        <v>0</v>
      </c>
      <c r="D19" s="35"/>
      <c r="E19" s="95" t="s">
        <v>81</v>
      </c>
      <c r="F19" s="103"/>
      <c r="G19" s="5" t="s">
        <v>82</v>
      </c>
      <c r="H19" s="5" t="s">
        <v>89</v>
      </c>
    </row>
    <row r="20" spans="1:8" ht="180" customHeight="1">
      <c r="A20" s="80" t="s">
        <v>5</v>
      </c>
      <c r="B20" s="100" t="s">
        <v>97</v>
      </c>
      <c r="C20" s="102">
        <v>6</v>
      </c>
      <c r="D20" s="80" t="s">
        <v>58</v>
      </c>
      <c r="E20" s="81" t="s">
        <v>83</v>
      </c>
      <c r="F20" s="103"/>
      <c r="G20" s="106"/>
      <c r="H20" s="108">
        <f>ROUND((ROUND(C20,2)*ROUND(G20,2)),2)</f>
        <v>0</v>
      </c>
    </row>
    <row r="21" spans="1:8" ht="409.5" customHeight="1">
      <c r="A21" s="103"/>
      <c r="B21" s="101"/>
      <c r="C21" s="103"/>
      <c r="D21" s="103"/>
      <c r="E21" s="103"/>
      <c r="F21" s="103"/>
      <c r="G21" s="107"/>
      <c r="H21" s="107"/>
    </row>
    <row r="22" spans="1:6" ht="39" customHeight="1">
      <c r="A22" s="62"/>
      <c r="B22" s="62"/>
      <c r="C22" s="62"/>
      <c r="E22" s="1"/>
      <c r="F22" s="15"/>
    </row>
    <row r="23" spans="2:8" ht="42.75">
      <c r="B23" s="64"/>
      <c r="C23" s="109" t="s">
        <v>84</v>
      </c>
      <c r="D23" s="110"/>
      <c r="E23" s="65" t="s">
        <v>85</v>
      </c>
      <c r="F23" s="66" t="s">
        <v>86</v>
      </c>
      <c r="G23" s="66" t="s">
        <v>87</v>
      </c>
      <c r="H23" s="67" t="s">
        <v>90</v>
      </c>
    </row>
    <row r="24" spans="2:8" ht="15">
      <c r="B24" s="68" t="s">
        <v>88</v>
      </c>
      <c r="C24" s="98">
        <v>2920</v>
      </c>
      <c r="D24" s="99"/>
      <c r="E24" s="69">
        <v>0.22</v>
      </c>
      <c r="F24" s="70"/>
      <c r="G24" s="70">
        <f>(C24*E24*F24)/1000</f>
        <v>0</v>
      </c>
      <c r="H24" s="71">
        <f>ROUND(G24,2)*6</f>
        <v>0</v>
      </c>
    </row>
    <row r="30" ht="15">
      <c r="B30" s="59"/>
    </row>
    <row r="31" ht="15">
      <c r="B31" s="59"/>
    </row>
    <row r="32" ht="15">
      <c r="B32" s="59"/>
    </row>
  </sheetData>
  <sheetProtection/>
  <mergeCells count="11">
    <mergeCell ref="H20:H21"/>
    <mergeCell ref="C23:D23"/>
    <mergeCell ref="C24:D24"/>
    <mergeCell ref="B20:B21"/>
    <mergeCell ref="C20:C21"/>
    <mergeCell ref="F9:G9"/>
    <mergeCell ref="E19:F19"/>
    <mergeCell ref="A20:A21"/>
    <mergeCell ref="D20:D21"/>
    <mergeCell ref="E20:F21"/>
    <mergeCell ref="G20:G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4">
        <f>SUM(H14:H14)</f>
        <v>0</v>
      </c>
      <c r="G9" s="105"/>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05">
      <c r="A14" s="61" t="s">
        <v>2</v>
      </c>
      <c r="B14" s="52" t="s">
        <v>69</v>
      </c>
      <c r="C14" s="60">
        <v>20</v>
      </c>
      <c r="D14" s="60" t="s">
        <v>58</v>
      </c>
      <c r="E14" s="39"/>
      <c r="F14" s="39"/>
      <c r="G14" s="39"/>
      <c r="H14" s="40">
        <f>ROUND((ROUND(C14,2)*ROUND(G14,2)),2)</f>
        <v>0</v>
      </c>
      <c r="K14" s="4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42"/>
  <sheetViews>
    <sheetView showGridLines="0" zoomScale="77" zoomScaleNormal="77" zoomScalePageLayoutView="80" workbookViewId="0" topLeftCell="A10">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14" ht="15">
      <c r="B4" s="4" t="s">
        <v>14</v>
      </c>
      <c r="C4" s="5">
        <v>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4">
        <f>SUM(H14:H19)</f>
        <v>0</v>
      </c>
      <c r="G9" s="105"/>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90">
      <c r="A14" s="61" t="s">
        <v>2</v>
      </c>
      <c r="B14" s="52" t="s">
        <v>93</v>
      </c>
      <c r="C14" s="60">
        <v>1000</v>
      </c>
      <c r="D14" s="60" t="s">
        <v>58</v>
      </c>
      <c r="E14" s="39"/>
      <c r="F14" s="39"/>
      <c r="G14" s="39"/>
      <c r="H14" s="40">
        <f aca="true" t="shared" si="0" ref="H14:H19">ROUND((ROUND(C14,2)*ROUND(G14,2)),2)</f>
        <v>0</v>
      </c>
      <c r="K14" s="41"/>
    </row>
    <row r="15" spans="1:11" s="57" customFormat="1" ht="30">
      <c r="A15" s="61" t="s">
        <v>3</v>
      </c>
      <c r="B15" s="52" t="s">
        <v>70</v>
      </c>
      <c r="C15" s="38">
        <v>50</v>
      </c>
      <c r="D15" s="38" t="s">
        <v>58</v>
      </c>
      <c r="E15" s="39"/>
      <c r="F15" s="39"/>
      <c r="G15" s="39"/>
      <c r="H15" s="40">
        <f t="shared" si="0"/>
        <v>0</v>
      </c>
      <c r="K15" s="41"/>
    </row>
    <row r="16" spans="1:17" ht="150">
      <c r="A16" s="61" t="s">
        <v>4</v>
      </c>
      <c r="B16" s="55" t="s">
        <v>94</v>
      </c>
      <c r="C16" s="38">
        <v>50</v>
      </c>
      <c r="D16" s="38" t="s">
        <v>58</v>
      </c>
      <c r="E16" s="39"/>
      <c r="F16" s="39"/>
      <c r="G16" s="39"/>
      <c r="H16" s="40">
        <f t="shared" si="0"/>
        <v>0</v>
      </c>
      <c r="Q16" s="1"/>
    </row>
    <row r="17" spans="1:17" ht="120">
      <c r="A17" s="61" t="s">
        <v>5</v>
      </c>
      <c r="B17" s="52" t="s">
        <v>71</v>
      </c>
      <c r="C17" s="38">
        <v>50</v>
      </c>
      <c r="D17" s="38" t="s">
        <v>58</v>
      </c>
      <c r="E17" s="39"/>
      <c r="F17" s="39"/>
      <c r="G17" s="39"/>
      <c r="H17" s="40">
        <f t="shared" si="0"/>
        <v>0</v>
      </c>
      <c r="Q17" s="1"/>
    </row>
    <row r="18" spans="1:17" ht="75">
      <c r="A18" s="61" t="s">
        <v>33</v>
      </c>
      <c r="B18" s="55" t="s">
        <v>92</v>
      </c>
      <c r="C18" s="38">
        <v>50</v>
      </c>
      <c r="D18" s="38" t="s">
        <v>58</v>
      </c>
      <c r="E18" s="39"/>
      <c r="F18" s="39"/>
      <c r="G18" s="39"/>
      <c r="H18" s="40">
        <f t="shared" si="0"/>
        <v>0</v>
      </c>
      <c r="Q18" s="1"/>
    </row>
    <row r="19" spans="1:17" ht="75">
      <c r="A19" s="61" t="s">
        <v>39</v>
      </c>
      <c r="B19" s="52" t="s">
        <v>72</v>
      </c>
      <c r="C19" s="38">
        <v>50</v>
      </c>
      <c r="D19" s="38" t="s">
        <v>58</v>
      </c>
      <c r="E19" s="39"/>
      <c r="F19" s="39"/>
      <c r="G19" s="39"/>
      <c r="H19" s="40">
        <f t="shared" si="0"/>
        <v>0</v>
      </c>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PageLayoutView="80" workbookViewId="0" topLeftCell="A4">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4">
        <f>SUM(H14:H16)</f>
        <v>0</v>
      </c>
      <c r="G9" s="105"/>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30">
      <c r="A14" s="61" t="s">
        <v>2</v>
      </c>
      <c r="B14" s="52" t="s">
        <v>98</v>
      </c>
      <c r="C14" s="60">
        <v>500</v>
      </c>
      <c r="D14" s="60" t="s">
        <v>58</v>
      </c>
      <c r="E14" s="39"/>
      <c r="F14" s="39"/>
      <c r="G14" s="39"/>
      <c r="H14" s="40">
        <f>ROUND((ROUND(C14,2)*ROUND(G14,2)),2)</f>
        <v>0</v>
      </c>
      <c r="K14" s="41"/>
    </row>
    <row r="15" spans="1:11" s="57" customFormat="1" ht="30">
      <c r="A15" s="61" t="s">
        <v>3</v>
      </c>
      <c r="B15" s="52" t="s">
        <v>99</v>
      </c>
      <c r="C15" s="38">
        <v>1000</v>
      </c>
      <c r="D15" s="38" t="s">
        <v>58</v>
      </c>
      <c r="E15" s="39"/>
      <c r="F15" s="39"/>
      <c r="G15" s="39"/>
      <c r="H15" s="40">
        <f>ROUND((ROUND(C15,2)*ROUND(G15,2)),2)</f>
        <v>0</v>
      </c>
      <c r="K15" s="41"/>
    </row>
    <row r="16" spans="1:17" ht="30">
      <c r="A16" s="61" t="s">
        <v>4</v>
      </c>
      <c r="B16" s="52" t="s">
        <v>100</v>
      </c>
      <c r="C16" s="38">
        <v>1000</v>
      </c>
      <c r="D16" s="38" t="s">
        <v>58</v>
      </c>
      <c r="E16" s="39"/>
      <c r="F16" s="39"/>
      <c r="G16" s="39"/>
      <c r="H16" s="40">
        <f>ROUND((ROUND(C16,2)*ROUND(G16,2)),2)</f>
        <v>0</v>
      </c>
      <c r="Q16" s="1"/>
    </row>
    <row r="17" ht="15">
      <c r="Q17" s="1"/>
    </row>
    <row r="18" ht="15">
      <c r="Q18" s="1"/>
    </row>
    <row r="19" spans="2:17" ht="15">
      <c r="B19" s="59"/>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zoomScale="77" zoomScaleNormal="77" zoomScalePageLayoutView="85" workbookViewId="0" topLeftCell="A7">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4">
        <f>SUM(H14:H14)</f>
        <v>0</v>
      </c>
      <c r="G9" s="105"/>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05">
      <c r="A14" s="61" t="s">
        <v>2</v>
      </c>
      <c r="B14" s="52" t="s">
        <v>101</v>
      </c>
      <c r="C14" s="60">
        <v>50</v>
      </c>
      <c r="D14" s="60" t="s">
        <v>58</v>
      </c>
      <c r="E14" s="39"/>
      <c r="F14" s="39"/>
      <c r="G14" s="39"/>
      <c r="H14" s="40">
        <f>ROUND((ROUND(C14,2)*ROUND(G14,2)),2)</f>
        <v>0</v>
      </c>
      <c r="K14" s="41"/>
    </row>
    <row r="15" ht="15">
      <c r="Q15" s="1"/>
    </row>
    <row r="16" spans="2:17" ht="15">
      <c r="B16" s="59"/>
      <c r="Q16" s="1"/>
    </row>
    <row r="17" spans="2:17" ht="15">
      <c r="B17" s="59"/>
      <c r="Q17" s="1"/>
    </row>
    <row r="18" spans="2:17" ht="15">
      <c r="B18" s="59"/>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40"/>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4">
        <f>SUM(H14:H14)</f>
        <v>0</v>
      </c>
      <c r="G9" s="105"/>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20">
      <c r="A14" s="61" t="s">
        <v>2</v>
      </c>
      <c r="B14" s="52" t="s">
        <v>95</v>
      </c>
      <c r="C14" s="60">
        <v>1500</v>
      </c>
      <c r="D14" s="60" t="s">
        <v>58</v>
      </c>
      <c r="E14" s="39"/>
      <c r="F14" s="39"/>
      <c r="G14" s="39"/>
      <c r="H14" s="40">
        <f>ROUND((ROUND(C14,2)*ROUND(G14,2)),2)</f>
        <v>0</v>
      </c>
      <c r="K14" s="41"/>
    </row>
    <row r="15" ht="15">
      <c r="Q15" s="1"/>
    </row>
    <row r="16" spans="2:17" ht="15">
      <c r="B16" s="59"/>
      <c r="Q16" s="1"/>
    </row>
    <row r="17" spans="2:17" ht="15">
      <c r="B17" s="59"/>
      <c r="Q17" s="1"/>
    </row>
    <row r="18" spans="2:17" ht="15">
      <c r="B18" s="59"/>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47"/>
  <sheetViews>
    <sheetView showGridLines="0" tabSelected="1" zoomScale="77" zoomScaleNormal="77" zoomScalePageLayoutView="85" workbookViewId="0" topLeftCell="A1">
      <selection activeCell="B19" sqref="B1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4">
        <f>SUM(H14:H16)</f>
        <v>0</v>
      </c>
      <c r="G9" s="105"/>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30">
      <c r="A14" s="61" t="s">
        <v>2</v>
      </c>
      <c r="B14" s="52" t="s">
        <v>73</v>
      </c>
      <c r="C14" s="60">
        <v>250</v>
      </c>
      <c r="D14" s="60" t="s">
        <v>58</v>
      </c>
      <c r="E14" s="39"/>
      <c r="F14" s="39"/>
      <c r="G14" s="39"/>
      <c r="H14" s="40">
        <f>ROUND((ROUND(C14,2)*ROUND(G14,2)),2)</f>
        <v>0</v>
      </c>
      <c r="K14" s="41"/>
    </row>
    <row r="15" spans="1:11" s="57" customFormat="1" ht="30">
      <c r="A15" s="61" t="s">
        <v>3</v>
      </c>
      <c r="B15" s="52" t="s">
        <v>74</v>
      </c>
      <c r="C15" s="38">
        <v>100</v>
      </c>
      <c r="D15" s="38" t="s">
        <v>58</v>
      </c>
      <c r="E15" s="39"/>
      <c r="F15" s="39"/>
      <c r="G15" s="39"/>
      <c r="H15" s="40">
        <f>ROUND((ROUND(C15,2)*ROUND(G15,2)),2)</f>
        <v>0</v>
      </c>
      <c r="K15" s="41"/>
    </row>
    <row r="16" spans="1:17" ht="30">
      <c r="A16" s="61" t="s">
        <v>4</v>
      </c>
      <c r="B16" s="55" t="s">
        <v>75</v>
      </c>
      <c r="C16" s="38">
        <v>100</v>
      </c>
      <c r="D16" s="38" t="s">
        <v>58</v>
      </c>
      <c r="E16" s="39"/>
      <c r="F16" s="39"/>
      <c r="G16" s="39"/>
      <c r="H16" s="40">
        <f>ROUND((ROUND(C16,2)*ROUND(G16,2)),2)</f>
        <v>0</v>
      </c>
      <c r="Q16" s="1"/>
    </row>
    <row r="17" spans="2:17" ht="15">
      <c r="B17" s="59"/>
      <c r="Q17" s="1"/>
    </row>
    <row r="18" spans="2:17" ht="15">
      <c r="B18" s="1" t="s">
        <v>123</v>
      </c>
      <c r="Q18" s="1"/>
    </row>
    <row r="19" spans="2:17" ht="66" customHeight="1">
      <c r="B19" s="1" t="s">
        <v>124</v>
      </c>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39"/>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4">
        <f>SUM(H14:H14)</f>
        <v>0</v>
      </c>
      <c r="G9" s="105"/>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60">
      <c r="A14" s="61" t="s">
        <v>2</v>
      </c>
      <c r="B14" s="52" t="s">
        <v>76</v>
      </c>
      <c r="C14" s="60">
        <v>400</v>
      </c>
      <c r="D14" s="60" t="s">
        <v>58</v>
      </c>
      <c r="E14" s="39"/>
      <c r="F14" s="39"/>
      <c r="G14" s="39"/>
      <c r="H14" s="40">
        <f>ROUND((ROUND(C14,2)*ROUND(G14,2)),2)</f>
        <v>0</v>
      </c>
      <c r="K14" s="4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2019-01-09T07:19:07Z</cp:lastPrinted>
  <dcterms:created xsi:type="dcterms:W3CDTF">2003-05-16T10:10:29Z</dcterms:created>
  <dcterms:modified xsi:type="dcterms:W3CDTF">2019-01-09T08:03:01Z</dcterms:modified>
  <cp:category/>
  <cp:version/>
  <cp:contentType/>
  <cp:contentStatus/>
</cp:coreProperties>
</file>