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60" windowWidth="23250" windowHeight="12270" tabRatio="818" firstSheet="8" activeTab="24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  <sheet name="część (19)" sheetId="20" r:id="rId20"/>
    <sheet name="część (20)" sheetId="21" r:id="rId21"/>
    <sheet name="część (21)" sheetId="22" r:id="rId22"/>
    <sheet name="część (22)" sheetId="23" r:id="rId23"/>
    <sheet name="część (23)" sheetId="24" r:id="rId24"/>
    <sheet name="część (24)" sheetId="25" r:id="rId25"/>
    <sheet name="część (25)" sheetId="26" r:id="rId26"/>
    <sheet name="część (26)" sheetId="27" r:id="rId27"/>
    <sheet name="część (27)" sheetId="28" r:id="rId28"/>
    <sheet name="część (28)" sheetId="29" r:id="rId29"/>
    <sheet name="część (29)" sheetId="30" r:id="rId30"/>
    <sheet name="część (30)" sheetId="31" r:id="rId31"/>
    <sheet name="część (31)" sheetId="32" r:id="rId32"/>
    <sheet name="część (32)" sheetId="33" r:id="rId33"/>
    <sheet name="część (33)" sheetId="34" r:id="rId34"/>
    <sheet name="część (34)" sheetId="35" r:id="rId35"/>
  </sheets>
  <definedNames/>
  <calcPr fullCalcOnLoad="1"/>
</workbook>
</file>

<file path=xl/sharedStrings.xml><?xml version="1.0" encoding="utf-8"?>
<sst xmlns="http://schemas.openxmlformats.org/spreadsheetml/2006/main" count="948" uniqueCount="281">
  <si>
    <t>Dostawa różych produktów do Apteki Szpitala Uniwersyteckiego w Krakowie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</si>
  <si>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</si>
  <si>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</si>
  <si>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</si>
  <si>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</si>
  <si>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</si>
  <si>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</si>
  <si>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</si>
  <si>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</si>
  <si>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</si>
  <si>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</si>
  <si>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</si>
  <si>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</si>
  <si>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</si>
  <si>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</si>
  <si>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</si>
  <si>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</si>
  <si>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</si>
  <si>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</si>
  <si>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</si>
  <si>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</si>
  <si>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</si>
  <si>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</si>
  <si>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</si>
  <si>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</si>
  <si>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</si>
  <si>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</si>
  <si>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</si>
  <si>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</si>
  <si>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</si>
  <si>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</si>
  <si>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</si>
  <si>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</si>
  <si>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</si>
  <si>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</si>
  <si>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</si>
  <si>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</si>
  <si>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</si>
  <si>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</si>
  <si>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</si>
  <si>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</si>
  <si>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</si>
  <si>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</si>
  <si>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</si>
  <si>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</si>
  <si>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</si>
  <si>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</si>
  <si>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</si>
  <si>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część 25</t>
  </si>
  <si>
    <t>część 26</t>
  </si>
  <si>
    <t>część 27</t>
  </si>
  <si>
    <t>część 28</t>
  </si>
  <si>
    <t>część 29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</si>
  <si>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</si>
  <si>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</si>
  <si>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</si>
  <si>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</si>
  <si>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</si>
  <si>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</si>
  <si>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</si>
  <si>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</si>
  <si>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część 30</t>
  </si>
  <si>
    <t>część 31</t>
  </si>
  <si>
    <t>część 32</t>
  </si>
  <si>
    <t>część 33</t>
  </si>
  <si>
    <t>część 34</t>
  </si>
  <si>
    <t>Poz.</t>
  </si>
  <si>
    <t>6.</t>
  </si>
  <si>
    <t>sztuk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</si>
  <si>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</si>
  <si>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</si>
  <si>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</si>
  <si>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</si>
  <si>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</si>
  <si>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</si>
  <si>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</si>
  <si>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</si>
  <si>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</si>
  <si>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</si>
  <si>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</si>
  <si>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</si>
  <si>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</si>
  <si>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Załącznik nr 1 do specyfikacji</t>
  </si>
  <si>
    <t>załącznik nr 1a do specyfikacji</t>
  </si>
  <si>
    <t>Podmiot Odpowiedzialny</t>
  </si>
  <si>
    <t>Kod EAN</t>
  </si>
  <si>
    <t>Ilość</t>
  </si>
  <si>
    <t>załącznik nr ….. do umowy</t>
  </si>
  <si>
    <t>Postać/ Opakowanie</t>
  </si>
  <si>
    <t>100 mg</t>
  </si>
  <si>
    <t>500 mg</t>
  </si>
  <si>
    <t>200 mg</t>
  </si>
  <si>
    <t>koncentrat do sporządzania roztworu do infuzji, fiol.</t>
  </si>
  <si>
    <t xml:space="preserve">Ilość </t>
  </si>
  <si>
    <t>50 mg</t>
  </si>
  <si>
    <t>40 mg</t>
  </si>
  <si>
    <t>80 mg</t>
  </si>
  <si>
    <t>15 mg</t>
  </si>
  <si>
    <t>opakowań</t>
  </si>
  <si>
    <t>** wymagany jeden podmiot odpowiedzialny</t>
  </si>
  <si>
    <t>dawek a 100 mg</t>
  </si>
  <si>
    <t>Oferowana ilość dawek a 100 mg</t>
  </si>
  <si>
    <t>Cena brutto jednej dawki a 100 mg</t>
  </si>
  <si>
    <t>* wymagany jeden podmiot odpowiedzialny</t>
  </si>
  <si>
    <t>koncentrat do sporządzania roztworu do infuzji</t>
  </si>
  <si>
    <t>Postać / opakowanie</t>
  </si>
  <si>
    <t>kapsułki twarde</t>
  </si>
  <si>
    <t>proszek do sporządzania roztworu do infuzji, fiol.</t>
  </si>
  <si>
    <t>proszek do sporządzania koncentratu roztworu do infuzji, fiol</t>
  </si>
  <si>
    <t>Płyn wieloelektrolitowy 1000 ml roztworu zawiera: Natrii chloridum -5,75g; Natrii acetas trihydricus - 4,62g; Natrii citras dihydricus - 0,90g; Calcii chloridum dihydricum -0,26g; Kalii chloridum -0,38g; Magnesii chloridum heksahydricum-0,20g*</t>
  </si>
  <si>
    <t>500ml</t>
  </si>
  <si>
    <t>Butelka stojąca z tworzywa sztucznego z dwoma niezależnymiportami podawczymi</t>
  </si>
  <si>
    <t>1000ml</t>
  </si>
  <si>
    <t>Butelka stojąca z tworzywa sztucznego z dwoma niezależnymi portami podawczymi</t>
  </si>
  <si>
    <t>* wykaz C Obwieszczenia Ministra Zdrowia aktualny na dzień składania oferty</t>
  </si>
  <si>
    <t>Nazwa handlowa:
Dawka: 
Postać / Opakowanie:</t>
  </si>
  <si>
    <r>
  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11"/>
        <rFont val="Times New Roman"/>
        <family val="1"/>
      </rPr>
      <t>*Jeżeli wykonawca nie poda tych informacji to Zamawiający przyjmie, że wykonawca nie zamierza powierzać żadnej części zamówienia podwykonawcy</t>
    </r>
  </si>
  <si>
    <r>
      <t xml:space="preserve">Oświadczam, że wybór niniejszej oferty będzie prowadził do powstania u Zamawiającego obowiązku podatkowego zgodnie z przepisami o podatku od towarów i usług w zakresie*:  ................………………………………………………
</t>
    </r>
    <r>
      <rPr>
        <i/>
        <sz val="11"/>
        <rFont val="Times New Roman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  <r>
      <rPr>
        <sz val="11"/>
        <rFont val="Times New Roman"/>
        <family val="1"/>
      </rPr>
      <t xml:space="preserve">
</t>
    </r>
  </si>
  <si>
    <t>Producent</t>
  </si>
  <si>
    <t>DFP.271.235.2018.AB</t>
  </si>
  <si>
    <t>proszek do sporządzania koncentratu roztworu do infuzji ; fiol.</t>
  </si>
  <si>
    <t>Do zakupu w dawce: 100 mg; 400 mg</t>
  </si>
  <si>
    <t>Do zakupu w dawkach: 100mg, 400mg</t>
  </si>
  <si>
    <t>koncentrat do sporządzania roztworu do infuzji; fiol.</t>
  </si>
  <si>
    <t>30 tabl. powl.</t>
  </si>
  <si>
    <t xml:space="preserve">* opakowanie w blistrze lub z okresem ważności leku po pierwszym otwarciu powyżej 60 dni, co jest uwarunkowane indywidualnym dawkowaniem </t>
  </si>
  <si>
    <t>100 j.m./ml, 5 ml</t>
  </si>
  <si>
    <t>koncentrat do sporządzania roztworu do infuzji,  fiol.</t>
  </si>
  <si>
    <t>400 j</t>
  </si>
  <si>
    <t xml:space="preserve"> 200 mg/ml; 1 ml</t>
  </si>
  <si>
    <t xml:space="preserve"> roztwór do wstrzykiwań , 2 amp.-strz.</t>
  </si>
  <si>
    <t>10mg x 30 tabl</t>
  </si>
  <si>
    <t>30 tabl.</t>
  </si>
  <si>
    <t>Postać / Opakowanie</t>
  </si>
  <si>
    <t>300 mg x 56 poj.</t>
  </si>
  <si>
    <t>45 mg/ 0,5 ml</t>
  </si>
  <si>
    <t>5 mg x 30 tabl</t>
  </si>
  <si>
    <t>10 mg x 30 tabl</t>
  </si>
  <si>
    <t>100 mg x 120 tabl</t>
  </si>
  <si>
    <t>120 tabletek powlekanych</t>
  </si>
  <si>
    <t>400 mg x 90 tabl</t>
  </si>
  <si>
    <t>90 tabletek powlekanych</t>
  </si>
  <si>
    <t>roztwór do wstrzykiwań; Do zakupu: 1 amp.-strzyk. 63 mcg + 1 amp.-strzyk. 94 mcg i 1 wstrzyk. 63 mcg + 1 wstrzyk. 94 mcg</t>
  </si>
  <si>
    <t>roztwór do wstrzykiwań; do zakupu: 2 amp.-strzyk. i 2 wstrzykiwacze</t>
  </si>
  <si>
    <t>90 + 400 mg</t>
  </si>
  <si>
    <t>28 tabl powl.</t>
  </si>
  <si>
    <t>12,5+75+50 mg</t>
  </si>
  <si>
    <t>56 tabl</t>
  </si>
  <si>
    <t xml:space="preserve"> 250 mg</t>
  </si>
  <si>
    <t>Rybavirinum</t>
  </si>
  <si>
    <t>168 tabl</t>
  </si>
  <si>
    <t xml:space="preserve">40 mg </t>
  </si>
  <si>
    <t>kapsułka miękka, opakowanie a 112 kaps</t>
  </si>
  <si>
    <t>tabletki powlekane, opakowanie a 30 tabl</t>
  </si>
  <si>
    <t>162 mg/0,9 ml x 4 amp-strzyk</t>
  </si>
  <si>
    <t>roztwór do wstrzykiwań, 4 amp.-strz.</t>
  </si>
  <si>
    <t xml:space="preserve">Do zakupu w dawkach: 3 mln/ 0,5 ml i 6 mln/0,5 ml i 9 mln j.m./0,5 ml </t>
  </si>
  <si>
    <t>roztwór do wstrz., amp-strzyk.</t>
  </si>
  <si>
    <t xml:space="preserve">Immunoglobulina ludzka normalna, maksymalna zawartość IgA wynosi 0,025 mg/ml; IgG1 67,8%; IgG2 28,7%; IgG3 2,3%; IgG4 1,2%* </t>
  </si>
  <si>
    <t>Do zakupu w dawkach: 2,5g; 5g; 10g; 20g</t>
  </si>
  <si>
    <t>roztwór do infuzji</t>
  </si>
  <si>
    <t xml:space="preserve">* Opisany preparat jest niezbędny do zabezpieczenia kontynuacji leczenia pacjentów oraz dla pacjentów, u których stosowanie innych preparatów z przyczyn immunologicznych jest niemożliwe   
</t>
  </si>
  <si>
    <t xml:space="preserve">Wysokooczyszczone immunoglobuliny ludzkie normalne niespecyficzne, IgG1 ≥ 56,9% IgG2 ≥ 26,6% IgG3 ≥ 3,4% IgG4 ≥ 1,7% Maksymalna zawartość immunoglobuliny A (IgA): 0,14 mg na ml * </t>
  </si>
  <si>
    <t>Do zakupu w dawkach:  2,5g i 5g i 10g i 20g i 30 g</t>
  </si>
  <si>
    <t>roztwór do inf.</t>
  </si>
  <si>
    <t xml:space="preserve">*Opisany preparat jest niezbędny do zabezpieczenia kontynuacji leczenia pacjentów (dorosłych). </t>
  </si>
  <si>
    <t>Aripiprazole</t>
  </si>
  <si>
    <t>Do zakupu w dawkach: 50 mg i 75 mg</t>
  </si>
  <si>
    <t xml:space="preserve">Postać /Opakowanie </t>
  </si>
  <si>
    <t>proszek do sporządzania roztworu do wstrzykiwań, fiol.</t>
  </si>
  <si>
    <t>*wymagany jeden podmiot odpowiedzialny</t>
  </si>
  <si>
    <t>150 mg x 30 tabl</t>
  </si>
  <si>
    <t xml:space="preserve"> 30 tabl. powl.</t>
  </si>
  <si>
    <t>240 mg x 56 tabl. powl.</t>
  </si>
  <si>
    <t>56 tabl. powl.</t>
  </si>
  <si>
    <t xml:space="preserve">Peginerferonum do zakupu w dawkach: 90 mcg i 135 mcg i 180 mcg </t>
  </si>
  <si>
    <t>roztwór do wstrzykiwań, amp.-strzyk</t>
  </si>
  <si>
    <t>Do zakupu w dawkach 5, 20, 100, 140, 180, 250 mg</t>
  </si>
  <si>
    <t xml:space="preserve"> koncentrat do sporządzania roztworu do wstrzykiwań lub infuzj, fiol.</t>
  </si>
  <si>
    <t>Do zakupu w dawkach: 50 mg i 150 mg</t>
  </si>
  <si>
    <t>Do zakupu opakowanie: 50 mg x 100 tabl i 150 mg x 100 tabl</t>
  </si>
  <si>
    <t>Białko C z osocza ludzkiego oczyszczone za pomocą mysich przeciwciał monoklonalnych</t>
  </si>
  <si>
    <t>500 j.m</t>
  </si>
  <si>
    <t>proszek o zawartości 500 j.m. białka C z osocza ludzkiego na fiolkę. Roztwór sporządzony przez odtworzenie proszku w 5 ml jałowej wody do wstrzykiwań zawiera około 100 j.m./ml białka C z osocza ludzkiego</t>
  </si>
  <si>
    <t>Produkt do stosowania od pierwszych dni życia u noworodków, niemowląt i małych dzieci, zawiera trójglicerydy krótko i średniołańcuchowych kwasów tłuszczowych (olej palmowy - MCT), laktoferyna</t>
  </si>
  <si>
    <t>10 kropli zawiera 100 mg laktoferyny</t>
  </si>
  <si>
    <t>krople 8 ml</t>
  </si>
  <si>
    <t>Romiplostimum</t>
  </si>
  <si>
    <t xml:space="preserve">250 mcg                       </t>
  </si>
  <si>
    <t>Oświadczamy, że zamówienie będziemy wykonywać do czasu wyczerpania ilości produktów określonych w załączniku nr 1a do specyfikacji, nie dłużej jednak niż przez:
- część 1-21, 24-34: 18 miesięcy od dnia zawarcia umowy,
- część 22: 12 miesięcy od dnia zawarcia umowy,
- część 23: 9 miesięcy od dnia zawarcia umowy.</t>
  </si>
  <si>
    <t>Oświadczamy, że oferowane przez nas w części części: 1-31, 33-34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</t>
  </si>
  <si>
    <t>Oświadczamy, że oferowane przez nas w części 32 dietetyczne środki spożywcze specjalnego przeznaczenia medycznego są dopuszczone do obrotu na zasadach określonych w ustawie o bezpieczeństwie żywności i żywienia.  (dotyczy wykonawców oferujących dietetyczne środki spożywcze specjalnego przeznaczenia medycznego)</t>
  </si>
  <si>
    <t>Pemetrexed * ** ***</t>
  </si>
  <si>
    <t>Pemetrexed* ** ***</t>
  </si>
  <si>
    <t>** wykaz B Obwieszczenia MZ aktualny na dzień składania oferty</t>
  </si>
  <si>
    <t>*** wymagane oświadczenie podmiotu odpowiedzialnego oferowanego produktu leczniczego o gęstości roztworu po rekonstytucji</t>
  </si>
  <si>
    <t>Bevacizumab * **</t>
  </si>
  <si>
    <t>* wykaz B Obwieszczenia MZ aktualny na dzień składania oferty</t>
  </si>
  <si>
    <t>dla dawki 100 mg:
Nazwa handlowa:
Dawka: 
Postać / Opakowanie:
dla dawki 400 mg:
Nazwa handlowa:
Dawka: 
Postać / Opakowanie:</t>
  </si>
  <si>
    <t xml:space="preserve">dla dawki 100 mg:
dla dawki 400 mg:
</t>
  </si>
  <si>
    <t>Panitumumab* **</t>
  </si>
  <si>
    <t>* wykaz B Obwieszczenia Ministra Zdrowia aktualny na dzień składania oferty</t>
  </si>
  <si>
    <t>** wymagane oświadczenie podmiotu odpowiedzialnego oferowanego produktu leczniczego o gęstości roztworu</t>
  </si>
  <si>
    <t xml:space="preserve">Tenofovir disoproxil fumarat* </t>
  </si>
  <si>
    <t>Tenofovir disoproxil fumarat* **</t>
  </si>
  <si>
    <t>Laronidasum *</t>
  </si>
  <si>
    <t>Velaglucerasum alfa *</t>
  </si>
  <si>
    <t>Certolizumabum pegol *</t>
  </si>
  <si>
    <t>Adefovir dipivoxil *</t>
  </si>
  <si>
    <t>Tobramycinum *</t>
  </si>
  <si>
    <t>płyn do inhalacji z nebulizatora, 56 pojemników</t>
  </si>
  <si>
    <t>Ustekinumab *</t>
  </si>
  <si>
    <t>Everolimus* **</t>
  </si>
  <si>
    <t>** wskazania refundacyjne zgodnie z załącznikiem B do Obwieszczenia MZ w sprawie wykazu refundowanych leków, środków spożywczych  specjalnego przeznaczenia żywieniowego oraz wyrobów medycznych aktualnego na dzień składania oferty:  wg Załącznika B.10. - LECZENIE RAKA NERKI oraz B.53. -LECZENIE WYSOKO ZRÓŻNICOWANEGO NOWOTWORU NEUROENDOKRYNNEGO TRZUSTKI</t>
  </si>
  <si>
    <t>Imatinib* **</t>
  </si>
  <si>
    <t>** wskazania refundacyjne zgodnie z załącznikiem B do Obwieszczenia MZ w sprawie wykazu refundowanych leków, środków spożywczych  specjalnego przeznaczenia żywieniowego oraz wyrobów medycznych aktualnego na dzień składania oferty -wg Załącznika B.3. LECZENIE NOWOTWORÓW PODŚCIELISKA PRZEWODU POKARMOWEGO (GIST) (ICD-10 C 15, C 16, C 17, C 18, C 20, C 48)</t>
  </si>
  <si>
    <t>Peginterferonum beta-1a* **</t>
  </si>
  <si>
    <t>(63 mcg + 94 mcg)/0,5 ml</t>
  </si>
  <si>
    <t>125 mcg/0,5 ml</t>
  </si>
  <si>
    <t>Ledipasvirum + Sofosbuvirum *</t>
  </si>
  <si>
    <t>Ombitasvirum + paritaprevirum + ritonavirum* **</t>
  </si>
  <si>
    <t>Dasabuvirum* **</t>
  </si>
  <si>
    <t>Enzalutamidum *</t>
  </si>
  <si>
    <t>Osimertinibum * **</t>
  </si>
  <si>
    <t>Osimertinibum *  **</t>
  </si>
  <si>
    <t>Tocilizumabum *</t>
  </si>
  <si>
    <t>Interferon alfa-2a *</t>
  </si>
  <si>
    <t>dawek a 3 mln</t>
  </si>
  <si>
    <t>Oferowana ilość dawek a 3 mln</t>
  </si>
  <si>
    <t>dla dawki 3 mln/ 0,5 ml:
Nazwa handlowa:
Dawka: 
Postać / Opakowanie:
dla dawki 6 mln/0,5 ml:
Nazwa handlowa:
Dawka: 
Postać / Opakowanie:
dla dawki 9 mln j.m./0,5 ml:
Nazwa handlowa:
Dawka: 
Postać / Opakowanie:</t>
  </si>
  <si>
    <t>dla dawki 3 mln/ 0,5 ml:
dla dawki 6 mln/0,5 ml:
dla dawki 9 mln j.m./0,5 ml:</t>
  </si>
  <si>
    <t>Cena brutto jednej dawki a 3 mln</t>
  </si>
  <si>
    <t>gramów</t>
  </si>
  <si>
    <t>dla dawki 2,5g:
Nazwa handlowa:
Dawka: 
Postać / Opakowanie:
dla dawki 5g:
Nazwa handlowa:
Dawka: 
Postać / Opakowanie:
dla dawki 10g:
Nazwa handlowa:
Dawka: 
Postać / Opakowanie:
dla dawki 20g:
Nazwa handlowa:
Dawka: 
Postać / Opakowanie:</t>
  </si>
  <si>
    <t xml:space="preserve">dla dawki 2,5g:
dla dawki 5g:
dla dawki 10g:
dla dawki 20g:
</t>
  </si>
  <si>
    <t>Oferowana ilość dawek a 2,5g</t>
  </si>
  <si>
    <t>Cena brutto jednej  dawki a 2,5g</t>
  </si>
  <si>
    <t>dla dawki 2,5g:
Nazwa handlowa:
Dawka: 
Postać / Opakowanie:
dla dawki 5g:
Nazwa handlowa:
Dawka: 
Postać / Opakowanie:
dla dawki 10g:
Nazwa handlowa:
Dawka: 
Postać / Opakowanie:
dla dawki 20g:
Nazwa handlowa:
Dawka: 
Postać / Opakowanie:
dla dawki 30g:
Nazwa handlowa:
Dawka: 
Postać / Opakowanie:</t>
  </si>
  <si>
    <t>dla dawki 2,5g:
dla dawki 5g:
dla dawki 10g:
dla dawki 20g:
dla dawki 30g:</t>
  </si>
  <si>
    <t>Dabrafenibum *</t>
  </si>
  <si>
    <t>* wykaz B Obwieszczenia MZ aktualny na dzień składania ofert</t>
  </si>
  <si>
    <t>dawek a 50 mg</t>
  </si>
  <si>
    <t>dla opakowania 50 mg x 28 kaps twardych:
Nazwa handlowa:
Dawka: 
Postać / Opakowanie:
dla opakowania 50 mg x 120 kaps twardych:
Nazwa handlowa:
Dawka: 
Postać / Opakowanie:
dla opakowania 75 mg x 28 kaps twardych:
Nazwa handlowa:
Dawka: 
Postać / Opakowanie:
dla opakowania 75 mg x 120 kaps twardych:
Nazwa handlowa:
Dawka: 
Postać / Opakowanie:</t>
  </si>
  <si>
    <t>do zakupu w opakowaniach: 50 mg x 28 kaps twardych i 50 mg x 120 kaps twardych i 75 mg x 28 kaps twardych i 75 mg x 120 kaps twardych</t>
  </si>
  <si>
    <t xml:space="preserve">dla opakowania 50 mg x 28 kaps twardych:
dla opakowania 50 mg x 120 kaps twardych:
dla opakowania 75 mg x 28 kaps twardych:
dla opakowania 75 mg x 120 kaps twardych:
</t>
  </si>
  <si>
    <t>Oferowana ilość dawek a 50 mg</t>
  </si>
  <si>
    <t>Cena brutto jednej dawki a 50 mg</t>
  </si>
  <si>
    <t>Toxinum botulinicum typum A ad iniectabile * **</t>
  </si>
  <si>
    <t>500 jednostek kompleksu neurotoksyny Clostridium botulinum typu A/fiolkę</t>
  </si>
  <si>
    <t>300 jednostek kompleksu neurotoksyny Clostridium botulinum typu A/fiolkę</t>
  </si>
  <si>
    <t>Erlotinib *</t>
  </si>
  <si>
    <t>Vemurafenibum *</t>
  </si>
  <si>
    <t>Peginterferon alfa-2a *</t>
  </si>
  <si>
    <t>dawek a 90 mcg</t>
  </si>
  <si>
    <t xml:space="preserve">dla opakowania 90 mcg:
Nazwa handlowa:
Dawka: 
Postać / Opakowanie:
dla opakowania 135 mcg:
Nazwa handlowa:
Dawka: 
Postać / Opakowanie:
dla opakowania 180 mcg:
Nazwa handlowa:
Dawka: 
Postać / Opakowanie:
</t>
  </si>
  <si>
    <t xml:space="preserve">dla opakowania 90 mcg:
dla opakowania 135 mcg:
dla opakowania 180 mcg:
</t>
  </si>
  <si>
    <t>Oferowana ilość dawek a 90 mcg</t>
  </si>
  <si>
    <t>Cena brutto jednej dawki a 90 mcg</t>
  </si>
  <si>
    <t>Temozolamide *</t>
  </si>
  <si>
    <t>* wykaz C Obwieszczenia MZ aktualny na dzień składania ofert</t>
  </si>
  <si>
    <t>dawek a 5  mg</t>
  </si>
  <si>
    <t>Oferowana ilość dawek a 5  mg</t>
  </si>
  <si>
    <t>Cena brutto jednej dawki a 5  mg</t>
  </si>
  <si>
    <t>opakowań 50 mg x 100 tabl</t>
  </si>
  <si>
    <t>Oferowana ilość opakowań 50 mg x 100 tabl</t>
  </si>
  <si>
    <t>Cena brutto jednego opakowania 50 mg x 100 tabl</t>
  </si>
  <si>
    <t xml:space="preserve">dla opakowania 50 mg x 100 tabl:
dla opakowania 150 mg x 100 tabl:
</t>
  </si>
  <si>
    <t>dla opakowania 50 mg x 100 tabl:
Nazwa handlowa:
Dawka: 
Postać / Opakowanie:
dla opakowania 150 mg x 100 tabl:
Nazwa handlowa:
Dawka: 
Postać / Opakowanie:</t>
  </si>
  <si>
    <t xml:space="preserve">opakowań </t>
  </si>
  <si>
    <t>dla opakowania 5 mg:
Nazwa handlowa:
Dawka: 
Postać / Opakowanie:
dla opakowania 20 mg:
Nazwa handlowa:
Dawka: 
Postać / Opakowanie:
dla opakowania 100 mg:
Nazwa handlowa:
Dawka: 
Postać / Opakowanie:
dla opakowania 140 mg :
Nazwa handlowa:
Dawka: 
Postać / Opakowanie:
dla opakowania 180 mg:
Nazwa handlowa:
Dawka: 
Postać / Opakowanie:
dla opakowania 250 mg:
Nazwa handlowa:
Dawka: 
Postać / Opakowanie:</t>
  </si>
  <si>
    <t xml:space="preserve">dla opakowania 5 mg:
dla opakowania 20 mg:
dla opakowania 100 mg:
dla opakowania 140 mg :
dla opakowania 180 mg:
dla opakowania 250 mg:
</t>
  </si>
  <si>
    <t>* LEK z Ratunkowego Dostępu do Technologii Lekowych</t>
  </si>
  <si>
    <t>245 mg x 30 tabl. powl.</t>
  </si>
  <si>
    <t>** wymagane oświadczenie podmiotu odpowiedzialnego oferowanego produktu leczniczego o gęstości roztworu po rekonstytucji</t>
  </si>
  <si>
    <t>Brentuximabum vedotinum * **</t>
  </si>
  <si>
    <t>** wykaz B Obwieszczenia MZ aktualny na dzień składania ofert</t>
  </si>
  <si>
    <t>Fludarabini phosphas * **</t>
  </si>
  <si>
    <t>Mercaptamini bitartras *</t>
  </si>
  <si>
    <t>proszek i rozpuszczalnik do sporządzania roztworu do wstrzykiwań,  fiol</t>
  </si>
  <si>
    <t>stała postać doustna*</t>
  </si>
  <si>
    <t>* opakowanie max 60 sztuk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</si>
</sst>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67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3" fontId="5" fillId="0" borderId="11" xfId="42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67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right" vertical="top" wrapText="1"/>
      <protection locked="0"/>
    </xf>
    <xf numFmtId="3" fontId="5" fillId="0" borderId="0" xfId="0" applyNumberFormat="1" applyFont="1" applyFill="1" applyAlignment="1" applyProtection="1">
      <alignment horizontal="right" vertical="top" wrapText="1"/>
      <protection locked="0"/>
    </xf>
    <xf numFmtId="3" fontId="4" fillId="0" borderId="10" xfId="42" applyNumberFormat="1" applyFont="1" applyFill="1" applyBorder="1" applyAlignment="1">
      <alignment horizontal="right" vertical="top" wrapText="1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 wrapText="1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 horizontal="left" vertical="top" wrapText="1"/>
    </xf>
    <xf numFmtId="4" fontId="4" fillId="0" borderId="11" xfId="0" applyNumberFormat="1" applyFont="1" applyFill="1" applyBorder="1" applyAlignment="1" applyProtection="1">
      <alignment horizontal="left" vertical="top" wrapText="1" shrinkToFit="1"/>
      <protection locked="0"/>
    </xf>
    <xf numFmtId="0" fontId="0" fillId="0" borderId="12" xfId="0" applyBorder="1" applyAlignment="1">
      <alignment horizontal="left" vertical="top" wrapText="1" shrinkToFit="1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0" fillId="0" borderId="10" xfId="0" applyBorder="1" applyAlignment="1">
      <alignment horizontal="left" vertical="top" wrapText="1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42" applyNumberFormat="1" applyFont="1" applyFill="1" applyBorder="1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0" fontId="4" fillId="0" borderId="10" xfId="0" applyFont="1" applyFill="1" applyBorder="1" applyAlignment="1">
      <alignment horizontal="left" vertical="top" wrapText="1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81"/>
  <sheetViews>
    <sheetView showGridLines="0" zoomScale="87" zoomScaleNormal="87" zoomScaleSheetLayoutView="85" zoomScalePageLayoutView="115" workbookViewId="0" topLeftCell="A1">
      <selection activeCell="D4" sqref="D4"/>
    </sheetView>
  </sheetViews>
  <sheetFormatPr defaultColWidth="9.00390625" defaultRowHeight="12.75"/>
  <cols>
    <col min="1" max="1" width="9.125" style="9" customWidth="1"/>
    <col min="2" max="2" width="6.125" style="9" customWidth="1"/>
    <col min="3" max="4" width="30.00390625" style="9" customWidth="1"/>
    <col min="5" max="5" width="41.625" style="19" customWidth="1"/>
    <col min="6" max="9" width="9.125" style="9" customWidth="1"/>
    <col min="10" max="10" width="22.25390625" style="9" customWidth="1"/>
    <col min="11" max="12" width="16.125" style="9" customWidth="1"/>
    <col min="13" max="16384" width="9.125" style="9" customWidth="1"/>
  </cols>
  <sheetData>
    <row r="1" ht="15">
      <c r="E1" s="7" t="s">
        <v>82</v>
      </c>
    </row>
    <row r="2" spans="3:5" ht="15">
      <c r="C2" s="18"/>
      <c r="D2" s="18" t="s">
        <v>80</v>
      </c>
      <c r="E2" s="18"/>
    </row>
    <row r="4" spans="3:4" ht="15">
      <c r="C4" s="9" t="s">
        <v>71</v>
      </c>
      <c r="D4" s="9" t="s">
        <v>119</v>
      </c>
    </row>
    <row r="6" spans="3:5" ht="15">
      <c r="C6" s="9" t="s">
        <v>70</v>
      </c>
      <c r="D6" s="58" t="s">
        <v>0</v>
      </c>
      <c r="E6" s="58"/>
    </row>
    <row r="8" spans="3:5" ht="15">
      <c r="C8" s="21" t="s">
        <v>60</v>
      </c>
      <c r="D8" s="48"/>
      <c r="E8" s="49"/>
    </row>
    <row r="9" spans="3:5" ht="15">
      <c r="C9" s="21" t="s">
        <v>72</v>
      </c>
      <c r="D9" s="52"/>
      <c r="E9" s="53"/>
    </row>
    <row r="10" spans="3:5" ht="15">
      <c r="C10" s="21" t="s">
        <v>59</v>
      </c>
      <c r="D10" s="50"/>
      <c r="E10" s="51"/>
    </row>
    <row r="11" spans="3:5" ht="15">
      <c r="C11" s="21" t="s">
        <v>74</v>
      </c>
      <c r="D11" s="50"/>
      <c r="E11" s="51"/>
    </row>
    <row r="12" spans="3:5" ht="15">
      <c r="C12" s="21" t="s">
        <v>75</v>
      </c>
      <c r="D12" s="50"/>
      <c r="E12" s="51"/>
    </row>
    <row r="13" spans="3:5" ht="15">
      <c r="C13" s="21" t="s">
        <v>76</v>
      </c>
      <c r="D13" s="50"/>
      <c r="E13" s="51"/>
    </row>
    <row r="14" spans="3:5" ht="15">
      <c r="C14" s="21" t="s">
        <v>77</v>
      </c>
      <c r="D14" s="50"/>
      <c r="E14" s="51"/>
    </row>
    <row r="15" spans="3:5" ht="15">
      <c r="C15" s="21" t="s">
        <v>78</v>
      </c>
      <c r="D15" s="50"/>
      <c r="E15" s="51"/>
    </row>
    <row r="16" spans="3:5" ht="15">
      <c r="C16" s="21" t="s">
        <v>79</v>
      </c>
      <c r="D16" s="50"/>
      <c r="E16" s="51"/>
    </row>
    <row r="17" spans="4:5" ht="15">
      <c r="D17" s="6"/>
      <c r="E17" s="22"/>
    </row>
    <row r="18" spans="3:5" ht="15">
      <c r="C18" s="56" t="s">
        <v>73</v>
      </c>
      <c r="D18" s="60"/>
      <c r="E18" s="23"/>
    </row>
    <row r="19" spans="4:5" ht="15">
      <c r="D19" s="1"/>
      <c r="E19" s="23"/>
    </row>
    <row r="20" spans="3:5" ht="21" customHeight="1">
      <c r="C20" s="5" t="s">
        <v>18</v>
      </c>
      <c r="D20" s="24" t="s">
        <v>1</v>
      </c>
      <c r="E20" s="6"/>
    </row>
    <row r="21" spans="3:5" ht="15">
      <c r="C21" s="21" t="s">
        <v>24</v>
      </c>
      <c r="D21" s="25">
        <f>'część (1)'!H$6</f>
        <v>0</v>
      </c>
      <c r="E21" s="26"/>
    </row>
    <row r="22" spans="3:5" ht="15">
      <c r="C22" s="21" t="s">
        <v>25</v>
      </c>
      <c r="D22" s="25">
        <f>'część (2)'!H$6</f>
        <v>0</v>
      </c>
      <c r="E22" s="26"/>
    </row>
    <row r="23" spans="3:5" ht="15">
      <c r="C23" s="21" t="s">
        <v>26</v>
      </c>
      <c r="D23" s="25">
        <f>'część (3)'!H$6</f>
        <v>0</v>
      </c>
      <c r="E23" s="26"/>
    </row>
    <row r="24" spans="3:5" ht="15">
      <c r="C24" s="21" t="s">
        <v>27</v>
      </c>
      <c r="D24" s="25">
        <f>'część (4)'!H$6</f>
        <v>0</v>
      </c>
      <c r="E24" s="26"/>
    </row>
    <row r="25" spans="3:5" ht="15">
      <c r="C25" s="21" t="s">
        <v>28</v>
      </c>
      <c r="D25" s="25">
        <f>'część (5)'!H$6</f>
        <v>0</v>
      </c>
      <c r="E25" s="26"/>
    </row>
    <row r="26" spans="3:5" ht="15">
      <c r="C26" s="21" t="s">
        <v>29</v>
      </c>
      <c r="D26" s="25">
        <f>'część (6)'!H$6</f>
        <v>0</v>
      </c>
      <c r="E26" s="26"/>
    </row>
    <row r="27" spans="3:5" ht="15">
      <c r="C27" s="21" t="s">
        <v>30</v>
      </c>
      <c r="D27" s="25">
        <f>'część (7)'!H$6</f>
        <v>0</v>
      </c>
      <c r="E27" s="26"/>
    </row>
    <row r="28" spans="3:5" ht="15">
      <c r="C28" s="21" t="s">
        <v>31</v>
      </c>
      <c r="D28" s="25">
        <f>'część (8)'!H$6</f>
        <v>0</v>
      </c>
      <c r="E28" s="26"/>
    </row>
    <row r="29" spans="3:5" ht="15">
      <c r="C29" s="21" t="s">
        <v>32</v>
      </c>
      <c r="D29" s="25">
        <f>'część (9)'!H$6</f>
        <v>0</v>
      </c>
      <c r="E29" s="26"/>
    </row>
    <row r="30" spans="3:5" ht="15">
      <c r="C30" s="21" t="s">
        <v>33</v>
      </c>
      <c r="D30" s="25">
        <f>'część (10)'!H$6</f>
        <v>0</v>
      </c>
      <c r="E30" s="26"/>
    </row>
    <row r="31" spans="3:5" ht="15">
      <c r="C31" s="21" t="s">
        <v>34</v>
      </c>
      <c r="D31" s="25">
        <f>'część (11)'!H$6</f>
        <v>0</v>
      </c>
      <c r="E31" s="26"/>
    </row>
    <row r="32" spans="3:5" ht="15">
      <c r="C32" s="21" t="s">
        <v>35</v>
      </c>
      <c r="D32" s="25">
        <f>'część (12)'!H$6</f>
        <v>0</v>
      </c>
      <c r="E32" s="26"/>
    </row>
    <row r="33" spans="3:5" ht="15">
      <c r="C33" s="21" t="s">
        <v>36</v>
      </c>
      <c r="D33" s="25">
        <f>'część (13)'!H$6</f>
        <v>0</v>
      </c>
      <c r="E33" s="26"/>
    </row>
    <row r="34" spans="3:5" ht="15">
      <c r="C34" s="21" t="s">
        <v>37</v>
      </c>
      <c r="D34" s="25">
        <f>'część (14)'!H$6</f>
        <v>0</v>
      </c>
      <c r="E34" s="26"/>
    </row>
    <row r="35" spans="3:5" ht="15">
      <c r="C35" s="21" t="s">
        <v>38</v>
      </c>
      <c r="D35" s="25">
        <f>'część (15)'!H$6</f>
        <v>0</v>
      </c>
      <c r="E35" s="26"/>
    </row>
    <row r="36" spans="3:5" ht="15">
      <c r="C36" s="21" t="s">
        <v>39</v>
      </c>
      <c r="D36" s="25">
        <f>'część (16)'!H$6</f>
        <v>0</v>
      </c>
      <c r="E36" s="26"/>
    </row>
    <row r="37" spans="3:5" ht="15">
      <c r="C37" s="21" t="s">
        <v>40</v>
      </c>
      <c r="D37" s="25">
        <f>'część (17)'!H$6</f>
        <v>0</v>
      </c>
      <c r="E37" s="26"/>
    </row>
    <row r="38" spans="3:5" ht="15">
      <c r="C38" s="21" t="s">
        <v>41</v>
      </c>
      <c r="D38" s="25">
        <f>'część (18)'!H$6</f>
        <v>0</v>
      </c>
      <c r="E38" s="26"/>
    </row>
    <row r="39" spans="3:5" ht="15">
      <c r="C39" s="21" t="s">
        <v>42</v>
      </c>
      <c r="D39" s="25">
        <f>'część (19)'!H$6</f>
        <v>0</v>
      </c>
      <c r="E39" s="26"/>
    </row>
    <row r="40" spans="3:5" ht="15">
      <c r="C40" s="21" t="s">
        <v>43</v>
      </c>
      <c r="D40" s="25">
        <f>'część (20)'!H$6</f>
        <v>0</v>
      </c>
      <c r="E40" s="26"/>
    </row>
    <row r="41" spans="3:5" ht="15">
      <c r="C41" s="21" t="s">
        <v>44</v>
      </c>
      <c r="D41" s="25">
        <f>'część (21)'!H$6</f>
        <v>0</v>
      </c>
      <c r="E41" s="26"/>
    </row>
    <row r="42" spans="3:5" ht="15">
      <c r="C42" s="21" t="s">
        <v>45</v>
      </c>
      <c r="D42" s="25">
        <f>'część (22)'!H$6</f>
        <v>0</v>
      </c>
      <c r="E42" s="26"/>
    </row>
    <row r="43" spans="3:5" ht="15">
      <c r="C43" s="21" t="s">
        <v>46</v>
      </c>
      <c r="D43" s="25">
        <f>'część (23)'!H$6</f>
        <v>0</v>
      </c>
      <c r="E43" s="26"/>
    </row>
    <row r="44" spans="3:5" ht="15">
      <c r="C44" s="21" t="s">
        <v>47</v>
      </c>
      <c r="D44" s="25">
        <f>'część (24)'!H$6</f>
        <v>0</v>
      </c>
      <c r="E44" s="26"/>
    </row>
    <row r="45" spans="3:5" ht="15">
      <c r="C45" s="21" t="s">
        <v>48</v>
      </c>
      <c r="D45" s="25">
        <f>'część (25)'!H$6</f>
        <v>0</v>
      </c>
      <c r="E45" s="26"/>
    </row>
    <row r="46" spans="3:5" ht="15">
      <c r="C46" s="21" t="s">
        <v>49</v>
      </c>
      <c r="D46" s="25">
        <f>'część (26)'!H$6</f>
        <v>0</v>
      </c>
      <c r="E46" s="26"/>
    </row>
    <row r="47" spans="3:5" ht="15">
      <c r="C47" s="21" t="s">
        <v>50</v>
      </c>
      <c r="D47" s="25">
        <f>'część (27)'!H$6</f>
        <v>0</v>
      </c>
      <c r="E47" s="26"/>
    </row>
    <row r="48" spans="3:5" ht="15">
      <c r="C48" s="21" t="s">
        <v>51</v>
      </c>
      <c r="D48" s="25">
        <f>'część (28)'!H$6</f>
        <v>0</v>
      </c>
      <c r="E48" s="26"/>
    </row>
    <row r="49" spans="3:5" ht="15">
      <c r="C49" s="21" t="s">
        <v>52</v>
      </c>
      <c r="D49" s="25">
        <f>'część (29)'!H$6</f>
        <v>0</v>
      </c>
      <c r="E49" s="26"/>
    </row>
    <row r="50" spans="3:5" ht="15">
      <c r="C50" s="21" t="s">
        <v>61</v>
      </c>
      <c r="D50" s="25">
        <f>'część (30)'!H$6</f>
        <v>0</v>
      </c>
      <c r="E50" s="26"/>
    </row>
    <row r="51" spans="3:5" ht="15">
      <c r="C51" s="21" t="s">
        <v>62</v>
      </c>
      <c r="D51" s="25">
        <f>'część (31)'!H$6</f>
        <v>0</v>
      </c>
      <c r="E51" s="26"/>
    </row>
    <row r="52" spans="3:5" ht="15">
      <c r="C52" s="21" t="s">
        <v>63</v>
      </c>
      <c r="D52" s="25">
        <f>'część (32)'!H$6</f>
        <v>0</v>
      </c>
      <c r="E52" s="26"/>
    </row>
    <row r="53" spans="3:5" ht="15">
      <c r="C53" s="21" t="s">
        <v>64</v>
      </c>
      <c r="D53" s="25">
        <f>'część (33)'!H$6</f>
        <v>0</v>
      </c>
      <c r="E53" s="26"/>
    </row>
    <row r="54" spans="3:5" ht="15">
      <c r="C54" s="21" t="s">
        <v>65</v>
      </c>
      <c r="D54" s="25">
        <f>'część (34)'!H$6</f>
        <v>0</v>
      </c>
      <c r="E54" s="26"/>
    </row>
    <row r="55" spans="4:5" ht="15">
      <c r="D55" s="39"/>
      <c r="E55" s="26"/>
    </row>
    <row r="56" spans="3:5" ht="72.75" customHeight="1">
      <c r="C56" s="56" t="s">
        <v>117</v>
      </c>
      <c r="D56" s="57"/>
      <c r="E56" s="57"/>
    </row>
    <row r="57" spans="2:5" ht="21" customHeight="1">
      <c r="B57" s="9" t="s">
        <v>2</v>
      </c>
      <c r="C57" s="60" t="s">
        <v>69</v>
      </c>
      <c r="D57" s="56"/>
      <c r="E57" s="64"/>
    </row>
    <row r="58" spans="2:5" ht="78.75" customHeight="1">
      <c r="B58" s="9" t="s">
        <v>3</v>
      </c>
      <c r="C58" s="63" t="s">
        <v>189</v>
      </c>
      <c r="D58" s="63"/>
      <c r="E58" s="63"/>
    </row>
    <row r="59" spans="2:5" s="27" customFormat="1" ht="63" customHeight="1">
      <c r="B59" s="27" t="s">
        <v>4</v>
      </c>
      <c r="C59" s="58" t="s">
        <v>190</v>
      </c>
      <c r="D59" s="58"/>
      <c r="E59" s="58"/>
    </row>
    <row r="60" spans="3:5" s="27" customFormat="1" ht="53.25" customHeight="1">
      <c r="C60" s="58" t="s">
        <v>191</v>
      </c>
      <c r="D60" s="58"/>
      <c r="E60" s="58"/>
    </row>
    <row r="61" spans="2:5" ht="36" customHeight="1">
      <c r="B61" s="27" t="s">
        <v>5</v>
      </c>
      <c r="C61" s="58" t="s">
        <v>22</v>
      </c>
      <c r="D61" s="59"/>
      <c r="E61" s="59"/>
    </row>
    <row r="62" spans="2:5" ht="32.25" customHeight="1">
      <c r="B62" s="27" t="s">
        <v>56</v>
      </c>
      <c r="C62" s="61" t="s">
        <v>57</v>
      </c>
      <c r="D62" s="62"/>
      <c r="E62" s="62"/>
    </row>
    <row r="63" spans="2:5" ht="39" customHeight="1">
      <c r="B63" s="27" t="s">
        <v>67</v>
      </c>
      <c r="C63" s="58" t="s">
        <v>58</v>
      </c>
      <c r="D63" s="59"/>
      <c r="E63" s="59"/>
    </row>
    <row r="64" spans="2:5" ht="96.75" customHeight="1">
      <c r="B64" s="27" t="s">
        <v>6</v>
      </c>
      <c r="C64" s="58" t="s">
        <v>116</v>
      </c>
      <c r="D64" s="58"/>
      <c r="E64" s="58"/>
    </row>
    <row r="65" spans="2:5" ht="18" customHeight="1">
      <c r="B65" s="9" t="s">
        <v>7</v>
      </c>
      <c r="C65" s="4" t="s">
        <v>8</v>
      </c>
      <c r="D65" s="1"/>
      <c r="E65" s="9"/>
    </row>
    <row r="66" spans="2:5" ht="18" customHeight="1">
      <c r="B66" s="29"/>
      <c r="C66" s="45" t="s">
        <v>20</v>
      </c>
      <c r="D66" s="46"/>
      <c r="E66" s="47"/>
    </row>
    <row r="67" spans="3:5" ht="18" customHeight="1">
      <c r="C67" s="45" t="s">
        <v>9</v>
      </c>
      <c r="D67" s="47"/>
      <c r="E67" s="21"/>
    </row>
    <row r="68" spans="3:5" ht="18" customHeight="1">
      <c r="C68" s="43"/>
      <c r="D68" s="44"/>
      <c r="E68" s="21"/>
    </row>
    <row r="69" spans="3:5" ht="18" customHeight="1">
      <c r="C69" s="43"/>
      <c r="D69" s="44"/>
      <c r="E69" s="21"/>
    </row>
    <row r="70" spans="3:5" ht="18" customHeight="1">
      <c r="C70" s="43"/>
      <c r="D70" s="44"/>
      <c r="E70" s="21"/>
    </row>
    <row r="71" spans="3:5" ht="18" customHeight="1">
      <c r="C71" s="31" t="s">
        <v>11</v>
      </c>
      <c r="D71" s="31"/>
      <c r="E71" s="7"/>
    </row>
    <row r="72" spans="3:5" ht="18" customHeight="1">
      <c r="C72" s="45" t="s">
        <v>21</v>
      </c>
      <c r="D72" s="46"/>
      <c r="E72" s="47"/>
    </row>
    <row r="73" spans="3:5" ht="18" customHeight="1">
      <c r="C73" s="32" t="s">
        <v>9</v>
      </c>
      <c r="D73" s="30" t="s">
        <v>10</v>
      </c>
      <c r="E73" s="33" t="s">
        <v>12</v>
      </c>
    </row>
    <row r="74" spans="3:5" ht="18" customHeight="1">
      <c r="C74" s="34"/>
      <c r="D74" s="30"/>
      <c r="E74" s="35"/>
    </row>
    <row r="75" spans="3:5" ht="18" customHeight="1">
      <c r="C75" s="34"/>
      <c r="D75" s="30"/>
      <c r="E75" s="35"/>
    </row>
    <row r="76" spans="3:5" ht="18" customHeight="1">
      <c r="C76" s="31"/>
      <c r="D76" s="31"/>
      <c r="E76" s="7"/>
    </row>
    <row r="77" spans="3:5" ht="18" customHeight="1">
      <c r="C77" s="45" t="s">
        <v>23</v>
      </c>
      <c r="D77" s="46"/>
      <c r="E77" s="47"/>
    </row>
    <row r="78" spans="3:5" ht="18" customHeight="1">
      <c r="C78" s="45" t="s">
        <v>13</v>
      </c>
      <c r="D78" s="47"/>
      <c r="E78" s="21"/>
    </row>
    <row r="79" spans="3:5" ht="18" customHeight="1">
      <c r="C79" s="49"/>
      <c r="D79" s="49"/>
      <c r="E79" s="21"/>
    </row>
    <row r="80" spans="3:5" ht="34.5" customHeight="1">
      <c r="C80" s="20"/>
      <c r="D80" s="28"/>
      <c r="E80" s="28"/>
    </row>
    <row r="81" spans="3:5" ht="21" customHeight="1">
      <c r="C81" s="54"/>
      <c r="D81" s="55"/>
      <c r="E81" s="55"/>
    </row>
  </sheetData>
  <sheetProtection/>
  <mergeCells count="30">
    <mergeCell ref="C63:E63"/>
    <mergeCell ref="C62:E62"/>
    <mergeCell ref="C64:E64"/>
    <mergeCell ref="C79:D79"/>
    <mergeCell ref="D12:E12"/>
    <mergeCell ref="C58:E58"/>
    <mergeCell ref="C57:E57"/>
    <mergeCell ref="C60:E60"/>
    <mergeCell ref="C59:E59"/>
    <mergeCell ref="C69:D69"/>
    <mergeCell ref="C81:E81"/>
    <mergeCell ref="C56:E56"/>
    <mergeCell ref="C61:E61"/>
    <mergeCell ref="C66:E66"/>
    <mergeCell ref="C67:D67"/>
    <mergeCell ref="D6:E6"/>
    <mergeCell ref="D13:E13"/>
    <mergeCell ref="C18:D18"/>
    <mergeCell ref="D11:E11"/>
    <mergeCell ref="D14:E14"/>
    <mergeCell ref="C70:D70"/>
    <mergeCell ref="C72:E72"/>
    <mergeCell ref="C78:D78"/>
    <mergeCell ref="C77:E77"/>
    <mergeCell ref="D8:E8"/>
    <mergeCell ref="D16:E16"/>
    <mergeCell ref="D15:E15"/>
    <mergeCell ref="D9:E9"/>
    <mergeCell ref="D10:E10"/>
    <mergeCell ref="C68:D6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zoomScale="87" zoomScaleNormal="87" zoomScalePageLayoutView="80" workbookViewId="0" topLeftCell="A1">
      <selection activeCell="G11" sqref="G11:J11"/>
    </sheetView>
  </sheetViews>
  <sheetFormatPr defaultColWidth="9.00390625" defaultRowHeight="12.75"/>
  <cols>
    <col min="1" max="1" width="4.75390625" style="1" customWidth="1"/>
    <col min="2" max="2" width="19.125" style="1" customWidth="1"/>
    <col min="3" max="3" width="15.375" style="1" customWidth="1"/>
    <col min="4" max="4" width="12.2539062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DFP.271.235.2018.AB</v>
      </c>
      <c r="N1" s="38" t="s">
        <v>83</v>
      </c>
      <c r="S1" s="2"/>
      <c r="T1" s="2"/>
    </row>
    <row r="2" spans="7:9" ht="15">
      <c r="G2" s="60"/>
      <c r="H2" s="60"/>
      <c r="I2" s="60"/>
    </row>
    <row r="3" ht="15">
      <c r="N3" s="38" t="s">
        <v>87</v>
      </c>
    </row>
    <row r="4" spans="2:17" ht="15">
      <c r="B4" s="4" t="s">
        <v>14</v>
      </c>
      <c r="C4" s="5">
        <v>9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65">
        <f>SUM(N11:N11)</f>
        <v>0</v>
      </c>
      <c r="I6" s="66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66</v>
      </c>
      <c r="B10" s="5" t="s">
        <v>15</v>
      </c>
      <c r="C10" s="5" t="s">
        <v>16</v>
      </c>
      <c r="D10" s="5" t="s">
        <v>105</v>
      </c>
      <c r="E10" s="36" t="s">
        <v>86</v>
      </c>
      <c r="F10" s="14"/>
      <c r="G10" s="5" t="str">
        <f>"Nazwa handlowa /
"&amp;C10&amp;" / 
"&amp;D10</f>
        <v>Nazwa handlowa /
Dawka / 
Postać / opakowanie</v>
      </c>
      <c r="H10" s="5" t="s">
        <v>84</v>
      </c>
      <c r="I10" s="5" t="str">
        <f>B10</f>
        <v>Skład</v>
      </c>
      <c r="J10" s="5" t="s">
        <v>85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7" t="s">
        <v>208</v>
      </c>
      <c r="C11" s="37" t="s">
        <v>131</v>
      </c>
      <c r="D11" s="37" t="s">
        <v>132</v>
      </c>
      <c r="E11" s="42">
        <v>300</v>
      </c>
      <c r="F11" s="14" t="s">
        <v>98</v>
      </c>
      <c r="G11" s="15" t="s">
        <v>115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3" ht="15">
      <c r="B13" s="2" t="s">
        <v>197</v>
      </c>
    </row>
    <row r="14" ht="15">
      <c r="B14" s="2"/>
    </row>
    <row r="15" spans="2:6" ht="45" customHeight="1">
      <c r="B15" s="60"/>
      <c r="C15" s="55"/>
      <c r="D15" s="55"/>
      <c r="E15" s="55"/>
      <c r="F15" s="55"/>
    </row>
    <row r="16" ht="15">
      <c r="B16" s="2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zoomScale="87" zoomScaleNormal="87" zoomScalePageLayoutView="80" workbookViewId="0" topLeftCell="A4">
      <selection activeCell="G11" sqref="G11:J11"/>
    </sheetView>
  </sheetViews>
  <sheetFormatPr defaultColWidth="9.00390625" defaultRowHeight="12.75"/>
  <cols>
    <col min="1" max="1" width="4.75390625" style="1" customWidth="1"/>
    <col min="2" max="2" width="17.625" style="1" customWidth="1"/>
    <col min="3" max="3" width="17.125" style="1" customWidth="1"/>
    <col min="4" max="4" width="29.37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DFP.271.235.2018.AB</v>
      </c>
      <c r="N1" s="38" t="s">
        <v>83</v>
      </c>
      <c r="S1" s="2"/>
      <c r="T1" s="2"/>
    </row>
    <row r="2" spans="7:9" ht="15">
      <c r="G2" s="60"/>
      <c r="H2" s="60"/>
      <c r="I2" s="60"/>
    </row>
    <row r="3" ht="15">
      <c r="N3" s="38" t="s">
        <v>87</v>
      </c>
    </row>
    <row r="4" spans="2:17" ht="15">
      <c r="B4" s="4" t="s">
        <v>14</v>
      </c>
      <c r="C4" s="5">
        <v>10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65">
        <f>SUM(N11:N11)</f>
        <v>0</v>
      </c>
      <c r="I6" s="66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66</v>
      </c>
      <c r="B10" s="5" t="s">
        <v>15</v>
      </c>
      <c r="C10" s="5" t="s">
        <v>16</v>
      </c>
      <c r="D10" s="5" t="s">
        <v>133</v>
      </c>
      <c r="E10" s="36" t="s">
        <v>93</v>
      </c>
      <c r="F10" s="14"/>
      <c r="G10" s="5" t="str">
        <f>"Nazwa handlowa /
"&amp;C10&amp;" / 
"&amp;D10</f>
        <v>Nazwa handlowa /
Dawka / 
Postać / Opakowanie</v>
      </c>
      <c r="H10" s="5" t="s">
        <v>84</v>
      </c>
      <c r="I10" s="5" t="str">
        <f>B10</f>
        <v>Skład</v>
      </c>
      <c r="J10" s="5" t="s">
        <v>85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7" t="s">
        <v>209</v>
      </c>
      <c r="C11" s="37" t="s">
        <v>134</v>
      </c>
      <c r="D11" s="37" t="s">
        <v>210</v>
      </c>
      <c r="E11" s="42">
        <v>15</v>
      </c>
      <c r="F11" s="14" t="s">
        <v>98</v>
      </c>
      <c r="G11" s="15" t="s">
        <v>115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3" ht="15">
      <c r="B13" s="2" t="s">
        <v>197</v>
      </c>
    </row>
    <row r="14" ht="15">
      <c r="B14" s="2"/>
    </row>
    <row r="15" spans="2:6" ht="45" customHeight="1">
      <c r="B15" s="60"/>
      <c r="C15" s="55"/>
      <c r="D15" s="55"/>
      <c r="E15" s="55"/>
      <c r="F15" s="55"/>
    </row>
    <row r="16" ht="15">
      <c r="B16" s="2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zoomScale="87" zoomScaleNormal="87" zoomScalePageLayoutView="85" workbookViewId="0" topLeftCell="A1">
      <selection activeCell="G11" sqref="G11:J11"/>
    </sheetView>
  </sheetViews>
  <sheetFormatPr defaultColWidth="9.00390625" defaultRowHeight="12.75"/>
  <cols>
    <col min="1" max="1" width="4.75390625" style="1" customWidth="1"/>
    <col min="2" max="2" width="14.875" style="1" customWidth="1"/>
    <col min="3" max="3" width="14.25390625" style="1" customWidth="1"/>
    <col min="4" max="4" width="27.87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DFP.271.235.2018.AB</v>
      </c>
      <c r="N1" s="38" t="s">
        <v>83</v>
      </c>
      <c r="S1" s="2"/>
      <c r="T1" s="2"/>
    </row>
    <row r="2" spans="7:9" ht="15">
      <c r="G2" s="60"/>
      <c r="H2" s="60"/>
      <c r="I2" s="60"/>
    </row>
    <row r="3" ht="15">
      <c r="N3" s="38" t="s">
        <v>87</v>
      </c>
    </row>
    <row r="4" spans="2:17" ht="15">
      <c r="B4" s="4" t="s">
        <v>14</v>
      </c>
      <c r="C4" s="5">
        <v>11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65">
        <f>SUM(N11:N11)</f>
        <v>0</v>
      </c>
      <c r="I6" s="66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66</v>
      </c>
      <c r="B10" s="5" t="s">
        <v>15</v>
      </c>
      <c r="C10" s="5" t="s">
        <v>16</v>
      </c>
      <c r="D10" s="5" t="s">
        <v>81</v>
      </c>
      <c r="E10" s="36" t="s">
        <v>86</v>
      </c>
      <c r="F10" s="14"/>
      <c r="G10" s="5" t="str">
        <f>"Nazwa handlowa /
"&amp;C10&amp;" / 
"&amp;D10</f>
        <v>Nazwa handlowa /
Dawka / 
Postać /Opakowanie</v>
      </c>
      <c r="H10" s="5" t="s">
        <v>84</v>
      </c>
      <c r="I10" s="5" t="str">
        <f>B10</f>
        <v>Skład</v>
      </c>
      <c r="J10" s="5" t="s">
        <v>85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7" t="s">
        <v>211</v>
      </c>
      <c r="C11" s="37" t="s">
        <v>135</v>
      </c>
      <c r="D11" s="37" t="s">
        <v>92</v>
      </c>
      <c r="E11" s="42">
        <v>30</v>
      </c>
      <c r="F11" s="14" t="s">
        <v>68</v>
      </c>
      <c r="G11" s="15" t="s">
        <v>115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3" ht="15">
      <c r="B13" s="2" t="s">
        <v>197</v>
      </c>
    </row>
    <row r="14" ht="15">
      <c r="B14" s="2"/>
    </row>
    <row r="15" spans="2:6" ht="45" customHeight="1">
      <c r="B15" s="60"/>
      <c r="C15" s="55"/>
      <c r="D15" s="55"/>
      <c r="E15" s="55"/>
      <c r="F15" s="55"/>
    </row>
    <row r="16" ht="15">
      <c r="B16" s="2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"/>
  <sheetViews>
    <sheetView showGridLines="0" zoomScale="87" zoomScaleNormal="87" zoomScalePageLayoutView="80" workbookViewId="0" topLeftCell="A1">
      <selection activeCell="G11" sqref="G11:J11"/>
    </sheetView>
  </sheetViews>
  <sheetFormatPr defaultColWidth="9.00390625" defaultRowHeight="12.75"/>
  <cols>
    <col min="1" max="1" width="4.75390625" style="1" customWidth="1"/>
    <col min="2" max="2" width="19.875" style="1" customWidth="1"/>
    <col min="3" max="3" width="17.25390625" style="1" customWidth="1"/>
    <col min="4" max="4" width="16.62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DFP.271.235.2018.AB</v>
      </c>
      <c r="N1" s="38" t="s">
        <v>83</v>
      </c>
      <c r="S1" s="2"/>
      <c r="T1" s="2"/>
    </row>
    <row r="2" spans="7:9" ht="15">
      <c r="G2" s="60"/>
      <c r="H2" s="60"/>
      <c r="I2" s="60"/>
    </row>
    <row r="3" ht="15">
      <c r="N3" s="38" t="s">
        <v>87</v>
      </c>
    </row>
    <row r="4" spans="2:17" ht="15">
      <c r="B4" s="4" t="s">
        <v>14</v>
      </c>
      <c r="C4" s="5">
        <v>12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65">
        <f>SUM(N11:N12)</f>
        <v>0</v>
      </c>
      <c r="I6" s="66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66</v>
      </c>
      <c r="B10" s="5" t="s">
        <v>15</v>
      </c>
      <c r="C10" s="5" t="s">
        <v>16</v>
      </c>
      <c r="D10" s="5" t="s">
        <v>81</v>
      </c>
      <c r="E10" s="36" t="s">
        <v>93</v>
      </c>
      <c r="F10" s="14"/>
      <c r="G10" s="5" t="str">
        <f>"Nazwa handlowa /
"&amp;C10&amp;" / 
"&amp;D10</f>
        <v>Nazwa handlowa /
Dawka / 
Postać /Opakowanie</v>
      </c>
      <c r="H10" s="5" t="s">
        <v>84</v>
      </c>
      <c r="I10" s="5" t="str">
        <f>B10</f>
        <v>Skład</v>
      </c>
      <c r="J10" s="5" t="s">
        <v>85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7" t="s">
        <v>212</v>
      </c>
      <c r="C11" s="37" t="s">
        <v>136</v>
      </c>
      <c r="D11" s="37" t="s">
        <v>132</v>
      </c>
      <c r="E11" s="42">
        <v>20</v>
      </c>
      <c r="F11" s="14" t="s">
        <v>98</v>
      </c>
      <c r="G11" s="15" t="s">
        <v>115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1:14" ht="45">
      <c r="A12" s="21" t="s">
        <v>3</v>
      </c>
      <c r="B12" s="37" t="s">
        <v>212</v>
      </c>
      <c r="C12" s="37" t="s">
        <v>137</v>
      </c>
      <c r="D12" s="37" t="s">
        <v>132</v>
      </c>
      <c r="E12" s="42">
        <v>60</v>
      </c>
      <c r="F12" s="14" t="s">
        <v>98</v>
      </c>
      <c r="G12" s="15" t="s">
        <v>115</v>
      </c>
      <c r="H12" s="15"/>
      <c r="I12" s="15"/>
      <c r="J12" s="16"/>
      <c r="K12" s="15"/>
      <c r="L12" s="15"/>
      <c r="M12" s="15"/>
      <c r="N12" s="17">
        <f>ROUND(L12*ROUND(M12,2),2)</f>
        <v>0</v>
      </c>
    </row>
    <row r="14" ht="15">
      <c r="B14" s="2" t="s">
        <v>103</v>
      </c>
    </row>
    <row r="15" spans="2:6" ht="113.25" customHeight="1">
      <c r="B15" s="60" t="s">
        <v>213</v>
      </c>
      <c r="C15" s="57"/>
      <c r="D15" s="57"/>
      <c r="E15" s="57"/>
      <c r="F15" s="57"/>
    </row>
    <row r="16" spans="2:6" ht="15">
      <c r="B16" s="60"/>
      <c r="C16" s="55"/>
      <c r="D16" s="55"/>
      <c r="E16" s="55"/>
      <c r="F16" s="55"/>
    </row>
    <row r="17" ht="15">
      <c r="B17" s="2"/>
    </row>
  </sheetData>
  <sheetProtection/>
  <mergeCells count="4">
    <mergeCell ref="G2:I2"/>
    <mergeCell ref="H6:I6"/>
    <mergeCell ref="B16:F1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"/>
  <sheetViews>
    <sheetView showGridLines="0" zoomScale="87" zoomScaleNormal="87" zoomScalePageLayoutView="80" workbookViewId="0" topLeftCell="A1">
      <selection activeCell="G11" sqref="G11:J11"/>
    </sheetView>
  </sheetViews>
  <sheetFormatPr defaultColWidth="9.00390625" defaultRowHeight="12.75"/>
  <cols>
    <col min="1" max="1" width="4.75390625" style="1" customWidth="1"/>
    <col min="2" max="2" width="17.625" style="1" customWidth="1"/>
    <col min="3" max="3" width="20.625" style="1" customWidth="1"/>
    <col min="4" max="4" width="25.87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DFP.271.235.2018.AB</v>
      </c>
      <c r="N1" s="38" t="s">
        <v>83</v>
      </c>
      <c r="S1" s="2"/>
      <c r="T1" s="2"/>
    </row>
    <row r="2" spans="7:9" ht="15">
      <c r="G2" s="60"/>
      <c r="H2" s="60"/>
      <c r="I2" s="60"/>
    </row>
    <row r="3" ht="15">
      <c r="N3" s="38" t="s">
        <v>87</v>
      </c>
    </row>
    <row r="4" spans="2:17" ht="15">
      <c r="B4" s="4" t="s">
        <v>14</v>
      </c>
      <c r="C4" s="5">
        <v>13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65">
        <f>SUM(N11:N12)</f>
        <v>0</v>
      </c>
      <c r="I6" s="66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66</v>
      </c>
      <c r="B10" s="5" t="s">
        <v>15</v>
      </c>
      <c r="C10" s="5" t="s">
        <v>16</v>
      </c>
      <c r="D10" s="5" t="s">
        <v>81</v>
      </c>
      <c r="E10" s="36" t="s">
        <v>93</v>
      </c>
      <c r="F10" s="14"/>
      <c r="G10" s="5" t="str">
        <f>"Nazwa handlowa /
"&amp;C10&amp;" / 
"&amp;D10</f>
        <v>Nazwa handlowa /
Dawka / 
Postać /Opakowanie</v>
      </c>
      <c r="H10" s="5" t="s">
        <v>84</v>
      </c>
      <c r="I10" s="5" t="str">
        <f>B10</f>
        <v>Skład</v>
      </c>
      <c r="J10" s="5" t="s">
        <v>85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7" t="s">
        <v>214</v>
      </c>
      <c r="C11" s="37" t="s">
        <v>138</v>
      </c>
      <c r="D11" s="37" t="s">
        <v>139</v>
      </c>
      <c r="E11" s="42">
        <v>15</v>
      </c>
      <c r="F11" s="14" t="s">
        <v>98</v>
      </c>
      <c r="G11" s="15" t="s">
        <v>115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1:14" ht="45">
      <c r="A12" s="21" t="s">
        <v>3</v>
      </c>
      <c r="B12" s="37" t="s">
        <v>214</v>
      </c>
      <c r="C12" s="37" t="s">
        <v>140</v>
      </c>
      <c r="D12" s="37" t="s">
        <v>141</v>
      </c>
      <c r="E12" s="42">
        <v>330</v>
      </c>
      <c r="F12" s="14" t="s">
        <v>98</v>
      </c>
      <c r="G12" s="15" t="s">
        <v>115</v>
      </c>
      <c r="H12" s="15"/>
      <c r="I12" s="15"/>
      <c r="J12" s="16"/>
      <c r="K12" s="15"/>
      <c r="L12" s="15"/>
      <c r="M12" s="15"/>
      <c r="N12" s="17">
        <f>ROUND(L12*ROUND(M12,2),2)</f>
        <v>0</v>
      </c>
    </row>
    <row r="14" ht="15">
      <c r="B14" s="2" t="s">
        <v>103</v>
      </c>
    </row>
    <row r="15" spans="2:6" ht="84.75" customHeight="1">
      <c r="B15" s="60" t="s">
        <v>215</v>
      </c>
      <c r="C15" s="57"/>
      <c r="D15" s="57"/>
      <c r="E15" s="57"/>
      <c r="F15" s="57"/>
    </row>
    <row r="16" spans="2:6" ht="15">
      <c r="B16" s="60"/>
      <c r="C16" s="55"/>
      <c r="D16" s="55"/>
      <c r="E16" s="55"/>
      <c r="F16" s="55"/>
    </row>
    <row r="17" ht="15">
      <c r="B17" s="2"/>
    </row>
  </sheetData>
  <sheetProtection/>
  <mergeCells count="4">
    <mergeCell ref="G2:I2"/>
    <mergeCell ref="H6:I6"/>
    <mergeCell ref="B16:F1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"/>
  <sheetViews>
    <sheetView showGridLines="0" zoomScale="87" zoomScaleNormal="87" zoomScalePageLayoutView="80" workbookViewId="0" topLeftCell="A1">
      <selection activeCell="G11" sqref="G11:J11"/>
    </sheetView>
  </sheetViews>
  <sheetFormatPr defaultColWidth="9.00390625" defaultRowHeight="12.75"/>
  <cols>
    <col min="1" max="1" width="4.75390625" style="1" customWidth="1"/>
    <col min="2" max="2" width="27.625" style="1" customWidth="1"/>
    <col min="3" max="3" width="18.00390625" style="1" customWidth="1"/>
    <col min="4" max="4" width="33.62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DFP.271.235.2018.AB</v>
      </c>
      <c r="N1" s="38" t="s">
        <v>83</v>
      </c>
      <c r="S1" s="2"/>
      <c r="T1" s="2"/>
    </row>
    <row r="2" spans="7:9" ht="15">
      <c r="G2" s="60"/>
      <c r="H2" s="60"/>
      <c r="I2" s="60"/>
    </row>
    <row r="3" ht="15">
      <c r="N3" s="38" t="s">
        <v>87</v>
      </c>
    </row>
    <row r="4" spans="2:17" ht="15">
      <c r="B4" s="4" t="s">
        <v>14</v>
      </c>
      <c r="C4" s="5">
        <v>14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65">
        <f>SUM(N11:N12)</f>
        <v>0</v>
      </c>
      <c r="I6" s="66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66</v>
      </c>
      <c r="B10" s="5" t="s">
        <v>15</v>
      </c>
      <c r="C10" s="5" t="s">
        <v>16</v>
      </c>
      <c r="D10" s="5" t="s">
        <v>81</v>
      </c>
      <c r="E10" s="36" t="s">
        <v>93</v>
      </c>
      <c r="F10" s="14"/>
      <c r="G10" s="5" t="str">
        <f>"Nazwa handlowa /
"&amp;C10&amp;" / 
"&amp;D10</f>
        <v>Nazwa handlowa /
Dawka / 
Postać /Opakowanie</v>
      </c>
      <c r="H10" s="5" t="s">
        <v>84</v>
      </c>
      <c r="I10" s="5" t="str">
        <f>B10</f>
        <v>Skład</v>
      </c>
      <c r="J10" s="5" t="s">
        <v>85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60">
      <c r="A11" s="21" t="s">
        <v>2</v>
      </c>
      <c r="B11" s="37" t="s">
        <v>216</v>
      </c>
      <c r="C11" s="37" t="s">
        <v>217</v>
      </c>
      <c r="D11" s="37" t="s">
        <v>142</v>
      </c>
      <c r="E11" s="42">
        <v>20</v>
      </c>
      <c r="F11" s="14" t="s">
        <v>98</v>
      </c>
      <c r="G11" s="15" t="s">
        <v>115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1:14" ht="45">
      <c r="A12" s="21" t="s">
        <v>3</v>
      </c>
      <c r="B12" s="37" t="s">
        <v>216</v>
      </c>
      <c r="C12" s="37" t="s">
        <v>218</v>
      </c>
      <c r="D12" s="37" t="s">
        <v>143</v>
      </c>
      <c r="E12" s="42">
        <v>450</v>
      </c>
      <c r="F12" s="14" t="s">
        <v>98</v>
      </c>
      <c r="G12" s="15" t="s">
        <v>115</v>
      </c>
      <c r="H12" s="15"/>
      <c r="I12" s="15"/>
      <c r="J12" s="16"/>
      <c r="K12" s="15"/>
      <c r="L12" s="15"/>
      <c r="M12" s="15"/>
      <c r="N12" s="17">
        <f>ROUND(L12*ROUND(M12,2),2)</f>
        <v>0</v>
      </c>
    </row>
    <row r="14" ht="15">
      <c r="B14" s="2" t="s">
        <v>103</v>
      </c>
    </row>
    <row r="15" ht="15">
      <c r="B15" s="2" t="s">
        <v>194</v>
      </c>
    </row>
    <row r="16" spans="2:6" ht="45" customHeight="1">
      <c r="B16" s="60"/>
      <c r="C16" s="55"/>
      <c r="D16" s="55"/>
      <c r="E16" s="55"/>
      <c r="F16" s="55"/>
    </row>
    <row r="17" ht="15">
      <c r="B17" s="2"/>
    </row>
  </sheetData>
  <sheetProtection/>
  <mergeCells count="3">
    <mergeCell ref="G2:I2"/>
    <mergeCell ref="H6:I6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zoomScale="87" zoomScaleNormal="87" zoomScalePageLayoutView="80" workbookViewId="0" topLeftCell="A1">
      <selection activeCell="G11" sqref="G11:J11"/>
    </sheetView>
  </sheetViews>
  <sheetFormatPr defaultColWidth="9.00390625" defaultRowHeight="12.75"/>
  <cols>
    <col min="1" max="1" width="4.75390625" style="1" customWidth="1"/>
    <col min="2" max="2" width="28.00390625" style="1" customWidth="1"/>
    <col min="3" max="3" width="10.125" style="1" customWidth="1"/>
    <col min="4" max="4" width="29.37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DFP.271.235.2018.AB</v>
      </c>
      <c r="N1" s="38" t="s">
        <v>83</v>
      </c>
      <c r="S1" s="2"/>
      <c r="T1" s="2"/>
    </row>
    <row r="2" spans="7:9" ht="15">
      <c r="G2" s="60"/>
      <c r="H2" s="60"/>
      <c r="I2" s="60"/>
    </row>
    <row r="3" ht="15">
      <c r="N3" s="38" t="s">
        <v>87</v>
      </c>
    </row>
    <row r="4" spans="2:17" ht="15">
      <c r="B4" s="4" t="s">
        <v>14</v>
      </c>
      <c r="C4" s="5">
        <v>15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65">
        <f>SUM(N11:N11)</f>
        <v>0</v>
      </c>
      <c r="I6" s="66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66</v>
      </c>
      <c r="B10" s="5" t="s">
        <v>15</v>
      </c>
      <c r="C10" s="5" t="s">
        <v>16</v>
      </c>
      <c r="D10" s="5" t="s">
        <v>81</v>
      </c>
      <c r="E10" s="36" t="s">
        <v>86</v>
      </c>
      <c r="F10" s="14"/>
      <c r="G10" s="5" t="str">
        <f>"Nazwa handlowa /
"&amp;C10&amp;" / 
"&amp;D10</f>
        <v>Nazwa handlowa /
Dawka / 
Postać /Opakowanie</v>
      </c>
      <c r="H10" s="5" t="s">
        <v>84</v>
      </c>
      <c r="I10" s="5" t="str">
        <f>B10</f>
        <v>Skład</v>
      </c>
      <c r="J10" s="5" t="s">
        <v>85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7" t="s">
        <v>274</v>
      </c>
      <c r="C11" s="37" t="s">
        <v>94</v>
      </c>
      <c r="D11" s="37" t="s">
        <v>108</v>
      </c>
      <c r="E11" s="42">
        <v>180</v>
      </c>
      <c r="F11" s="14" t="s">
        <v>68</v>
      </c>
      <c r="G11" s="15" t="s">
        <v>115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3" ht="15">
      <c r="B13" s="2" t="s">
        <v>201</v>
      </c>
    </row>
    <row r="14" ht="15">
      <c r="B14" s="2" t="s">
        <v>273</v>
      </c>
    </row>
    <row r="15" spans="2:6" ht="45" customHeight="1">
      <c r="B15" s="60"/>
      <c r="C15" s="55"/>
      <c r="D15" s="55"/>
      <c r="E15" s="55"/>
      <c r="F15" s="55"/>
    </row>
    <row r="16" ht="15">
      <c r="B16" s="2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zoomScale="87" zoomScaleNormal="87" zoomScalePageLayoutView="80" workbookViewId="0" topLeftCell="A1">
      <selection activeCell="G11" sqref="G11:J11"/>
    </sheetView>
  </sheetViews>
  <sheetFormatPr defaultColWidth="9.00390625" defaultRowHeight="12.75"/>
  <cols>
    <col min="1" max="1" width="4.75390625" style="1" customWidth="1"/>
    <col min="2" max="2" width="29.375" style="1" customWidth="1"/>
    <col min="3" max="3" width="13.125" style="1" customWidth="1"/>
    <col min="4" max="4" width="15.0039062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DFP.271.235.2018.AB</v>
      </c>
      <c r="N1" s="38" t="s">
        <v>83</v>
      </c>
      <c r="S1" s="2"/>
      <c r="T1" s="2"/>
    </row>
    <row r="2" spans="7:9" ht="15">
      <c r="G2" s="60"/>
      <c r="H2" s="60"/>
      <c r="I2" s="60"/>
    </row>
    <row r="3" ht="15">
      <c r="N3" s="38" t="s">
        <v>87</v>
      </c>
    </row>
    <row r="4" spans="2:17" ht="15">
      <c r="B4" s="4" t="s">
        <v>14</v>
      </c>
      <c r="C4" s="5">
        <v>16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65">
        <f>SUM(N11:N11)</f>
        <v>0</v>
      </c>
      <c r="I6" s="66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66</v>
      </c>
      <c r="B10" s="5" t="s">
        <v>15</v>
      </c>
      <c r="C10" s="5" t="s">
        <v>16</v>
      </c>
      <c r="D10" s="5" t="s">
        <v>81</v>
      </c>
      <c r="E10" s="36" t="s">
        <v>93</v>
      </c>
      <c r="F10" s="14"/>
      <c r="G10" s="5" t="str">
        <f>"Nazwa handlowa /
"&amp;C10&amp;" / 
"&amp;D10</f>
        <v>Nazwa handlowa /
Dawka / 
Postać /Opakowanie</v>
      </c>
      <c r="H10" s="5" t="s">
        <v>84</v>
      </c>
      <c r="I10" s="5" t="str">
        <f>B10</f>
        <v>Skład</v>
      </c>
      <c r="J10" s="5" t="s">
        <v>85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7" t="s">
        <v>219</v>
      </c>
      <c r="C11" s="37" t="s">
        <v>144</v>
      </c>
      <c r="D11" s="37" t="s">
        <v>145</v>
      </c>
      <c r="E11" s="42">
        <v>180</v>
      </c>
      <c r="F11" s="14" t="s">
        <v>98</v>
      </c>
      <c r="G11" s="15" t="s">
        <v>115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3" ht="15">
      <c r="B13" s="2" t="s">
        <v>201</v>
      </c>
    </row>
    <row r="14" ht="15">
      <c r="B14" s="2"/>
    </row>
    <row r="15" spans="2:6" ht="45" customHeight="1">
      <c r="B15" s="60"/>
      <c r="C15" s="55"/>
      <c r="D15" s="55"/>
      <c r="E15" s="55"/>
      <c r="F15" s="55"/>
    </row>
    <row r="16" ht="15">
      <c r="B16" s="2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8"/>
  <sheetViews>
    <sheetView showGridLines="0" zoomScale="87" zoomScaleNormal="87" zoomScalePageLayoutView="80" workbookViewId="0" topLeftCell="A1">
      <selection activeCell="G11" sqref="G11:J11"/>
    </sheetView>
  </sheetViews>
  <sheetFormatPr defaultColWidth="9.00390625" defaultRowHeight="12.75"/>
  <cols>
    <col min="1" max="1" width="4.75390625" style="1" customWidth="1"/>
    <col min="2" max="2" width="30.75390625" style="1" customWidth="1"/>
    <col min="3" max="3" width="16.125" style="1" customWidth="1"/>
    <col min="4" max="4" width="14.0039062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DFP.271.235.2018.AB</v>
      </c>
      <c r="N1" s="38" t="s">
        <v>83</v>
      </c>
      <c r="S1" s="2"/>
      <c r="T1" s="2"/>
    </row>
    <row r="2" spans="7:9" ht="15">
      <c r="G2" s="60"/>
      <c r="H2" s="60"/>
      <c r="I2" s="60"/>
    </row>
    <row r="3" ht="15">
      <c r="N3" s="38" t="s">
        <v>87</v>
      </c>
    </row>
    <row r="4" spans="2:17" ht="15">
      <c r="B4" s="4" t="s">
        <v>14</v>
      </c>
      <c r="C4" s="5">
        <v>17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65">
        <f>SUM(N11:N13)</f>
        <v>0</v>
      </c>
      <c r="I6" s="66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66</v>
      </c>
      <c r="B10" s="5" t="s">
        <v>15</v>
      </c>
      <c r="C10" s="5" t="s">
        <v>16</v>
      </c>
      <c r="D10" s="5" t="s">
        <v>81</v>
      </c>
      <c r="E10" s="36" t="s">
        <v>93</v>
      </c>
      <c r="F10" s="14"/>
      <c r="G10" s="5" t="str">
        <f>"Nazwa handlowa /
"&amp;C10&amp;" / 
"&amp;D10</f>
        <v>Nazwa handlowa /
Dawka / 
Postać /Opakowanie</v>
      </c>
      <c r="H10" s="5" t="s">
        <v>84</v>
      </c>
      <c r="I10" s="5" t="str">
        <f>B10</f>
        <v>Skład</v>
      </c>
      <c r="J10" s="5" t="s">
        <v>85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7" t="s">
        <v>220</v>
      </c>
      <c r="C11" s="37" t="s">
        <v>146</v>
      </c>
      <c r="D11" s="37" t="s">
        <v>147</v>
      </c>
      <c r="E11" s="42">
        <v>50</v>
      </c>
      <c r="F11" s="14" t="s">
        <v>98</v>
      </c>
      <c r="G11" s="15" t="s">
        <v>115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1:14" ht="45">
      <c r="A12" s="21" t="s">
        <v>3</v>
      </c>
      <c r="B12" s="37" t="s">
        <v>221</v>
      </c>
      <c r="C12" s="37" t="s">
        <v>148</v>
      </c>
      <c r="D12" s="37" t="s">
        <v>147</v>
      </c>
      <c r="E12" s="42">
        <v>50</v>
      </c>
      <c r="F12" s="14" t="s">
        <v>98</v>
      </c>
      <c r="G12" s="15" t="s">
        <v>115</v>
      </c>
      <c r="H12" s="15"/>
      <c r="I12" s="15"/>
      <c r="J12" s="16"/>
      <c r="K12" s="15"/>
      <c r="L12" s="15"/>
      <c r="M12" s="15"/>
      <c r="N12" s="17">
        <f>ROUND(L12*ROUND(M12,2),2)</f>
        <v>0</v>
      </c>
    </row>
    <row r="13" spans="1:17" ht="45">
      <c r="A13" s="21" t="s">
        <v>4</v>
      </c>
      <c r="B13" s="37" t="s">
        <v>149</v>
      </c>
      <c r="C13" s="37" t="s">
        <v>91</v>
      </c>
      <c r="D13" s="37" t="s">
        <v>150</v>
      </c>
      <c r="E13" s="42">
        <v>18</v>
      </c>
      <c r="F13" s="14" t="s">
        <v>98</v>
      </c>
      <c r="G13" s="15" t="s">
        <v>115</v>
      </c>
      <c r="H13" s="15"/>
      <c r="I13" s="15"/>
      <c r="J13" s="16"/>
      <c r="K13" s="15"/>
      <c r="L13" s="15"/>
      <c r="M13" s="15"/>
      <c r="N13" s="17">
        <f>ROUND(L13*ROUND(M13,2),2)</f>
        <v>0</v>
      </c>
      <c r="Q13" s="1"/>
    </row>
    <row r="15" ht="15">
      <c r="B15" s="2" t="s">
        <v>201</v>
      </c>
    </row>
    <row r="16" ht="15">
      <c r="B16" s="2" t="s">
        <v>103</v>
      </c>
    </row>
    <row r="17" spans="2:6" ht="15">
      <c r="B17" s="60"/>
      <c r="C17" s="55"/>
      <c r="D17" s="55"/>
      <c r="E17" s="55"/>
      <c r="F17" s="55"/>
    </row>
    <row r="18" ht="15">
      <c r="B18" s="2"/>
    </row>
  </sheetData>
  <sheetProtection/>
  <mergeCells count="3">
    <mergeCell ref="G2:I2"/>
    <mergeCell ref="H6:I6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zoomScale="87" zoomScaleNormal="87" zoomScalePageLayoutView="80" workbookViewId="0" topLeftCell="A1">
      <selection activeCell="G11" sqref="G11:J11"/>
    </sheetView>
  </sheetViews>
  <sheetFormatPr defaultColWidth="9.00390625" defaultRowHeight="12.75"/>
  <cols>
    <col min="1" max="1" width="4.75390625" style="1" customWidth="1"/>
    <col min="2" max="2" width="16.00390625" style="1" customWidth="1"/>
    <col min="3" max="3" width="9.625" style="1" customWidth="1"/>
    <col min="4" max="4" width="29.37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DFP.271.235.2018.AB</v>
      </c>
      <c r="N1" s="38" t="s">
        <v>83</v>
      </c>
      <c r="S1" s="2"/>
      <c r="T1" s="2"/>
    </row>
    <row r="2" spans="7:9" ht="15">
      <c r="G2" s="60"/>
      <c r="H2" s="60"/>
      <c r="I2" s="60"/>
    </row>
    <row r="3" ht="15">
      <c r="N3" s="38" t="s">
        <v>87</v>
      </c>
    </row>
    <row r="4" spans="2:17" ht="15">
      <c r="B4" s="4" t="s">
        <v>14</v>
      </c>
      <c r="C4" s="5">
        <v>18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65">
        <f>SUM(N11:N11)</f>
        <v>0</v>
      </c>
      <c r="I6" s="66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66</v>
      </c>
      <c r="B10" s="5" t="s">
        <v>15</v>
      </c>
      <c r="C10" s="5" t="s">
        <v>16</v>
      </c>
      <c r="D10" s="5" t="s">
        <v>81</v>
      </c>
      <c r="E10" s="36" t="s">
        <v>93</v>
      </c>
      <c r="F10" s="14"/>
      <c r="G10" s="5" t="str">
        <f>"Nazwa handlowa /
"&amp;C10&amp;" / 
"&amp;D10</f>
        <v>Nazwa handlowa /
Dawka / 
Postać /Opakowanie</v>
      </c>
      <c r="H10" s="5" t="s">
        <v>84</v>
      </c>
      <c r="I10" s="5" t="str">
        <f>B10</f>
        <v>Skład</v>
      </c>
      <c r="J10" s="5" t="s">
        <v>85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7" t="s">
        <v>222</v>
      </c>
      <c r="C11" s="37" t="s">
        <v>151</v>
      </c>
      <c r="D11" s="37" t="s">
        <v>152</v>
      </c>
      <c r="E11" s="42">
        <v>60</v>
      </c>
      <c r="F11" s="14" t="s">
        <v>98</v>
      </c>
      <c r="G11" s="15" t="s">
        <v>115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3" ht="15">
      <c r="B13" s="2" t="s">
        <v>201</v>
      </c>
    </row>
    <row r="14" ht="15">
      <c r="B14" s="2"/>
    </row>
    <row r="15" spans="2:6" ht="45" customHeight="1">
      <c r="B15" s="60"/>
      <c r="C15" s="55"/>
      <c r="D15" s="55"/>
      <c r="E15" s="55"/>
      <c r="F15" s="55"/>
    </row>
    <row r="16" ht="15">
      <c r="B16" s="2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zoomScale="87" zoomScaleNormal="87" zoomScalePageLayoutView="85" workbookViewId="0" topLeftCell="A1">
      <selection activeCell="G11" sqref="G11:J11"/>
    </sheetView>
  </sheetViews>
  <sheetFormatPr defaultColWidth="9.00390625" defaultRowHeight="12.75"/>
  <cols>
    <col min="1" max="1" width="4.75390625" style="1" customWidth="1"/>
    <col min="2" max="2" width="21.25390625" style="1" customWidth="1"/>
    <col min="3" max="3" width="11.25390625" style="1" customWidth="1"/>
    <col min="4" max="4" width="33.7539062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DFP.271.235.2018.AB</v>
      </c>
      <c r="N1" s="38" t="s">
        <v>83</v>
      </c>
      <c r="S1" s="2"/>
      <c r="T1" s="2"/>
    </row>
    <row r="2" spans="7:9" ht="15">
      <c r="G2" s="60"/>
      <c r="H2" s="60"/>
      <c r="I2" s="60"/>
    </row>
    <row r="3" ht="15">
      <c r="N3" s="38" t="s">
        <v>87</v>
      </c>
    </row>
    <row r="4" spans="2:17" ht="15">
      <c r="B4" s="4" t="s">
        <v>14</v>
      </c>
      <c r="C4" s="5">
        <v>1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65">
        <f>SUM(N11:N12)</f>
        <v>0</v>
      </c>
      <c r="I6" s="66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66</v>
      </c>
      <c r="B10" s="5" t="s">
        <v>15</v>
      </c>
      <c r="C10" s="5" t="s">
        <v>16</v>
      </c>
      <c r="D10" s="5" t="s">
        <v>88</v>
      </c>
      <c r="E10" s="36" t="s">
        <v>86</v>
      </c>
      <c r="F10" s="14"/>
      <c r="G10" s="5" t="str">
        <f>"Nazwa handlowa /
"&amp;C10&amp;" / 
"&amp;D10</f>
        <v>Nazwa handlowa /
Dawka / 
Postać/ Opakowanie</v>
      </c>
      <c r="H10" s="5" t="s">
        <v>84</v>
      </c>
      <c r="I10" s="5" t="str">
        <f>B10</f>
        <v>Skład</v>
      </c>
      <c r="J10" s="5" t="s">
        <v>85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7" t="s">
        <v>192</v>
      </c>
      <c r="C11" s="37" t="s">
        <v>89</v>
      </c>
      <c r="D11" s="37" t="s">
        <v>120</v>
      </c>
      <c r="E11" s="42">
        <v>300</v>
      </c>
      <c r="F11" s="14" t="s">
        <v>68</v>
      </c>
      <c r="G11" s="15" t="s">
        <v>115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3</v>
      </c>
      <c r="B12" s="37" t="s">
        <v>193</v>
      </c>
      <c r="C12" s="37" t="s">
        <v>90</v>
      </c>
      <c r="D12" s="37" t="s">
        <v>120</v>
      </c>
      <c r="E12" s="42">
        <v>160</v>
      </c>
      <c r="F12" s="14" t="s">
        <v>68</v>
      </c>
      <c r="G12" s="15" t="s">
        <v>115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4" ht="15">
      <c r="B14" s="2" t="s">
        <v>103</v>
      </c>
    </row>
    <row r="15" ht="15">
      <c r="B15" s="2" t="s">
        <v>194</v>
      </c>
    </row>
    <row r="16" spans="2:6" ht="37.5" customHeight="1">
      <c r="B16" s="60" t="s">
        <v>195</v>
      </c>
      <c r="C16" s="57"/>
      <c r="D16" s="57"/>
      <c r="E16" s="57"/>
      <c r="F16" s="57"/>
    </row>
  </sheetData>
  <sheetProtection/>
  <mergeCells count="3">
    <mergeCell ref="G2:I2"/>
    <mergeCell ref="H6:I6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"/>
  <sheetViews>
    <sheetView showGridLines="0" zoomScale="87" zoomScaleNormal="87" zoomScalePageLayoutView="80" workbookViewId="0" topLeftCell="A1">
      <selection activeCell="G11" sqref="G11:J11"/>
    </sheetView>
  </sheetViews>
  <sheetFormatPr defaultColWidth="9.00390625" defaultRowHeight="12.75"/>
  <cols>
    <col min="1" max="1" width="4.75390625" style="1" customWidth="1"/>
    <col min="2" max="2" width="20.875" style="1" customWidth="1"/>
    <col min="3" max="3" width="10.00390625" style="1" customWidth="1"/>
    <col min="4" max="4" width="29.37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DFP.271.235.2018.AB</v>
      </c>
      <c r="N1" s="38" t="s">
        <v>83</v>
      </c>
      <c r="S1" s="2"/>
      <c r="T1" s="2"/>
    </row>
    <row r="2" spans="7:9" ht="15">
      <c r="G2" s="60"/>
      <c r="H2" s="60"/>
      <c r="I2" s="60"/>
    </row>
    <row r="3" ht="15">
      <c r="N3" s="38" t="s">
        <v>87</v>
      </c>
    </row>
    <row r="4" spans="2:17" ht="15">
      <c r="B4" s="4" t="s">
        <v>14</v>
      </c>
      <c r="C4" s="5">
        <v>19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65">
        <f>SUM(N11:N12)</f>
        <v>0</v>
      </c>
      <c r="I6" s="66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66</v>
      </c>
      <c r="B10" s="5" t="s">
        <v>15</v>
      </c>
      <c r="C10" s="5" t="s">
        <v>16</v>
      </c>
      <c r="D10" s="5" t="s">
        <v>81</v>
      </c>
      <c r="E10" s="36" t="s">
        <v>93</v>
      </c>
      <c r="F10" s="14"/>
      <c r="G10" s="5" t="str">
        <f>"Nazwa handlowa /
"&amp;C10&amp;" / 
"&amp;D10</f>
        <v>Nazwa handlowa /
Dawka / 
Postać /Opakowanie</v>
      </c>
      <c r="H10" s="5" t="s">
        <v>84</v>
      </c>
      <c r="I10" s="5" t="str">
        <f>B10</f>
        <v>Skład</v>
      </c>
      <c r="J10" s="5" t="s">
        <v>85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7" t="s">
        <v>223</v>
      </c>
      <c r="C11" s="37" t="s">
        <v>95</v>
      </c>
      <c r="D11" s="37" t="s">
        <v>153</v>
      </c>
      <c r="E11" s="42">
        <v>30</v>
      </c>
      <c r="F11" s="14" t="s">
        <v>98</v>
      </c>
      <c r="G11" s="15" t="s">
        <v>115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1:14" ht="45">
      <c r="A12" s="21" t="s">
        <v>3</v>
      </c>
      <c r="B12" s="37" t="s">
        <v>224</v>
      </c>
      <c r="C12" s="37" t="s">
        <v>96</v>
      </c>
      <c r="D12" s="37" t="s">
        <v>153</v>
      </c>
      <c r="E12" s="42">
        <v>20</v>
      </c>
      <c r="F12" s="14" t="s">
        <v>98</v>
      </c>
      <c r="G12" s="15" t="s">
        <v>115</v>
      </c>
      <c r="H12" s="15"/>
      <c r="I12" s="15"/>
      <c r="J12" s="16"/>
      <c r="K12" s="15"/>
      <c r="L12" s="15"/>
      <c r="M12" s="15"/>
      <c r="N12" s="17">
        <f>ROUND(L12*ROUND(M12,2),2)</f>
        <v>0</v>
      </c>
    </row>
    <row r="14" ht="15">
      <c r="B14" s="2" t="s">
        <v>201</v>
      </c>
    </row>
    <row r="15" ht="15">
      <c r="B15" s="2" t="s">
        <v>99</v>
      </c>
    </row>
    <row r="16" spans="2:6" ht="45" customHeight="1">
      <c r="B16" s="60"/>
      <c r="C16" s="55"/>
      <c r="D16" s="55"/>
      <c r="E16" s="55"/>
      <c r="F16" s="55"/>
    </row>
    <row r="17" ht="15">
      <c r="B17" s="2"/>
    </row>
  </sheetData>
  <sheetProtection/>
  <mergeCells count="3">
    <mergeCell ref="G2:I2"/>
    <mergeCell ref="H6:I6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zoomScale="87" zoomScaleNormal="87" zoomScalePageLayoutView="80" workbookViewId="0" topLeftCell="A6">
      <selection activeCell="G11" sqref="G11:J11"/>
    </sheetView>
  </sheetViews>
  <sheetFormatPr defaultColWidth="9.00390625" defaultRowHeight="12.75"/>
  <cols>
    <col min="1" max="1" width="4.75390625" style="1" customWidth="1"/>
    <col min="2" max="2" width="18.00390625" style="1" customWidth="1"/>
    <col min="3" max="3" width="15.125" style="1" customWidth="1"/>
    <col min="4" max="4" width="29.37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DFP.271.235.2018.AB</v>
      </c>
      <c r="N1" s="38" t="s">
        <v>83</v>
      </c>
      <c r="S1" s="2"/>
      <c r="T1" s="2"/>
    </row>
    <row r="2" spans="7:9" ht="15">
      <c r="G2" s="60"/>
      <c r="H2" s="60"/>
      <c r="I2" s="60"/>
    </row>
    <row r="3" ht="15">
      <c r="N3" s="38" t="s">
        <v>87</v>
      </c>
    </row>
    <row r="4" spans="2:17" ht="15">
      <c r="B4" s="4" t="s">
        <v>14</v>
      </c>
      <c r="C4" s="5">
        <v>20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65">
        <f>SUM(N11:N11)</f>
        <v>0</v>
      </c>
      <c r="I6" s="66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66</v>
      </c>
      <c r="B10" s="5" t="s">
        <v>15</v>
      </c>
      <c r="C10" s="5" t="s">
        <v>16</v>
      </c>
      <c r="D10" s="5" t="s">
        <v>81</v>
      </c>
      <c r="E10" s="36" t="s">
        <v>93</v>
      </c>
      <c r="F10" s="14"/>
      <c r="G10" s="5" t="str">
        <f>"Nazwa handlowa /
"&amp;C10&amp;" / 
"&amp;D10</f>
        <v>Nazwa handlowa /
Dawka / 
Postać /Opakowanie</v>
      </c>
      <c r="H10" s="5" t="s">
        <v>84</v>
      </c>
      <c r="I10" s="5" t="str">
        <f>B10</f>
        <v>Skład</v>
      </c>
      <c r="J10" s="5" t="s">
        <v>85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7" t="s">
        <v>225</v>
      </c>
      <c r="C11" s="37" t="s">
        <v>154</v>
      </c>
      <c r="D11" s="37" t="s">
        <v>155</v>
      </c>
      <c r="E11" s="42">
        <v>900</v>
      </c>
      <c r="F11" s="14" t="s">
        <v>98</v>
      </c>
      <c r="G11" s="15" t="s">
        <v>115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3" ht="15">
      <c r="B13" s="2" t="s">
        <v>201</v>
      </c>
    </row>
    <row r="14" ht="15">
      <c r="B14" s="2"/>
    </row>
    <row r="15" spans="2:6" ht="45" customHeight="1">
      <c r="B15" s="60"/>
      <c r="C15" s="55"/>
      <c r="D15" s="55"/>
      <c r="E15" s="55"/>
      <c r="F15" s="55"/>
    </row>
    <row r="16" ht="15">
      <c r="B16" s="2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zoomScale="87" zoomScaleNormal="87" zoomScalePageLayoutView="80" workbookViewId="0" topLeftCell="A1">
      <selection activeCell="G11" sqref="G11:J11"/>
    </sheetView>
  </sheetViews>
  <sheetFormatPr defaultColWidth="9.00390625" defaultRowHeight="12.75"/>
  <cols>
    <col min="1" max="1" width="4.75390625" style="1" customWidth="1"/>
    <col min="2" max="2" width="18.625" style="1" customWidth="1"/>
    <col min="3" max="3" width="26.625" style="1" customWidth="1"/>
    <col min="4" max="4" width="29.37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4.00390625" style="1" customWidth="1"/>
    <col min="11" max="11" width="14.625" style="1" hidden="1" customWidth="1"/>
    <col min="12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DFP.271.235.2018.AB</v>
      </c>
      <c r="N1" s="38" t="s">
        <v>83</v>
      </c>
      <c r="S1" s="2"/>
      <c r="T1" s="2"/>
    </row>
    <row r="2" spans="7:9" ht="15">
      <c r="G2" s="60"/>
      <c r="H2" s="60"/>
      <c r="I2" s="60"/>
    </row>
    <row r="3" ht="15">
      <c r="N3" s="38" t="s">
        <v>87</v>
      </c>
    </row>
    <row r="4" spans="2:17" ht="15">
      <c r="B4" s="4" t="s">
        <v>14</v>
      </c>
      <c r="C4" s="5">
        <v>21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65">
        <f>SUM(N11:N11)</f>
        <v>0</v>
      </c>
      <c r="I6" s="66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66</v>
      </c>
      <c r="B10" s="5" t="s">
        <v>15</v>
      </c>
      <c r="C10" s="5" t="s">
        <v>16</v>
      </c>
      <c r="D10" s="5" t="s">
        <v>88</v>
      </c>
      <c r="E10" s="36" t="s">
        <v>93</v>
      </c>
      <c r="F10" s="14"/>
      <c r="G10" s="5" t="str">
        <f>"Nazwa handlowa /
"&amp;C10&amp;" / 
"&amp;D10</f>
        <v>Nazwa handlowa /
Dawka / 
Postać/ Opakowanie</v>
      </c>
      <c r="H10" s="5" t="s">
        <v>84</v>
      </c>
      <c r="I10" s="5" t="str">
        <f>B10</f>
        <v>Skład</v>
      </c>
      <c r="J10" s="5" t="s">
        <v>85</v>
      </c>
      <c r="K10" s="5"/>
      <c r="L10" s="5" t="s">
        <v>228</v>
      </c>
      <c r="M10" s="5" t="s">
        <v>231</v>
      </c>
      <c r="N10" s="5" t="s">
        <v>17</v>
      </c>
    </row>
    <row r="11" spans="1:14" ht="210">
      <c r="A11" s="21" t="s">
        <v>2</v>
      </c>
      <c r="B11" s="37" t="s">
        <v>226</v>
      </c>
      <c r="C11" s="37" t="s">
        <v>156</v>
      </c>
      <c r="D11" s="37" t="s">
        <v>157</v>
      </c>
      <c r="E11" s="42">
        <v>12000</v>
      </c>
      <c r="F11" s="14" t="s">
        <v>227</v>
      </c>
      <c r="G11" s="15" t="s">
        <v>229</v>
      </c>
      <c r="H11" s="15"/>
      <c r="I11" s="15"/>
      <c r="J11" s="15" t="s">
        <v>230</v>
      </c>
      <c r="K11" s="15"/>
      <c r="L11" s="15"/>
      <c r="M11" s="15"/>
      <c r="N11" s="17">
        <f>ROUND(L11*ROUND(M11,2),2)</f>
        <v>0</v>
      </c>
    </row>
    <row r="13" ht="15">
      <c r="B13" s="2" t="s">
        <v>114</v>
      </c>
    </row>
    <row r="14" ht="15">
      <c r="B14" s="2"/>
    </row>
    <row r="15" spans="2:6" ht="45" customHeight="1">
      <c r="B15" s="60"/>
      <c r="C15" s="55"/>
      <c r="D15" s="55"/>
      <c r="E15" s="55"/>
      <c r="F15" s="55"/>
    </row>
    <row r="16" ht="15">
      <c r="B16" s="2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zoomScale="87" zoomScaleNormal="87" zoomScalePageLayoutView="80" workbookViewId="0" topLeftCell="A9">
      <selection activeCell="G11" sqref="G11:J11"/>
    </sheetView>
  </sheetViews>
  <sheetFormatPr defaultColWidth="9.00390625" defaultRowHeight="12.75"/>
  <cols>
    <col min="1" max="1" width="4.75390625" style="1" customWidth="1"/>
    <col min="2" max="2" width="34.25390625" style="1" customWidth="1"/>
    <col min="3" max="3" width="22.00390625" style="1" customWidth="1"/>
    <col min="4" max="4" width="18.2539062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25390625" style="1" customWidth="1"/>
    <col min="11" max="11" width="14.625" style="1" hidden="1" customWidth="1"/>
    <col min="12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DFP.271.235.2018.AB</v>
      </c>
      <c r="N1" s="38" t="s">
        <v>83</v>
      </c>
      <c r="S1" s="2"/>
      <c r="T1" s="2"/>
    </row>
    <row r="2" spans="7:9" ht="15">
      <c r="G2" s="60"/>
      <c r="H2" s="60"/>
      <c r="I2" s="60"/>
    </row>
    <row r="3" ht="15">
      <c r="N3" s="38" t="s">
        <v>87</v>
      </c>
    </row>
    <row r="4" spans="2:17" ht="15">
      <c r="B4" s="4" t="s">
        <v>14</v>
      </c>
      <c r="C4" s="5">
        <v>22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65">
        <f>SUM(N11:N11)</f>
        <v>0</v>
      </c>
      <c r="I6" s="66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66</v>
      </c>
      <c r="B10" s="5" t="s">
        <v>15</v>
      </c>
      <c r="C10" s="5" t="s">
        <v>16</v>
      </c>
      <c r="D10" s="5" t="s">
        <v>81</v>
      </c>
      <c r="E10" s="36" t="s">
        <v>86</v>
      </c>
      <c r="F10" s="14"/>
      <c r="G10" s="5" t="str">
        <f>"Nazwa handlowa /
"&amp;C10&amp;" / 
"&amp;D10</f>
        <v>Nazwa handlowa /
Dawka / 
Postać /Opakowanie</v>
      </c>
      <c r="H10" s="5" t="s">
        <v>84</v>
      </c>
      <c r="I10" s="5" t="str">
        <f>B10</f>
        <v>Skład</v>
      </c>
      <c r="J10" s="5" t="s">
        <v>85</v>
      </c>
      <c r="K10" s="5"/>
      <c r="L10" s="5" t="s">
        <v>235</v>
      </c>
      <c r="M10" s="5" t="s">
        <v>236</v>
      </c>
      <c r="N10" s="5" t="s">
        <v>17</v>
      </c>
    </row>
    <row r="11" spans="1:14" ht="285">
      <c r="A11" s="21" t="s">
        <v>2</v>
      </c>
      <c r="B11" s="37" t="s">
        <v>158</v>
      </c>
      <c r="C11" s="37" t="s">
        <v>159</v>
      </c>
      <c r="D11" s="37" t="s">
        <v>160</v>
      </c>
      <c r="E11" s="42">
        <v>24000</v>
      </c>
      <c r="F11" s="14" t="s">
        <v>232</v>
      </c>
      <c r="G11" s="15" t="s">
        <v>233</v>
      </c>
      <c r="H11" s="15"/>
      <c r="I11" s="15"/>
      <c r="J11" s="15" t="s">
        <v>234</v>
      </c>
      <c r="K11" s="15"/>
      <c r="L11" s="15"/>
      <c r="M11" s="15"/>
      <c r="N11" s="17">
        <f>ROUND(L11*ROUND(M11,2),2)</f>
        <v>0</v>
      </c>
    </row>
    <row r="13" spans="2:6" ht="44.25" customHeight="1">
      <c r="B13" s="60" t="s">
        <v>161</v>
      </c>
      <c r="C13" s="57"/>
      <c r="D13" s="57"/>
      <c r="E13" s="57"/>
      <c r="F13" s="57"/>
    </row>
    <row r="14" ht="15">
      <c r="B14" s="2"/>
    </row>
    <row r="15" spans="2:6" ht="45" customHeight="1">
      <c r="B15" s="60"/>
      <c r="C15" s="55"/>
      <c r="D15" s="55"/>
      <c r="E15" s="55"/>
      <c r="F15" s="55"/>
    </row>
    <row r="16" ht="15">
      <c r="B16" s="2"/>
    </row>
  </sheetData>
  <sheetProtection/>
  <mergeCells count="4">
    <mergeCell ref="G2:I2"/>
    <mergeCell ref="H6:I6"/>
    <mergeCell ref="B15:F15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zoomScale="87" zoomScaleNormal="87" zoomScalePageLayoutView="80" workbookViewId="0" topLeftCell="A13">
      <selection activeCell="G11" sqref="G11:J11"/>
    </sheetView>
  </sheetViews>
  <sheetFormatPr defaultColWidth="9.00390625" defaultRowHeight="12.75"/>
  <cols>
    <col min="1" max="1" width="4.75390625" style="1" customWidth="1"/>
    <col min="2" max="2" width="40.125" style="1" customWidth="1"/>
    <col min="3" max="3" width="22.00390625" style="1" customWidth="1"/>
    <col min="4" max="4" width="16.37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25390625" style="1" customWidth="1"/>
    <col min="11" max="11" width="14.625" style="1" hidden="1" customWidth="1"/>
    <col min="12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DFP.271.235.2018.AB</v>
      </c>
      <c r="N1" s="38" t="s">
        <v>83</v>
      </c>
      <c r="S1" s="2"/>
      <c r="T1" s="2"/>
    </row>
    <row r="2" spans="7:9" ht="15">
      <c r="G2" s="60"/>
      <c r="H2" s="60"/>
      <c r="I2" s="60"/>
    </row>
    <row r="3" ht="15">
      <c r="N3" s="38" t="s">
        <v>87</v>
      </c>
    </row>
    <row r="4" spans="2:17" ht="15">
      <c r="B4" s="4" t="s">
        <v>14</v>
      </c>
      <c r="C4" s="5">
        <v>23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65">
        <f>SUM(N11:N11)</f>
        <v>0</v>
      </c>
      <c r="I6" s="66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66</v>
      </c>
      <c r="B10" s="5" t="s">
        <v>15</v>
      </c>
      <c r="C10" s="5" t="s">
        <v>16</v>
      </c>
      <c r="D10" s="5" t="s">
        <v>81</v>
      </c>
      <c r="E10" s="36" t="s">
        <v>93</v>
      </c>
      <c r="F10" s="14"/>
      <c r="G10" s="5" t="str">
        <f>"Nazwa handlowa /
"&amp;C10&amp;" / 
"&amp;D10</f>
        <v>Nazwa handlowa /
Dawka / 
Postać /Opakowanie</v>
      </c>
      <c r="H10" s="5" t="s">
        <v>84</v>
      </c>
      <c r="I10" s="5" t="str">
        <f>B10</f>
        <v>Skład</v>
      </c>
      <c r="J10" s="5" t="s">
        <v>85</v>
      </c>
      <c r="K10" s="5"/>
      <c r="L10" s="5" t="s">
        <v>235</v>
      </c>
      <c r="M10" s="5" t="s">
        <v>236</v>
      </c>
      <c r="N10" s="5" t="s">
        <v>17</v>
      </c>
    </row>
    <row r="11" spans="1:14" ht="360">
      <c r="A11" s="21" t="s">
        <v>2</v>
      </c>
      <c r="B11" s="37" t="s">
        <v>162</v>
      </c>
      <c r="C11" s="37" t="s">
        <v>163</v>
      </c>
      <c r="D11" s="37" t="s">
        <v>164</v>
      </c>
      <c r="E11" s="42">
        <v>10000</v>
      </c>
      <c r="F11" s="14" t="s">
        <v>232</v>
      </c>
      <c r="G11" s="15" t="s">
        <v>237</v>
      </c>
      <c r="H11" s="15"/>
      <c r="I11" s="15"/>
      <c r="J11" s="15" t="s">
        <v>238</v>
      </c>
      <c r="K11" s="15"/>
      <c r="L11" s="15"/>
      <c r="M11" s="15"/>
      <c r="N11" s="17">
        <f>ROUND(L11*ROUND(M11,2),2)</f>
        <v>0</v>
      </c>
    </row>
    <row r="13" ht="15">
      <c r="B13" s="2" t="s">
        <v>165</v>
      </c>
    </row>
    <row r="14" ht="15">
      <c r="B14" s="2"/>
    </row>
    <row r="15" spans="2:6" ht="45" customHeight="1">
      <c r="B15" s="60"/>
      <c r="C15" s="55"/>
      <c r="D15" s="55"/>
      <c r="E15" s="55"/>
      <c r="F15" s="55"/>
    </row>
    <row r="16" ht="15">
      <c r="B16" s="2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tabSelected="1" zoomScale="87" zoomScaleNormal="87" zoomScalePageLayoutView="80" workbookViewId="0" topLeftCell="A1">
      <selection activeCell="A12" sqref="A12:IV12"/>
    </sheetView>
  </sheetViews>
  <sheetFormatPr defaultColWidth="9.00390625" defaultRowHeight="12.75"/>
  <cols>
    <col min="1" max="1" width="4.75390625" style="1" customWidth="1"/>
    <col min="2" max="2" width="15.75390625" style="1" customWidth="1"/>
    <col min="3" max="3" width="10.625" style="1" customWidth="1"/>
    <col min="4" max="4" width="21.7539062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DFP.271.235.2018.AB</v>
      </c>
      <c r="N1" s="38" t="s">
        <v>83</v>
      </c>
      <c r="S1" s="2"/>
      <c r="T1" s="2"/>
    </row>
    <row r="2" spans="7:9" ht="15">
      <c r="G2" s="60"/>
      <c r="H2" s="60"/>
      <c r="I2" s="60"/>
    </row>
    <row r="3" ht="15">
      <c r="N3" s="38" t="s">
        <v>87</v>
      </c>
    </row>
    <row r="4" spans="2:17" ht="15">
      <c r="B4" s="4" t="s">
        <v>14</v>
      </c>
      <c r="C4" s="5">
        <v>24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65">
        <f>SUM(N11:N11)</f>
        <v>0</v>
      </c>
      <c r="I6" s="66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66</v>
      </c>
      <c r="B10" s="5" t="s">
        <v>15</v>
      </c>
      <c r="C10" s="5" t="s">
        <v>16</v>
      </c>
      <c r="D10" s="5" t="s">
        <v>81</v>
      </c>
      <c r="E10" s="36" t="s">
        <v>86</v>
      </c>
      <c r="F10" s="14"/>
      <c r="G10" s="5" t="str">
        <f>"Nazwa handlowa /
"&amp;C10&amp;" / 
"&amp;D10</f>
        <v>Nazwa handlowa /
Dawka / 
Postać /Opakowanie</v>
      </c>
      <c r="H10" s="5" t="s">
        <v>84</v>
      </c>
      <c r="I10" s="5" t="str">
        <f>B10</f>
        <v>Skład</v>
      </c>
      <c r="J10" s="5" t="s">
        <v>85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7" t="s">
        <v>166</v>
      </c>
      <c r="C11" s="37" t="s">
        <v>97</v>
      </c>
      <c r="D11" s="37" t="s">
        <v>279</v>
      </c>
      <c r="E11" s="42">
        <v>5600</v>
      </c>
      <c r="F11" s="14" t="s">
        <v>68</v>
      </c>
      <c r="G11" s="15" t="s">
        <v>115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B12" s="2"/>
    </row>
    <row r="13" ht="15">
      <c r="B13" s="2" t="s">
        <v>280</v>
      </c>
    </row>
    <row r="14" spans="2:6" ht="45" customHeight="1">
      <c r="B14" s="60"/>
      <c r="C14" s="55"/>
      <c r="D14" s="55"/>
      <c r="E14" s="55"/>
      <c r="F14" s="55"/>
    </row>
    <row r="15" ht="15">
      <c r="B15" s="2"/>
    </row>
  </sheetData>
  <sheetProtection/>
  <mergeCells count="3"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zoomScale="87" zoomScaleNormal="87" zoomScalePageLayoutView="80" workbookViewId="0" topLeftCell="A4">
      <selection activeCell="G11" sqref="G11:J11"/>
    </sheetView>
  </sheetViews>
  <sheetFormatPr defaultColWidth="9.00390625" defaultRowHeight="12.75"/>
  <cols>
    <col min="1" max="1" width="4.75390625" style="1" customWidth="1"/>
    <col min="2" max="2" width="15.625" style="1" customWidth="1"/>
    <col min="3" max="3" width="22.00390625" style="1" customWidth="1"/>
    <col min="4" max="4" width="29.375" style="1" customWidth="1"/>
    <col min="5" max="5" width="7.875" style="40" customWidth="1"/>
    <col min="6" max="6" width="11.375" style="1" customWidth="1"/>
    <col min="7" max="7" width="46.375" style="1" customWidth="1"/>
    <col min="8" max="9" width="18.625" style="1" customWidth="1"/>
    <col min="10" max="10" width="22.75390625" style="1" customWidth="1"/>
    <col min="11" max="11" width="14.625" style="1" hidden="1" customWidth="1"/>
    <col min="12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DFP.271.235.2018.AB</v>
      </c>
      <c r="N1" s="38" t="s">
        <v>83</v>
      </c>
      <c r="S1" s="2"/>
      <c r="T1" s="2"/>
    </row>
    <row r="2" spans="7:9" ht="15">
      <c r="G2" s="60"/>
      <c r="H2" s="60"/>
      <c r="I2" s="60"/>
    </row>
    <row r="3" ht="15">
      <c r="N3" s="38" t="s">
        <v>87</v>
      </c>
    </row>
    <row r="4" spans="2:17" ht="15">
      <c r="B4" s="4" t="s">
        <v>14</v>
      </c>
      <c r="C4" s="5">
        <v>25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65">
        <f>SUM(N11:N11)</f>
        <v>0</v>
      </c>
      <c r="I6" s="66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66</v>
      </c>
      <c r="B10" s="5" t="s">
        <v>15</v>
      </c>
      <c r="C10" s="5" t="s">
        <v>16</v>
      </c>
      <c r="D10" s="5" t="s">
        <v>81</v>
      </c>
      <c r="E10" s="36" t="s">
        <v>93</v>
      </c>
      <c r="F10" s="14"/>
      <c r="G10" s="5" t="str">
        <f>"Nazwa handlowa /
"&amp;C10&amp;" / 
"&amp;D10</f>
        <v>Nazwa handlowa /
Dawka / 
Postać /Opakowanie</v>
      </c>
      <c r="H10" s="5" t="s">
        <v>84</v>
      </c>
      <c r="I10" s="5" t="str">
        <f>B10</f>
        <v>Skład</v>
      </c>
      <c r="J10" s="5" t="s">
        <v>85</v>
      </c>
      <c r="K10" s="5"/>
      <c r="L10" s="5" t="s">
        <v>245</v>
      </c>
      <c r="M10" s="5" t="s">
        <v>246</v>
      </c>
      <c r="N10" s="5" t="s">
        <v>17</v>
      </c>
    </row>
    <row r="11" spans="1:14" ht="285">
      <c r="A11" s="21" t="s">
        <v>2</v>
      </c>
      <c r="B11" s="37" t="s">
        <v>239</v>
      </c>
      <c r="C11" s="37" t="s">
        <v>167</v>
      </c>
      <c r="D11" s="37" t="s">
        <v>243</v>
      </c>
      <c r="E11" s="42">
        <v>6300</v>
      </c>
      <c r="F11" s="14" t="s">
        <v>241</v>
      </c>
      <c r="G11" s="15" t="s">
        <v>242</v>
      </c>
      <c r="H11" s="15"/>
      <c r="I11" s="15"/>
      <c r="J11" s="15" t="s">
        <v>244</v>
      </c>
      <c r="K11" s="15"/>
      <c r="L11" s="15"/>
      <c r="M11" s="15"/>
      <c r="N11" s="17">
        <f>ROUND(L11*ROUND(M11,2),2)</f>
        <v>0</v>
      </c>
    </row>
    <row r="13" ht="15">
      <c r="B13" s="2" t="s">
        <v>240</v>
      </c>
    </row>
    <row r="14" ht="15">
      <c r="B14" s="2"/>
    </row>
    <row r="15" spans="2:6" ht="45" customHeight="1">
      <c r="B15" s="60"/>
      <c r="C15" s="55"/>
      <c r="D15" s="55"/>
      <c r="E15" s="55"/>
      <c r="F15" s="55"/>
    </row>
    <row r="16" ht="15">
      <c r="B16" s="2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"/>
  <sheetViews>
    <sheetView showGridLines="0" zoomScale="87" zoomScaleNormal="87" zoomScalePageLayoutView="80" workbookViewId="0" topLeftCell="A1">
      <selection activeCell="G11" sqref="G11:J11"/>
    </sheetView>
  </sheetViews>
  <sheetFormatPr defaultColWidth="9.00390625" defaultRowHeight="12.75"/>
  <cols>
    <col min="1" max="1" width="4.75390625" style="1" customWidth="1"/>
    <col min="2" max="2" width="34.25390625" style="1" customWidth="1"/>
    <col min="3" max="3" width="27.75390625" style="1" customWidth="1"/>
    <col min="4" max="4" width="29.37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DFP.271.235.2018.AB</v>
      </c>
      <c r="N1" s="38" t="s">
        <v>83</v>
      </c>
      <c r="S1" s="2"/>
      <c r="T1" s="2"/>
    </row>
    <row r="2" spans="7:9" ht="15">
      <c r="G2" s="60"/>
      <c r="H2" s="60"/>
      <c r="I2" s="60"/>
    </row>
    <row r="3" ht="15">
      <c r="N3" s="38" t="s">
        <v>87</v>
      </c>
    </row>
    <row r="4" spans="2:17" ht="15">
      <c r="B4" s="4" t="s">
        <v>14</v>
      </c>
      <c r="C4" s="5">
        <v>26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65">
        <f>SUM(N11:N12)</f>
        <v>0</v>
      </c>
      <c r="I6" s="66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66</v>
      </c>
      <c r="B10" s="5" t="s">
        <v>15</v>
      </c>
      <c r="C10" s="5" t="s">
        <v>16</v>
      </c>
      <c r="D10" s="5" t="s">
        <v>168</v>
      </c>
      <c r="E10" s="36" t="s">
        <v>93</v>
      </c>
      <c r="F10" s="14"/>
      <c r="G10" s="5" t="str">
        <f>"Nazwa handlowa /
"&amp;C10&amp;" / 
"&amp;D10</f>
        <v>Nazwa handlowa /
Dawka / 
Postać /Opakowanie </v>
      </c>
      <c r="H10" s="5" t="s">
        <v>84</v>
      </c>
      <c r="I10" s="5" t="str">
        <f>B10</f>
        <v>Skład</v>
      </c>
      <c r="J10" s="5" t="s">
        <v>85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7" t="s">
        <v>247</v>
      </c>
      <c r="C11" s="37" t="s">
        <v>248</v>
      </c>
      <c r="D11" s="37" t="s">
        <v>169</v>
      </c>
      <c r="E11" s="42">
        <v>1000</v>
      </c>
      <c r="F11" s="14" t="s">
        <v>68</v>
      </c>
      <c r="G11" s="15" t="s">
        <v>115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3</v>
      </c>
      <c r="B12" s="37" t="s">
        <v>247</v>
      </c>
      <c r="C12" s="37" t="s">
        <v>249</v>
      </c>
      <c r="D12" s="37" t="s">
        <v>169</v>
      </c>
      <c r="E12" s="42">
        <v>330</v>
      </c>
      <c r="F12" s="14" t="s">
        <v>68</v>
      </c>
      <c r="G12" s="15" t="s">
        <v>115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4" ht="15">
      <c r="B14" s="2" t="s">
        <v>170</v>
      </c>
    </row>
    <row r="15" ht="15">
      <c r="B15" s="2" t="s">
        <v>275</v>
      </c>
    </row>
    <row r="16" spans="2:6" ht="45" customHeight="1">
      <c r="B16" s="60"/>
      <c r="C16" s="55"/>
      <c r="D16" s="55"/>
      <c r="E16" s="55"/>
      <c r="F16" s="55"/>
    </row>
    <row r="17" ht="15">
      <c r="B17" s="2"/>
    </row>
  </sheetData>
  <sheetProtection/>
  <mergeCells count="3">
    <mergeCell ref="G2:I2"/>
    <mergeCell ref="H6:I6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9"/>
  <sheetViews>
    <sheetView showGridLines="0" zoomScale="87" zoomScaleNormal="87" zoomScalePageLayoutView="80" workbookViewId="0" topLeftCell="A13">
      <selection activeCell="G11" sqref="G11:J11"/>
    </sheetView>
  </sheetViews>
  <sheetFormatPr defaultColWidth="9.00390625" defaultRowHeight="12.75"/>
  <cols>
    <col min="1" max="1" width="4.75390625" style="1" customWidth="1"/>
    <col min="2" max="2" width="23.625" style="1" customWidth="1"/>
    <col min="3" max="3" width="24.125" style="1" customWidth="1"/>
    <col min="4" max="4" width="29.37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DFP.271.235.2018.AB</v>
      </c>
      <c r="N1" s="38" t="s">
        <v>83</v>
      </c>
      <c r="S1" s="2"/>
      <c r="T1" s="2"/>
    </row>
    <row r="2" spans="7:9" ht="15">
      <c r="G2" s="60"/>
      <c r="H2" s="60"/>
      <c r="I2" s="60"/>
    </row>
    <row r="3" ht="15">
      <c r="N3" s="38" t="s">
        <v>87</v>
      </c>
    </row>
    <row r="4" spans="2:17" ht="15">
      <c r="B4" s="4" t="s">
        <v>14</v>
      </c>
      <c r="C4" s="5">
        <v>27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65">
        <f>SUM(N11:N14)</f>
        <v>0</v>
      </c>
      <c r="I6" s="66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66</v>
      </c>
      <c r="B10" s="5" t="s">
        <v>15</v>
      </c>
      <c r="C10" s="5" t="s">
        <v>16</v>
      </c>
      <c r="D10" s="5" t="s">
        <v>105</v>
      </c>
      <c r="E10" s="36" t="s">
        <v>93</v>
      </c>
      <c r="F10" s="14"/>
      <c r="G10" s="5" t="str">
        <f>"Nazwa handlowa /
"&amp;C10&amp;" / 
"&amp;D10</f>
        <v>Nazwa handlowa /
Dawka / 
Postać / opakowanie</v>
      </c>
      <c r="H10" s="5" t="s">
        <v>84</v>
      </c>
      <c r="I10" s="5" t="str">
        <f>B10</f>
        <v>Skład</v>
      </c>
      <c r="J10" s="5" t="s">
        <v>85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7" t="s">
        <v>250</v>
      </c>
      <c r="C11" s="37" t="s">
        <v>171</v>
      </c>
      <c r="D11" s="37" t="s">
        <v>172</v>
      </c>
      <c r="E11" s="42">
        <v>18</v>
      </c>
      <c r="F11" s="14" t="s">
        <v>98</v>
      </c>
      <c r="G11" s="15" t="s">
        <v>115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1:14" ht="45">
      <c r="A12" s="21" t="s">
        <v>3</v>
      </c>
      <c r="B12" s="37" t="s">
        <v>251</v>
      </c>
      <c r="C12" s="37" t="s">
        <v>173</v>
      </c>
      <c r="D12" s="37" t="s">
        <v>174</v>
      </c>
      <c r="E12" s="42">
        <v>20</v>
      </c>
      <c r="F12" s="14" t="s">
        <v>98</v>
      </c>
      <c r="G12" s="15" t="s">
        <v>115</v>
      </c>
      <c r="H12" s="15"/>
      <c r="I12" s="15"/>
      <c r="J12" s="16"/>
      <c r="K12" s="15"/>
      <c r="L12" s="15"/>
      <c r="M12" s="15"/>
      <c r="N12" s="17">
        <f>ROUND(L12*ROUND(M12,2),2)</f>
        <v>0</v>
      </c>
    </row>
    <row r="13" spans="1:14" s="4" customFormat="1" ht="74.25" customHeight="1">
      <c r="A13" s="5" t="s">
        <v>66</v>
      </c>
      <c r="B13" s="5" t="s">
        <v>15</v>
      </c>
      <c r="C13" s="5" t="s">
        <v>16</v>
      </c>
      <c r="D13" s="5" t="s">
        <v>105</v>
      </c>
      <c r="E13" s="36" t="s">
        <v>93</v>
      </c>
      <c r="F13" s="14"/>
      <c r="G13" s="5" t="str">
        <f>"Nazwa handlowa /
"&amp;C13&amp;" / 
"&amp;D13</f>
        <v>Nazwa handlowa /
Dawka / 
Postać / opakowanie</v>
      </c>
      <c r="H13" s="5" t="s">
        <v>84</v>
      </c>
      <c r="I13" s="5" t="str">
        <f>B13</f>
        <v>Skład</v>
      </c>
      <c r="J13" s="5" t="s">
        <v>85</v>
      </c>
      <c r="K13" s="50" t="s">
        <v>256</v>
      </c>
      <c r="L13" s="67"/>
      <c r="M13" s="5" t="s">
        <v>257</v>
      </c>
      <c r="N13" s="5" t="s">
        <v>17</v>
      </c>
    </row>
    <row r="14" spans="1:17" ht="225">
      <c r="A14" s="21" t="s">
        <v>4</v>
      </c>
      <c r="B14" s="37" t="s">
        <v>252</v>
      </c>
      <c r="C14" s="37" t="s">
        <v>175</v>
      </c>
      <c r="D14" s="37" t="s">
        <v>176</v>
      </c>
      <c r="E14" s="42">
        <v>1100</v>
      </c>
      <c r="F14" s="14" t="s">
        <v>253</v>
      </c>
      <c r="G14" s="15" t="s">
        <v>254</v>
      </c>
      <c r="H14" s="15"/>
      <c r="I14" s="15"/>
      <c r="J14" s="15" t="s">
        <v>255</v>
      </c>
      <c r="K14" s="68"/>
      <c r="L14" s="69"/>
      <c r="M14" s="15"/>
      <c r="N14" s="17">
        <f>ROUND(L14*ROUND(M14,2),2)</f>
        <v>0</v>
      </c>
      <c r="Q14" s="1"/>
    </row>
    <row r="16" ht="15">
      <c r="B16" s="2" t="s">
        <v>240</v>
      </c>
    </row>
    <row r="17" ht="15">
      <c r="B17" s="2"/>
    </row>
    <row r="18" spans="2:6" ht="15">
      <c r="B18" s="60"/>
      <c r="C18" s="55"/>
      <c r="D18" s="55"/>
      <c r="E18" s="55"/>
      <c r="F18" s="55"/>
    </row>
    <row r="19" ht="15">
      <c r="B19" s="2"/>
    </row>
  </sheetData>
  <sheetProtection/>
  <mergeCells count="5">
    <mergeCell ref="G2:I2"/>
    <mergeCell ref="H6:I6"/>
    <mergeCell ref="B18:F18"/>
    <mergeCell ref="K13:L13"/>
    <mergeCell ref="K14:L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zoomScale="87" zoomScaleNormal="87" zoomScalePageLayoutView="80" workbookViewId="0" topLeftCell="A13">
      <selection activeCell="G11" sqref="G11:J11"/>
    </sheetView>
  </sheetViews>
  <sheetFormatPr defaultColWidth="9.00390625" defaultRowHeight="12.75"/>
  <cols>
    <col min="1" max="1" width="4.75390625" style="1" customWidth="1"/>
    <col min="2" max="2" width="16.375" style="1" customWidth="1"/>
    <col min="3" max="3" width="25.625" style="1" customWidth="1"/>
    <col min="4" max="4" width="17.7539062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125" style="1" customWidth="1"/>
    <col min="11" max="11" width="14.625" style="1" hidden="1" customWidth="1"/>
    <col min="12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DFP.271.235.2018.AB</v>
      </c>
      <c r="N1" s="38" t="s">
        <v>83</v>
      </c>
      <c r="S1" s="2"/>
      <c r="T1" s="2"/>
    </row>
    <row r="2" spans="7:9" ht="15">
      <c r="G2" s="60"/>
      <c r="H2" s="60"/>
      <c r="I2" s="60"/>
    </row>
    <row r="3" ht="15">
      <c r="N3" s="38" t="s">
        <v>87</v>
      </c>
    </row>
    <row r="4" spans="2:17" ht="15">
      <c r="B4" s="4" t="s">
        <v>14</v>
      </c>
      <c r="C4" s="5">
        <v>28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65">
        <f>SUM(N11:N11)</f>
        <v>0</v>
      </c>
      <c r="I6" s="66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66</v>
      </c>
      <c r="B10" s="5" t="s">
        <v>15</v>
      </c>
      <c r="C10" s="5" t="s">
        <v>16</v>
      </c>
      <c r="D10" s="5" t="s">
        <v>88</v>
      </c>
      <c r="E10" s="36" t="s">
        <v>93</v>
      </c>
      <c r="F10" s="14"/>
      <c r="G10" s="5" t="str">
        <f>"Nazwa handlowa /
"&amp;C10&amp;" / 
"&amp;D10</f>
        <v>Nazwa handlowa /
Dawka / 
Postać/ Opakowanie</v>
      </c>
      <c r="H10" s="5" t="s">
        <v>84</v>
      </c>
      <c r="I10" s="5" t="str">
        <f>B10</f>
        <v>Skład</v>
      </c>
      <c r="J10" s="5" t="s">
        <v>85</v>
      </c>
      <c r="K10" s="5"/>
      <c r="L10" s="5" t="s">
        <v>261</v>
      </c>
      <c r="M10" s="5" t="s">
        <v>262</v>
      </c>
      <c r="N10" s="5" t="s">
        <v>17</v>
      </c>
    </row>
    <row r="11" spans="1:14" ht="107.25" customHeight="1">
      <c r="A11" s="49" t="s">
        <v>2</v>
      </c>
      <c r="B11" s="75" t="s">
        <v>258</v>
      </c>
      <c r="C11" s="75" t="s">
        <v>177</v>
      </c>
      <c r="D11" s="75" t="s">
        <v>106</v>
      </c>
      <c r="E11" s="73">
        <v>95000</v>
      </c>
      <c r="F11" s="49" t="s">
        <v>260</v>
      </c>
      <c r="G11" s="70" t="s">
        <v>269</v>
      </c>
      <c r="H11" s="70"/>
      <c r="I11" s="70"/>
      <c r="J11" s="70" t="s">
        <v>270</v>
      </c>
      <c r="K11" s="70"/>
      <c r="L11" s="70"/>
      <c r="M11" s="70"/>
      <c r="N11" s="72">
        <f>ROUND(L11*ROUND(M11,2),2)</f>
        <v>0</v>
      </c>
    </row>
    <row r="12" spans="1:14" ht="326.25" customHeight="1">
      <c r="A12" s="71"/>
      <c r="B12" s="71"/>
      <c r="C12" s="71"/>
      <c r="D12" s="71"/>
      <c r="E12" s="74"/>
      <c r="F12" s="71"/>
      <c r="G12" s="71"/>
      <c r="H12" s="71"/>
      <c r="I12" s="71"/>
      <c r="J12" s="71"/>
      <c r="K12" s="71"/>
      <c r="L12" s="71"/>
      <c r="M12" s="71"/>
      <c r="N12" s="71"/>
    </row>
    <row r="13" ht="15">
      <c r="B13" s="2"/>
    </row>
    <row r="14" ht="15">
      <c r="B14" s="2" t="s">
        <v>259</v>
      </c>
    </row>
    <row r="15" spans="2:6" ht="45" customHeight="1">
      <c r="B15" s="60"/>
      <c r="C15" s="55"/>
      <c r="D15" s="55"/>
      <c r="E15" s="55"/>
      <c r="F15" s="55"/>
    </row>
    <row r="16" ht="15">
      <c r="B16" s="2"/>
    </row>
  </sheetData>
  <sheetProtection/>
  <mergeCells count="17">
    <mergeCell ref="G2:I2"/>
    <mergeCell ref="H6:I6"/>
    <mergeCell ref="B15:F15"/>
    <mergeCell ref="G11:G12"/>
    <mergeCell ref="F11:F12"/>
    <mergeCell ref="E11:E12"/>
    <mergeCell ref="D11:D12"/>
    <mergeCell ref="C11:C12"/>
    <mergeCell ref="B11:B12"/>
    <mergeCell ref="M11:M12"/>
    <mergeCell ref="N11:N12"/>
    <mergeCell ref="A11:A12"/>
    <mergeCell ref="H11:H12"/>
    <mergeCell ref="I11:I12"/>
    <mergeCell ref="J11:J12"/>
    <mergeCell ref="K11:K12"/>
    <mergeCell ref="L11:L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zoomScale="87" zoomScaleNormal="87" zoomScalePageLayoutView="85" workbookViewId="0" topLeftCell="A1">
      <selection activeCell="G11" sqref="G11:J11"/>
    </sheetView>
  </sheetViews>
  <sheetFormatPr defaultColWidth="9.00390625" defaultRowHeight="12.75"/>
  <cols>
    <col min="1" max="1" width="4.75390625" style="1" customWidth="1"/>
    <col min="2" max="2" width="19.25390625" style="1" customWidth="1"/>
    <col min="3" max="3" width="21.375" style="1" customWidth="1"/>
    <col min="4" max="4" width="27.2539062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1" width="7.875" style="1" hidden="1" customWidth="1"/>
    <col min="12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DFP.271.235.2018.AB</v>
      </c>
      <c r="N1" s="38" t="s">
        <v>83</v>
      </c>
      <c r="S1" s="2"/>
      <c r="T1" s="2"/>
    </row>
    <row r="2" spans="7:9" ht="15">
      <c r="G2" s="60"/>
      <c r="H2" s="60"/>
      <c r="I2" s="60"/>
    </row>
    <row r="3" ht="15">
      <c r="N3" s="38" t="s">
        <v>87</v>
      </c>
    </row>
    <row r="4" spans="2:17" ht="15">
      <c r="B4" s="4" t="s">
        <v>14</v>
      </c>
      <c r="C4" s="5">
        <v>2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65">
        <f>SUM(N11:N11)</f>
        <v>0</v>
      </c>
      <c r="I6" s="66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66</v>
      </c>
      <c r="B10" s="5" t="s">
        <v>15</v>
      </c>
      <c r="C10" s="5" t="s">
        <v>16</v>
      </c>
      <c r="D10" s="5" t="s">
        <v>88</v>
      </c>
      <c r="E10" s="36" t="s">
        <v>93</v>
      </c>
      <c r="F10" s="14"/>
      <c r="G10" s="5" t="str">
        <f>"Nazwa handlowa /
"&amp;C10&amp;" / 
"&amp;D10</f>
        <v>Nazwa handlowa /
Dawka / 
Postać/ Opakowanie</v>
      </c>
      <c r="H10" s="5" t="s">
        <v>84</v>
      </c>
      <c r="I10" s="5" t="str">
        <f>B10</f>
        <v>Skład</v>
      </c>
      <c r="J10" s="5" t="s">
        <v>85</v>
      </c>
      <c r="K10" s="5"/>
      <c r="L10" s="5" t="s">
        <v>101</v>
      </c>
      <c r="M10" s="5" t="s">
        <v>102</v>
      </c>
      <c r="N10" s="5" t="s">
        <v>17</v>
      </c>
    </row>
    <row r="11" spans="1:14" ht="136.5" customHeight="1">
      <c r="A11" s="21" t="s">
        <v>2</v>
      </c>
      <c r="B11" s="37" t="s">
        <v>196</v>
      </c>
      <c r="C11" s="37" t="s">
        <v>121</v>
      </c>
      <c r="D11" s="37" t="s">
        <v>104</v>
      </c>
      <c r="E11" s="42">
        <v>3500</v>
      </c>
      <c r="F11" s="14" t="s">
        <v>100</v>
      </c>
      <c r="G11" s="15" t="s">
        <v>198</v>
      </c>
      <c r="H11" s="15"/>
      <c r="I11" s="15"/>
      <c r="J11" s="15" t="s">
        <v>199</v>
      </c>
      <c r="K11" s="15"/>
      <c r="L11" s="15"/>
      <c r="M11" s="15"/>
      <c r="N11" s="17">
        <f>ROUND(L11*ROUND(M11,2),2)</f>
        <v>0</v>
      </c>
    </row>
    <row r="13" ht="15">
      <c r="B13" s="2" t="s">
        <v>197</v>
      </c>
    </row>
    <row r="14" spans="2:6" ht="36" customHeight="1">
      <c r="B14" s="60" t="s">
        <v>202</v>
      </c>
      <c r="C14" s="57"/>
      <c r="D14" s="57"/>
      <c r="E14" s="57"/>
      <c r="F14" s="57"/>
    </row>
    <row r="15" spans="2:6" ht="15">
      <c r="B15" s="60"/>
      <c r="C15" s="55"/>
      <c r="D15" s="55"/>
      <c r="E15" s="55"/>
      <c r="F15" s="55"/>
    </row>
    <row r="16" ht="15">
      <c r="B16" s="2"/>
    </row>
  </sheetData>
  <sheetProtection/>
  <mergeCells count="4">
    <mergeCell ref="G2:I2"/>
    <mergeCell ref="H6:I6"/>
    <mergeCell ref="B15:F15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zoomScale="87" zoomScaleNormal="87" zoomScalePageLayoutView="80" workbookViewId="0" topLeftCell="A1">
      <selection activeCell="G11" sqref="G11:J11"/>
    </sheetView>
  </sheetViews>
  <sheetFormatPr defaultColWidth="9.00390625" defaultRowHeight="12.75"/>
  <cols>
    <col min="1" max="1" width="4.75390625" style="1" customWidth="1"/>
    <col min="2" max="2" width="22.125" style="1" customWidth="1"/>
    <col min="3" max="3" width="9.125" style="1" customWidth="1"/>
    <col min="4" max="4" width="34.0039062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DFP.271.235.2018.AB</v>
      </c>
      <c r="N1" s="38" t="s">
        <v>83</v>
      </c>
      <c r="S1" s="2"/>
      <c r="T1" s="2"/>
    </row>
    <row r="2" spans="7:9" ht="15">
      <c r="G2" s="60"/>
      <c r="H2" s="60"/>
      <c r="I2" s="60"/>
    </row>
    <row r="3" ht="15">
      <c r="N3" s="38" t="s">
        <v>87</v>
      </c>
    </row>
    <row r="4" spans="2:17" ht="15">
      <c r="B4" s="4" t="s">
        <v>14</v>
      </c>
      <c r="C4" s="5">
        <v>29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65">
        <f>SUM(N11:N11)</f>
        <v>0</v>
      </c>
      <c r="I6" s="66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66</v>
      </c>
      <c r="B10" s="5" t="s">
        <v>15</v>
      </c>
      <c r="C10" s="5" t="s">
        <v>16</v>
      </c>
      <c r="D10" s="5" t="s">
        <v>81</v>
      </c>
      <c r="E10" s="36" t="s">
        <v>86</v>
      </c>
      <c r="F10" s="14"/>
      <c r="G10" s="5" t="str">
        <f>"Nazwa handlowa /
"&amp;C10&amp;" / 
"&amp;D10</f>
        <v>Nazwa handlowa /
Dawka / 
Postać /Opakowanie</v>
      </c>
      <c r="H10" s="5" t="s">
        <v>84</v>
      </c>
      <c r="I10" s="5" t="str">
        <f>B10</f>
        <v>Skład</v>
      </c>
      <c r="J10" s="5" t="s">
        <v>85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7" t="s">
        <v>276</v>
      </c>
      <c r="C11" s="37" t="s">
        <v>94</v>
      </c>
      <c r="D11" s="37" t="s">
        <v>178</v>
      </c>
      <c r="E11" s="42">
        <v>600</v>
      </c>
      <c r="F11" s="14" t="s">
        <v>68</v>
      </c>
      <c r="G11" s="15" t="s">
        <v>115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3" ht="15">
      <c r="B13" s="2" t="s">
        <v>259</v>
      </c>
    </row>
    <row r="14" ht="15">
      <c r="B14" s="2" t="s">
        <v>202</v>
      </c>
    </row>
    <row r="15" spans="2:6" ht="45" customHeight="1">
      <c r="B15" s="60"/>
      <c r="C15" s="55"/>
      <c r="D15" s="55"/>
      <c r="E15" s="55"/>
      <c r="F15" s="55"/>
    </row>
    <row r="16" ht="15">
      <c r="B16" s="2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zoomScale="87" zoomScaleNormal="87" zoomScalePageLayoutView="80" workbookViewId="0" topLeftCell="A1">
      <selection activeCell="G11" sqref="G11:J11"/>
    </sheetView>
  </sheetViews>
  <sheetFormatPr defaultColWidth="9.00390625" defaultRowHeight="12.75"/>
  <cols>
    <col min="1" max="1" width="4.75390625" style="1" customWidth="1"/>
    <col min="2" max="2" width="23.375" style="1" customWidth="1"/>
    <col min="3" max="3" width="22.00390625" style="1" customWidth="1"/>
    <col min="4" max="4" width="29.37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25390625" style="1" customWidth="1"/>
    <col min="11" max="11" width="14.625" style="1" hidden="1" customWidth="1"/>
    <col min="12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DFP.271.235.2018.AB</v>
      </c>
      <c r="N1" s="38" t="s">
        <v>83</v>
      </c>
      <c r="S1" s="2"/>
      <c r="T1" s="2"/>
    </row>
    <row r="2" spans="7:9" ht="15">
      <c r="G2" s="60"/>
      <c r="H2" s="60"/>
      <c r="I2" s="60"/>
    </row>
    <row r="3" ht="15">
      <c r="N3" s="38" t="s">
        <v>87</v>
      </c>
    </row>
    <row r="4" spans="2:17" ht="15">
      <c r="B4" s="4" t="s">
        <v>14</v>
      </c>
      <c r="C4" s="5">
        <v>30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65">
        <f>SUM(N11:N11)</f>
        <v>0</v>
      </c>
      <c r="I6" s="66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66</v>
      </c>
      <c r="B10" s="5" t="s">
        <v>15</v>
      </c>
      <c r="C10" s="5" t="s">
        <v>16</v>
      </c>
      <c r="D10" s="5" t="s">
        <v>81</v>
      </c>
      <c r="E10" s="36" t="s">
        <v>93</v>
      </c>
      <c r="F10" s="14"/>
      <c r="G10" s="5" t="str">
        <f>"Nazwa handlowa /
"&amp;C10&amp;" / 
"&amp;D10</f>
        <v>Nazwa handlowa /
Dawka / 
Postać /Opakowanie</v>
      </c>
      <c r="H10" s="5" t="s">
        <v>84</v>
      </c>
      <c r="I10" s="5" t="str">
        <f>B10</f>
        <v>Skład</v>
      </c>
      <c r="J10" s="5" t="s">
        <v>85</v>
      </c>
      <c r="K10" s="5"/>
      <c r="L10" s="5" t="s">
        <v>264</v>
      </c>
      <c r="M10" s="5" t="s">
        <v>265</v>
      </c>
      <c r="N10" s="5" t="s">
        <v>17</v>
      </c>
    </row>
    <row r="11" spans="1:14" ht="135">
      <c r="A11" s="21" t="s">
        <v>2</v>
      </c>
      <c r="B11" s="37" t="s">
        <v>277</v>
      </c>
      <c r="C11" s="37" t="s">
        <v>179</v>
      </c>
      <c r="D11" s="37" t="s">
        <v>180</v>
      </c>
      <c r="E11" s="42">
        <v>600</v>
      </c>
      <c r="F11" s="14" t="s">
        <v>263</v>
      </c>
      <c r="G11" s="15" t="s">
        <v>267</v>
      </c>
      <c r="H11" s="15"/>
      <c r="I11" s="15"/>
      <c r="J11" s="15" t="s">
        <v>266</v>
      </c>
      <c r="K11" s="15"/>
      <c r="L11" s="15"/>
      <c r="M11" s="15"/>
      <c r="N11" s="17">
        <f>ROUND(L11*ROUND(M11,2),2)</f>
        <v>0</v>
      </c>
    </row>
    <row r="13" ht="15">
      <c r="B13" s="2" t="s">
        <v>271</v>
      </c>
    </row>
    <row r="14" ht="15">
      <c r="B14" s="2"/>
    </row>
    <row r="15" spans="2:6" ht="45" customHeight="1">
      <c r="B15" s="60"/>
      <c r="C15" s="55"/>
      <c r="D15" s="55"/>
      <c r="E15" s="55"/>
      <c r="F15" s="55"/>
    </row>
    <row r="16" ht="15">
      <c r="B16" s="2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zoomScale="87" zoomScaleNormal="87" zoomScalePageLayoutView="80" workbookViewId="0" topLeftCell="A1">
      <selection activeCell="G11" sqref="G11:J11"/>
    </sheetView>
  </sheetViews>
  <sheetFormatPr defaultColWidth="9.00390625" defaultRowHeight="12.75"/>
  <cols>
    <col min="1" max="1" width="4.75390625" style="1" customWidth="1"/>
    <col min="2" max="2" width="32.00390625" style="1" customWidth="1"/>
    <col min="3" max="3" width="11.00390625" style="1" customWidth="1"/>
    <col min="4" max="4" width="35.0039062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DFP.271.235.2018.AB</v>
      </c>
      <c r="N1" s="38" t="s">
        <v>83</v>
      </c>
      <c r="S1" s="2"/>
      <c r="T1" s="2"/>
    </row>
    <row r="2" spans="7:9" ht="15">
      <c r="G2" s="60"/>
      <c r="H2" s="60"/>
      <c r="I2" s="60"/>
    </row>
    <row r="3" ht="15">
      <c r="N3" s="38" t="s">
        <v>87</v>
      </c>
    </row>
    <row r="4" spans="2:17" ht="15">
      <c r="B4" s="4" t="s">
        <v>14</v>
      </c>
      <c r="C4" s="5">
        <v>31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65">
        <f>SUM(N11:N11)</f>
        <v>0</v>
      </c>
      <c r="I6" s="66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66</v>
      </c>
      <c r="B10" s="5" t="s">
        <v>15</v>
      </c>
      <c r="C10" s="5" t="s">
        <v>16</v>
      </c>
      <c r="D10" s="5" t="s">
        <v>81</v>
      </c>
      <c r="E10" s="36" t="s">
        <v>93</v>
      </c>
      <c r="F10" s="14"/>
      <c r="G10" s="5" t="str">
        <f>"Nazwa handlowa /
"&amp;C10&amp;" / 
"&amp;D10</f>
        <v>Nazwa handlowa /
Dawka / 
Postać /Opakowanie</v>
      </c>
      <c r="H10" s="5" t="s">
        <v>84</v>
      </c>
      <c r="I10" s="5" t="str">
        <f>B10</f>
        <v>Skład</v>
      </c>
      <c r="J10" s="5" t="s">
        <v>85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90">
      <c r="A11" s="21" t="s">
        <v>2</v>
      </c>
      <c r="B11" s="37" t="s">
        <v>181</v>
      </c>
      <c r="C11" s="37" t="s">
        <v>182</v>
      </c>
      <c r="D11" s="37" t="s">
        <v>183</v>
      </c>
      <c r="E11" s="42">
        <v>60</v>
      </c>
      <c r="F11" s="14" t="s">
        <v>268</v>
      </c>
      <c r="G11" s="15" t="s">
        <v>115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3" ht="15">
      <c r="B13" s="2"/>
    </row>
    <row r="14" ht="15">
      <c r="B14" s="2"/>
    </row>
    <row r="15" spans="2:6" ht="45" customHeight="1">
      <c r="B15" s="60"/>
      <c r="C15" s="55"/>
      <c r="D15" s="55"/>
      <c r="E15" s="55"/>
      <c r="F15" s="55"/>
    </row>
    <row r="16" ht="15">
      <c r="B16" s="2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zoomScale="87" zoomScaleNormal="87" zoomScalePageLayoutView="80" workbookViewId="0" topLeftCell="A1">
      <selection activeCell="G11" sqref="G11:J11"/>
    </sheetView>
  </sheetViews>
  <sheetFormatPr defaultColWidth="9.00390625" defaultRowHeight="12.75"/>
  <cols>
    <col min="1" max="1" width="4.75390625" style="1" customWidth="1"/>
    <col min="2" max="2" width="34.25390625" style="1" customWidth="1"/>
    <col min="3" max="3" width="22.00390625" style="1" customWidth="1"/>
    <col min="4" max="4" width="13.37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DFP.271.235.2018.AB</v>
      </c>
      <c r="N1" s="38" t="s">
        <v>83</v>
      </c>
      <c r="S1" s="2"/>
      <c r="T1" s="2"/>
    </row>
    <row r="2" spans="7:9" ht="15">
      <c r="G2" s="60"/>
      <c r="H2" s="60"/>
      <c r="I2" s="60"/>
    </row>
    <row r="3" ht="15">
      <c r="N3" s="38" t="s">
        <v>87</v>
      </c>
    </row>
    <row r="4" spans="2:17" ht="15">
      <c r="B4" s="4" t="s">
        <v>14</v>
      </c>
      <c r="C4" s="5">
        <v>32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65">
        <f>SUM(N11:N11)</f>
        <v>0</v>
      </c>
      <c r="I6" s="66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66</v>
      </c>
      <c r="B10" s="5" t="s">
        <v>15</v>
      </c>
      <c r="C10" s="5" t="s">
        <v>16</v>
      </c>
      <c r="D10" s="5" t="s">
        <v>88</v>
      </c>
      <c r="E10" s="36" t="s">
        <v>93</v>
      </c>
      <c r="F10" s="14"/>
      <c r="G10" s="5" t="str">
        <f>"Nazwa handlowa /
"&amp;C10&amp;" / 
"&amp;D10</f>
        <v>Nazwa handlowa /
Dawka / 
Postać/ Opakowanie</v>
      </c>
      <c r="H10" s="5" t="s">
        <v>118</v>
      </c>
      <c r="I10" s="5" t="str">
        <f>B10</f>
        <v>Skład</v>
      </c>
      <c r="J10" s="5" t="s">
        <v>85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90">
      <c r="A11" s="21" t="s">
        <v>2</v>
      </c>
      <c r="B11" s="37" t="s">
        <v>184</v>
      </c>
      <c r="C11" s="37" t="s">
        <v>185</v>
      </c>
      <c r="D11" s="37" t="s">
        <v>186</v>
      </c>
      <c r="E11" s="42">
        <v>1200</v>
      </c>
      <c r="F11" s="14" t="s">
        <v>98</v>
      </c>
      <c r="G11" s="15" t="s">
        <v>115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3" ht="15">
      <c r="B13" s="2"/>
    </row>
    <row r="14" ht="15">
      <c r="B14" s="2"/>
    </row>
    <row r="15" spans="2:6" ht="45" customHeight="1">
      <c r="B15" s="60"/>
      <c r="C15" s="55"/>
      <c r="D15" s="55"/>
      <c r="E15" s="55"/>
      <c r="F15" s="55"/>
    </row>
    <row r="16" ht="15">
      <c r="B16" s="2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"/>
  <sheetViews>
    <sheetView showGridLines="0" zoomScale="87" zoomScaleNormal="87" zoomScalePageLayoutView="80" workbookViewId="0" topLeftCell="A1">
      <selection activeCell="G11" sqref="G11:J11"/>
    </sheetView>
  </sheetViews>
  <sheetFormatPr defaultColWidth="9.00390625" defaultRowHeight="12.75"/>
  <cols>
    <col min="1" max="1" width="4.75390625" style="1" customWidth="1"/>
    <col min="2" max="2" width="41.875" style="1" customWidth="1"/>
    <col min="3" max="3" width="10.875" style="1" customWidth="1"/>
    <col min="4" max="4" width="29.37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DFP.271.235.2018.AB</v>
      </c>
      <c r="N1" s="38" t="s">
        <v>83</v>
      </c>
      <c r="S1" s="2"/>
      <c r="T1" s="2"/>
    </row>
    <row r="2" spans="7:9" ht="15">
      <c r="G2" s="60"/>
      <c r="H2" s="60"/>
      <c r="I2" s="60"/>
    </row>
    <row r="3" ht="15">
      <c r="N3" s="38" t="s">
        <v>87</v>
      </c>
    </row>
    <row r="4" spans="2:17" ht="15">
      <c r="B4" s="4" t="s">
        <v>14</v>
      </c>
      <c r="C4" s="5">
        <v>33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65">
        <f>SUM(N11:N12)</f>
        <v>0</v>
      </c>
      <c r="I6" s="66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66</v>
      </c>
      <c r="B10" s="5" t="s">
        <v>15</v>
      </c>
      <c r="C10" s="5" t="s">
        <v>16</v>
      </c>
      <c r="D10" s="5" t="s">
        <v>168</v>
      </c>
      <c r="E10" s="36" t="s">
        <v>93</v>
      </c>
      <c r="F10" s="14"/>
      <c r="G10" s="5" t="str">
        <f>"Nazwa handlowa /
"&amp;C10&amp;" / 
"&amp;D10</f>
        <v>Nazwa handlowa /
Dawka / 
Postać /Opakowanie </v>
      </c>
      <c r="H10" s="5" t="s">
        <v>84</v>
      </c>
      <c r="I10" s="5" t="str">
        <f>B10</f>
        <v>Skład</v>
      </c>
      <c r="J10" s="5" t="s">
        <v>85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90">
      <c r="A11" s="21" t="s">
        <v>2</v>
      </c>
      <c r="B11" s="37" t="s">
        <v>109</v>
      </c>
      <c r="C11" s="37" t="s">
        <v>110</v>
      </c>
      <c r="D11" s="37" t="s">
        <v>111</v>
      </c>
      <c r="E11" s="42">
        <v>180000</v>
      </c>
      <c r="F11" s="14" t="s">
        <v>68</v>
      </c>
      <c r="G11" s="15" t="s">
        <v>115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90">
      <c r="A12" s="21" t="s">
        <v>3</v>
      </c>
      <c r="B12" s="37" t="s">
        <v>109</v>
      </c>
      <c r="C12" s="37" t="s">
        <v>112</v>
      </c>
      <c r="D12" s="37" t="s">
        <v>113</v>
      </c>
      <c r="E12" s="42">
        <v>10000</v>
      </c>
      <c r="F12" s="14" t="s">
        <v>68</v>
      </c>
      <c r="G12" s="15" t="s">
        <v>115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4" ht="15">
      <c r="B14" s="2" t="s">
        <v>103</v>
      </c>
    </row>
    <row r="15" ht="15">
      <c r="B15" s="2"/>
    </row>
    <row r="16" spans="2:6" ht="45" customHeight="1">
      <c r="B16" s="60"/>
      <c r="C16" s="55"/>
      <c r="D16" s="55"/>
      <c r="E16" s="55"/>
      <c r="F16" s="55"/>
    </row>
    <row r="17" ht="15">
      <c r="B17" s="2"/>
    </row>
  </sheetData>
  <sheetProtection/>
  <mergeCells count="3">
    <mergeCell ref="G2:I2"/>
    <mergeCell ref="H6:I6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zoomScale="87" zoomScaleNormal="87" zoomScalePageLayoutView="85" workbookViewId="0" topLeftCell="A1">
      <selection activeCell="G11" sqref="G11:J11"/>
    </sheetView>
  </sheetViews>
  <sheetFormatPr defaultColWidth="9.00390625" defaultRowHeight="12.75"/>
  <cols>
    <col min="1" max="1" width="4.75390625" style="1" customWidth="1"/>
    <col min="2" max="2" width="16.875" style="1" customWidth="1"/>
    <col min="3" max="3" width="11.125" style="1" customWidth="1"/>
    <col min="4" max="4" width="29.37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DFP.271.235.2018.AB</v>
      </c>
      <c r="N1" s="38" t="s">
        <v>83</v>
      </c>
      <c r="S1" s="2"/>
      <c r="T1" s="2"/>
    </row>
    <row r="2" spans="7:9" ht="15">
      <c r="G2" s="60"/>
      <c r="H2" s="60"/>
      <c r="I2" s="60"/>
    </row>
    <row r="3" ht="15">
      <c r="N3" s="38" t="s">
        <v>87</v>
      </c>
    </row>
    <row r="4" spans="2:17" ht="15">
      <c r="B4" s="4" t="s">
        <v>14</v>
      </c>
      <c r="C4" s="5">
        <v>34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65">
        <f>SUM(N11:N11)</f>
        <v>0</v>
      </c>
      <c r="I6" s="66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66</v>
      </c>
      <c r="B10" s="5" t="s">
        <v>15</v>
      </c>
      <c r="C10" s="5" t="s">
        <v>16</v>
      </c>
      <c r="D10" s="5" t="s">
        <v>81</v>
      </c>
      <c r="E10" s="36" t="s">
        <v>86</v>
      </c>
      <c r="F10" s="14"/>
      <c r="G10" s="5" t="str">
        <f>"Nazwa handlowa /
"&amp;C10&amp;" / 
"&amp;D10</f>
        <v>Nazwa handlowa /
Dawka / 
Postać /Opakowanie</v>
      </c>
      <c r="H10" s="5" t="s">
        <v>84</v>
      </c>
      <c r="I10" s="5" t="str">
        <f>B10</f>
        <v>Skład</v>
      </c>
      <c r="J10" s="5" t="s">
        <v>85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7" t="s">
        <v>187</v>
      </c>
      <c r="C11" s="37" t="s">
        <v>188</v>
      </c>
      <c r="D11" s="37" t="s">
        <v>278</v>
      </c>
      <c r="E11" s="42">
        <v>100</v>
      </c>
      <c r="F11" s="14" t="s">
        <v>68</v>
      </c>
      <c r="G11" s="15" t="s">
        <v>115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3" ht="15">
      <c r="B13" s="2"/>
    </row>
    <row r="14" ht="15">
      <c r="B14" s="2"/>
    </row>
    <row r="15" spans="2:6" ht="45" customHeight="1">
      <c r="B15" s="60"/>
      <c r="C15" s="55"/>
      <c r="D15" s="55"/>
      <c r="E15" s="55"/>
      <c r="F15" s="55"/>
    </row>
    <row r="16" ht="15">
      <c r="B16" s="2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zoomScale="87" zoomScaleNormal="87" zoomScalePageLayoutView="80" workbookViewId="0" topLeftCell="A1">
      <selection activeCell="G11" sqref="G11:J11"/>
    </sheetView>
  </sheetViews>
  <sheetFormatPr defaultColWidth="9.00390625" defaultRowHeight="12.75"/>
  <cols>
    <col min="1" max="1" width="4.75390625" style="1" customWidth="1"/>
    <col min="2" max="2" width="19.00390625" style="1" customWidth="1"/>
    <col min="3" max="3" width="22.00390625" style="1" customWidth="1"/>
    <col min="4" max="4" width="27.37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625" style="1" customWidth="1"/>
    <col min="11" max="11" width="14.625" style="1" hidden="1" customWidth="1"/>
    <col min="12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oferty'!D4</f>
        <v>DFP.271.235.2018.AB</v>
      </c>
      <c r="N1" s="38" t="s">
        <v>83</v>
      </c>
      <c r="S1" s="2"/>
      <c r="T1" s="2"/>
    </row>
    <row r="2" spans="7:9" ht="15">
      <c r="G2" s="60"/>
      <c r="H2" s="60"/>
      <c r="I2" s="60"/>
    </row>
    <row r="3" ht="15">
      <c r="N3" s="38" t="s">
        <v>87</v>
      </c>
    </row>
    <row r="4" spans="2:17" ht="15">
      <c r="B4" s="4" t="s">
        <v>14</v>
      </c>
      <c r="C4" s="5">
        <v>3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65">
        <f>SUM(N11:N11)</f>
        <v>0</v>
      </c>
      <c r="I6" s="66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66</v>
      </c>
      <c r="B10" s="5" t="s">
        <v>15</v>
      </c>
      <c r="C10" s="5" t="s">
        <v>16</v>
      </c>
      <c r="D10" s="5" t="s">
        <v>81</v>
      </c>
      <c r="E10" s="36" t="s">
        <v>93</v>
      </c>
      <c r="F10" s="14"/>
      <c r="G10" s="5" t="str">
        <f>"Nazwa handlowa /
"&amp;C10&amp;" / 
"&amp;D10</f>
        <v>Nazwa handlowa /
Dawka / 
Postać /Opakowanie</v>
      </c>
      <c r="H10" s="5" t="s">
        <v>84</v>
      </c>
      <c r="I10" s="5" t="str">
        <f>B10</f>
        <v>Skład</v>
      </c>
      <c r="J10" s="5" t="s">
        <v>85</v>
      </c>
      <c r="K10" s="5"/>
      <c r="L10" s="5" t="s">
        <v>101</v>
      </c>
      <c r="M10" s="5" t="s">
        <v>102</v>
      </c>
      <c r="N10" s="5" t="s">
        <v>17</v>
      </c>
    </row>
    <row r="11" spans="1:14" ht="135">
      <c r="A11" s="21" t="s">
        <v>2</v>
      </c>
      <c r="B11" s="37" t="s">
        <v>200</v>
      </c>
      <c r="C11" s="37" t="s">
        <v>122</v>
      </c>
      <c r="D11" s="37" t="s">
        <v>123</v>
      </c>
      <c r="E11" s="42">
        <v>1500</v>
      </c>
      <c r="F11" s="14" t="s">
        <v>100</v>
      </c>
      <c r="G11" s="15" t="s">
        <v>198</v>
      </c>
      <c r="H11" s="15"/>
      <c r="I11" s="15"/>
      <c r="J11" s="15" t="s">
        <v>199</v>
      </c>
      <c r="K11" s="15"/>
      <c r="L11" s="15"/>
      <c r="M11" s="15"/>
      <c r="N11" s="17">
        <f>ROUND(L11*ROUND(M11,2),2)</f>
        <v>0</v>
      </c>
    </row>
    <row r="13" ht="15">
      <c r="B13" s="2" t="s">
        <v>201</v>
      </c>
    </row>
    <row r="14" spans="2:6" ht="37.5" customHeight="1">
      <c r="B14" s="60" t="s">
        <v>202</v>
      </c>
      <c r="C14" s="57"/>
      <c r="D14" s="57"/>
      <c r="E14" s="57"/>
      <c r="F14" s="57"/>
    </row>
    <row r="15" spans="2:6" ht="45" customHeight="1">
      <c r="B15" s="60"/>
      <c r="C15" s="55"/>
      <c r="D15" s="55"/>
      <c r="E15" s="55"/>
      <c r="F15" s="55"/>
    </row>
    <row r="16" ht="15">
      <c r="B16" s="2"/>
    </row>
  </sheetData>
  <sheetProtection/>
  <mergeCells count="4">
    <mergeCell ref="G2:I2"/>
    <mergeCell ref="H6:I6"/>
    <mergeCell ref="B15:F15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zoomScale="87" zoomScaleNormal="87" zoomScalePageLayoutView="80" workbookViewId="0" topLeftCell="A7">
      <selection activeCell="G11" sqref="G11:J11"/>
    </sheetView>
  </sheetViews>
  <sheetFormatPr defaultColWidth="9.00390625" defaultRowHeight="12.75"/>
  <cols>
    <col min="1" max="1" width="4.75390625" style="1" customWidth="1"/>
    <col min="2" max="2" width="29.125" style="1" customWidth="1"/>
    <col min="3" max="3" width="20.375" style="1" customWidth="1"/>
    <col min="4" max="4" width="16.0039062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DFP.271.235.2018.AB</v>
      </c>
      <c r="N1" s="38" t="s">
        <v>83</v>
      </c>
      <c r="S1" s="2"/>
      <c r="T1" s="2"/>
    </row>
    <row r="2" spans="7:9" ht="15">
      <c r="G2" s="60"/>
      <c r="H2" s="60"/>
      <c r="I2" s="60"/>
    </row>
    <row r="3" ht="15">
      <c r="N3" s="38" t="s">
        <v>87</v>
      </c>
    </row>
    <row r="4" spans="2:17" ht="15">
      <c r="B4" s="4" t="s">
        <v>14</v>
      </c>
      <c r="C4" s="5">
        <v>4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65">
        <f>SUM(N11:N11)</f>
        <v>0</v>
      </c>
      <c r="I6" s="66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66</v>
      </c>
      <c r="B10" s="5" t="s">
        <v>15</v>
      </c>
      <c r="C10" s="5" t="s">
        <v>16</v>
      </c>
      <c r="D10" s="5" t="s">
        <v>81</v>
      </c>
      <c r="E10" s="36" t="s">
        <v>93</v>
      </c>
      <c r="F10" s="14"/>
      <c r="G10" s="5" t="str">
        <f>"Nazwa handlowa /
"&amp;C10&amp;" / 
"&amp;D10</f>
        <v>Nazwa handlowa /
Dawka / 
Postać /Opakowanie</v>
      </c>
      <c r="H10" s="5" t="s">
        <v>84</v>
      </c>
      <c r="I10" s="5" t="str">
        <f>B10</f>
        <v>Skład</v>
      </c>
      <c r="J10" s="5" t="s">
        <v>85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7" t="s">
        <v>203</v>
      </c>
      <c r="C11" s="37" t="s">
        <v>272</v>
      </c>
      <c r="D11" s="37" t="s">
        <v>124</v>
      </c>
      <c r="E11" s="42">
        <v>1550</v>
      </c>
      <c r="F11" s="14" t="s">
        <v>98</v>
      </c>
      <c r="G11" s="15" t="s">
        <v>115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3" ht="15">
      <c r="B13" s="2" t="s">
        <v>197</v>
      </c>
    </row>
    <row r="14" ht="15">
      <c r="B14" s="2"/>
    </row>
    <row r="15" spans="2:6" ht="45" customHeight="1">
      <c r="B15" s="60"/>
      <c r="C15" s="55"/>
      <c r="D15" s="55"/>
      <c r="E15" s="55"/>
      <c r="F15" s="55"/>
    </row>
    <row r="16" ht="15">
      <c r="B16" s="2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zoomScale="87" zoomScaleNormal="87" zoomScalePageLayoutView="85" workbookViewId="0" topLeftCell="A1">
      <selection activeCell="G11" sqref="G11:J11"/>
    </sheetView>
  </sheetViews>
  <sheetFormatPr defaultColWidth="9.00390625" defaultRowHeight="12.75"/>
  <cols>
    <col min="1" max="1" width="4.75390625" style="1" customWidth="1"/>
    <col min="2" max="2" width="31.125" style="1" customWidth="1"/>
    <col min="3" max="3" width="18.625" style="1" customWidth="1"/>
    <col min="4" max="4" width="15.37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DFP.271.235.2018.AB</v>
      </c>
      <c r="N1" s="38" t="s">
        <v>83</v>
      </c>
      <c r="S1" s="2"/>
      <c r="T1" s="2"/>
    </row>
    <row r="2" spans="7:9" ht="15">
      <c r="G2" s="60"/>
      <c r="H2" s="60"/>
      <c r="I2" s="60"/>
    </row>
    <row r="3" ht="15">
      <c r="N3" s="38" t="s">
        <v>87</v>
      </c>
    </row>
    <row r="4" spans="2:17" ht="15">
      <c r="B4" s="4" t="s">
        <v>14</v>
      </c>
      <c r="C4" s="5">
        <v>5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65">
        <f>SUM(N11:N11)</f>
        <v>0</v>
      </c>
      <c r="I6" s="66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66</v>
      </c>
      <c r="B10" s="5" t="s">
        <v>15</v>
      </c>
      <c r="C10" s="5" t="s">
        <v>16</v>
      </c>
      <c r="D10" s="5" t="s">
        <v>81</v>
      </c>
      <c r="E10" s="36" t="s">
        <v>86</v>
      </c>
      <c r="F10" s="14"/>
      <c r="G10" s="5" t="str">
        <f>"Nazwa handlowa /
"&amp;C10&amp;" / 
"&amp;D10</f>
        <v>Nazwa handlowa /
Dawka / 
Postać /Opakowanie</v>
      </c>
      <c r="H10" s="5" t="s">
        <v>84</v>
      </c>
      <c r="I10" s="5" t="str">
        <f>B10</f>
        <v>Skład</v>
      </c>
      <c r="J10" s="5" t="s">
        <v>85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7" t="s">
        <v>204</v>
      </c>
      <c r="C11" s="37" t="s">
        <v>272</v>
      </c>
      <c r="D11" s="37" t="s">
        <v>124</v>
      </c>
      <c r="E11" s="42">
        <v>150</v>
      </c>
      <c r="F11" s="14" t="s">
        <v>98</v>
      </c>
      <c r="G11" s="15" t="s">
        <v>115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3" spans="2:6" ht="31.5" customHeight="1">
      <c r="B13" s="60" t="s">
        <v>125</v>
      </c>
      <c r="C13" s="57"/>
      <c r="D13" s="57"/>
      <c r="E13" s="57"/>
      <c r="F13" s="57"/>
    </row>
    <row r="14" ht="15">
      <c r="B14" s="2" t="s">
        <v>194</v>
      </c>
    </row>
    <row r="15" spans="2:6" ht="45" customHeight="1">
      <c r="B15" s="60"/>
      <c r="C15" s="55"/>
      <c r="D15" s="55"/>
      <c r="E15" s="55"/>
      <c r="F15" s="55"/>
    </row>
    <row r="16" ht="15">
      <c r="B16" s="2"/>
    </row>
  </sheetData>
  <sheetProtection/>
  <mergeCells count="4">
    <mergeCell ref="G2:I2"/>
    <mergeCell ref="H6:I6"/>
    <mergeCell ref="B15:F15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zoomScale="87" zoomScaleNormal="87" zoomScalePageLayoutView="85" workbookViewId="0" topLeftCell="A1">
      <selection activeCell="G11" sqref="G11:J11"/>
    </sheetView>
  </sheetViews>
  <sheetFormatPr defaultColWidth="9.00390625" defaultRowHeight="12.75"/>
  <cols>
    <col min="1" max="1" width="4.75390625" style="1" customWidth="1"/>
    <col min="2" max="2" width="16.375" style="1" customWidth="1"/>
    <col min="3" max="3" width="17.125" style="1" customWidth="1"/>
    <col min="4" max="4" width="27.2539062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DFP.271.235.2018.AB</v>
      </c>
      <c r="N1" s="38" t="s">
        <v>83</v>
      </c>
      <c r="S1" s="2"/>
      <c r="T1" s="2"/>
    </row>
    <row r="2" spans="7:9" ht="15">
      <c r="G2" s="60"/>
      <c r="H2" s="60"/>
      <c r="I2" s="60"/>
    </row>
    <row r="3" ht="15">
      <c r="N3" s="38" t="s">
        <v>87</v>
      </c>
    </row>
    <row r="4" spans="2:17" ht="15">
      <c r="B4" s="4" t="s">
        <v>14</v>
      </c>
      <c r="C4" s="5">
        <v>6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65">
        <f>SUM(N11:N11)</f>
        <v>0</v>
      </c>
      <c r="I6" s="66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66</v>
      </c>
      <c r="B10" s="5" t="s">
        <v>15</v>
      </c>
      <c r="C10" s="5" t="s">
        <v>16</v>
      </c>
      <c r="D10" s="5" t="s">
        <v>81</v>
      </c>
      <c r="E10" s="36" t="s">
        <v>93</v>
      </c>
      <c r="F10" s="14"/>
      <c r="G10" s="5" t="str">
        <f>"Nazwa handlowa /
"&amp;C10&amp;" / 
"&amp;D10</f>
        <v>Nazwa handlowa /
Dawka / 
Postać /Opakowanie</v>
      </c>
      <c r="H10" s="5" t="s">
        <v>84</v>
      </c>
      <c r="I10" s="5" t="str">
        <f>B10</f>
        <v>Skład</v>
      </c>
      <c r="J10" s="5" t="s">
        <v>85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7" t="s">
        <v>205</v>
      </c>
      <c r="C11" s="37" t="s">
        <v>126</v>
      </c>
      <c r="D11" s="37" t="s">
        <v>127</v>
      </c>
      <c r="E11" s="42">
        <v>1300</v>
      </c>
      <c r="F11" s="14" t="s">
        <v>68</v>
      </c>
      <c r="G11" s="15" t="s">
        <v>115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3" ht="15">
      <c r="B13" s="2" t="s">
        <v>197</v>
      </c>
    </row>
    <row r="14" ht="15">
      <c r="B14" s="2"/>
    </row>
    <row r="15" spans="2:6" ht="45" customHeight="1">
      <c r="B15" s="60"/>
      <c r="C15" s="55"/>
      <c r="D15" s="55"/>
      <c r="E15" s="55"/>
      <c r="F15" s="55"/>
    </row>
    <row r="16" ht="15">
      <c r="B16" s="2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zoomScale="87" zoomScaleNormal="87" zoomScalePageLayoutView="85" workbookViewId="0" topLeftCell="A1">
      <selection activeCell="G11" sqref="G11:J11"/>
    </sheetView>
  </sheetViews>
  <sheetFormatPr defaultColWidth="9.00390625" defaultRowHeight="12.75"/>
  <cols>
    <col min="1" max="1" width="4.75390625" style="1" customWidth="1"/>
    <col min="2" max="2" width="21.00390625" style="1" customWidth="1"/>
    <col min="3" max="3" width="8.875" style="1" customWidth="1"/>
    <col min="4" max="4" width="25.37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DFP.271.235.2018.AB</v>
      </c>
      <c r="N1" s="38" t="s">
        <v>83</v>
      </c>
      <c r="S1" s="2"/>
      <c r="T1" s="2"/>
    </row>
    <row r="2" spans="7:9" ht="15">
      <c r="G2" s="60"/>
      <c r="H2" s="60"/>
      <c r="I2" s="60"/>
    </row>
    <row r="3" ht="15">
      <c r="N3" s="38" t="s">
        <v>87</v>
      </c>
    </row>
    <row r="4" spans="2:17" ht="15">
      <c r="B4" s="4" t="s">
        <v>14</v>
      </c>
      <c r="C4" s="5">
        <v>7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65">
        <f>SUM(N11:N11)</f>
        <v>0</v>
      </c>
      <c r="I6" s="66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66</v>
      </c>
      <c r="B10" s="5" t="s">
        <v>15</v>
      </c>
      <c r="C10" s="5" t="s">
        <v>16</v>
      </c>
      <c r="D10" s="5" t="s">
        <v>88</v>
      </c>
      <c r="E10" s="36" t="s">
        <v>93</v>
      </c>
      <c r="F10" s="14"/>
      <c r="G10" s="5" t="str">
        <f>"Nazwa handlowa /
"&amp;C10&amp;" / 
"&amp;D10</f>
        <v>Nazwa handlowa /
Dawka / 
Postać/ Opakowanie</v>
      </c>
      <c r="H10" s="5" t="s">
        <v>84</v>
      </c>
      <c r="I10" s="5" t="str">
        <f>B10</f>
        <v>Skład</v>
      </c>
      <c r="J10" s="5" t="s">
        <v>85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7" t="s">
        <v>206</v>
      </c>
      <c r="C11" s="37" t="s">
        <v>128</v>
      </c>
      <c r="D11" s="37" t="s">
        <v>107</v>
      </c>
      <c r="E11" s="42">
        <v>270</v>
      </c>
      <c r="F11" s="14" t="s">
        <v>68</v>
      </c>
      <c r="G11" s="15" t="s">
        <v>115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3" ht="15">
      <c r="B13" s="2" t="s">
        <v>197</v>
      </c>
    </row>
    <row r="14" ht="15">
      <c r="B14" s="2"/>
    </row>
    <row r="15" spans="2:6" ht="45" customHeight="1">
      <c r="B15" s="60"/>
      <c r="C15" s="55"/>
      <c r="D15" s="55"/>
      <c r="E15" s="55"/>
      <c r="F15" s="55"/>
    </row>
    <row r="16" ht="15">
      <c r="B16" s="2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zoomScale="87" zoomScaleNormal="87" zoomScalePageLayoutView="80" workbookViewId="0" topLeftCell="A7">
      <selection activeCell="G11" sqref="G11:J11"/>
    </sheetView>
  </sheetViews>
  <sheetFormatPr defaultColWidth="9.00390625" defaultRowHeight="12.75"/>
  <cols>
    <col min="1" max="1" width="4.75390625" style="1" customWidth="1"/>
    <col min="2" max="2" width="22.875" style="1" customWidth="1"/>
    <col min="3" max="3" width="16.75390625" style="1" customWidth="1"/>
    <col min="4" max="4" width="23.2539062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DFP.271.235.2018.AB</v>
      </c>
      <c r="N1" s="38" t="s">
        <v>83</v>
      </c>
      <c r="S1" s="2"/>
      <c r="T1" s="2"/>
    </row>
    <row r="2" spans="7:9" ht="15">
      <c r="G2" s="60"/>
      <c r="H2" s="60"/>
      <c r="I2" s="60"/>
    </row>
    <row r="3" ht="15">
      <c r="N3" s="38" t="s">
        <v>87</v>
      </c>
    </row>
    <row r="4" spans="2:17" ht="15">
      <c r="B4" s="4" t="s">
        <v>14</v>
      </c>
      <c r="C4" s="5">
        <v>8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65">
        <f>SUM(N11:N11)</f>
        <v>0</v>
      </c>
      <c r="I6" s="66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66</v>
      </c>
      <c r="B10" s="5" t="s">
        <v>15</v>
      </c>
      <c r="C10" s="5" t="s">
        <v>16</v>
      </c>
      <c r="D10" s="5" t="s">
        <v>81</v>
      </c>
      <c r="E10" s="36" t="s">
        <v>86</v>
      </c>
      <c r="F10" s="14"/>
      <c r="G10" s="5" t="str">
        <f>"Nazwa handlowa /
"&amp;C10&amp;" / 
"&amp;D10</f>
        <v>Nazwa handlowa /
Dawka / 
Postać /Opakowanie</v>
      </c>
      <c r="H10" s="5" t="s">
        <v>84</v>
      </c>
      <c r="I10" s="5" t="str">
        <f>B10</f>
        <v>Skład</v>
      </c>
      <c r="J10" s="5" t="s">
        <v>85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7" t="s">
        <v>207</v>
      </c>
      <c r="C11" s="37" t="s">
        <v>129</v>
      </c>
      <c r="D11" s="37" t="s">
        <v>130</v>
      </c>
      <c r="E11" s="42">
        <v>270</v>
      </c>
      <c r="F11" s="14" t="s">
        <v>98</v>
      </c>
      <c r="G11" s="15" t="s">
        <v>115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3" ht="15">
      <c r="B13" s="2" t="s">
        <v>197</v>
      </c>
    </row>
    <row r="14" ht="15">
      <c r="B14" s="2"/>
    </row>
    <row r="15" spans="2:6" ht="45" customHeight="1">
      <c r="B15" s="60"/>
      <c r="C15" s="55"/>
      <c r="D15" s="55"/>
      <c r="E15" s="55"/>
      <c r="F15" s="55"/>
    </row>
    <row r="16" ht="15">
      <c r="B16" s="2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Bęben</cp:lastModifiedBy>
  <cp:lastPrinted>2017-12-19T12:42:05Z</cp:lastPrinted>
  <dcterms:created xsi:type="dcterms:W3CDTF">2003-05-16T10:10:29Z</dcterms:created>
  <dcterms:modified xsi:type="dcterms:W3CDTF">2018-12-19T07:12:26Z</dcterms:modified>
  <cp:category/>
  <cp:version/>
  <cp:contentType/>
  <cp:contentStatus/>
</cp:coreProperties>
</file>