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0" windowHeight="1233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  <sheet name="część (65)" sheetId="66" r:id="rId66"/>
    <sheet name="część (66)" sheetId="67" r:id="rId67"/>
    <sheet name="część (67)" sheetId="68" r:id="rId68"/>
    <sheet name="część (68)" sheetId="69" r:id="rId69"/>
    <sheet name="część (69)" sheetId="70" r:id="rId70"/>
    <sheet name="część (70)" sheetId="71" r:id="rId71"/>
    <sheet name="część (71)" sheetId="72" r:id="rId72"/>
    <sheet name="część (72)" sheetId="73" r:id="rId73"/>
    <sheet name="część (73)" sheetId="74" r:id="rId74"/>
    <sheet name="część (74)" sheetId="75" r:id="rId75"/>
    <sheet name="część (75)" sheetId="76" r:id="rId76"/>
    <sheet name="część (76)" sheetId="77" r:id="rId77"/>
    <sheet name="część (77)" sheetId="78" r:id="rId78"/>
  </sheets>
  <definedNames/>
  <calcPr fullCalcOnLoad="1"/>
</workbook>
</file>

<file path=xl/sharedStrings.xml><?xml version="1.0" encoding="utf-8"?>
<sst xmlns="http://schemas.openxmlformats.org/spreadsheetml/2006/main" count="2870" uniqueCount="727">
  <si>
    <t>Dostawa różych produktów do Apteki Szpitala Uniwersyteckiego w Krakowie</t>
  </si>
  <si>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</si>
  <si>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</si>
  <si>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</si>
  <si>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</si>
  <si>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</si>
  <si>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</si>
  <si>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</si>
  <si>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</si>
  <si>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</si>
  <si>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</si>
  <si>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</si>
  <si>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</si>
  <si>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</si>
  <si>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</si>
  <si>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</si>
  <si>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</si>
  <si>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</si>
  <si>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</si>
  <si>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</si>
  <si>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</si>
  <si>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</si>
  <si>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</si>
  <si>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</si>
  <si>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</si>
  <si>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</si>
  <si>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</si>
  <si>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</si>
  <si>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</si>
  <si>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</si>
  <si>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</si>
  <si>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</si>
  <si>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</si>
  <si>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</si>
  <si>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</si>
  <si>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</si>
  <si>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</si>
  <si>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</si>
  <si>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</si>
  <si>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</si>
  <si>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</si>
  <si>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</si>
  <si>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</si>
  <si>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</si>
  <si>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</si>
  <si>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</si>
  <si>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</si>
  <si>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</si>
  <si>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</si>
  <si>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</si>
  <si>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</si>
  <si>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</si>
  <si>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</si>
  <si>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</si>
  <si>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</si>
  <si>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</si>
  <si>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</si>
  <si>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</si>
  <si>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</si>
  <si>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</si>
  <si>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</si>
  <si>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</si>
  <si>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</si>
  <si>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</si>
  <si>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</si>
  <si>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</si>
  <si>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</si>
  <si>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</si>
  <si>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</si>
  <si>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</si>
  <si>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</si>
  <si>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</si>
  <si>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</si>
  <si>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</si>
  <si>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</si>
  <si>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</si>
  <si>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</si>
  <si>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</si>
  <si>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</si>
  <si>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</si>
  <si>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</si>
  <si>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</si>
  <si>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</si>
  <si>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</si>
  <si>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</si>
  <si>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</si>
  <si>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</si>
  <si>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Poz.</t>
  </si>
  <si>
    <t>część 53</t>
  </si>
  <si>
    <t>10.</t>
  </si>
  <si>
    <t>6.</t>
  </si>
  <si>
    <t>sztuk</t>
  </si>
  <si>
    <t>13.</t>
  </si>
  <si>
    <t>14.</t>
  </si>
  <si>
    <t>15.</t>
  </si>
  <si>
    <t>16.</t>
  </si>
  <si>
    <t>17.</t>
  </si>
  <si>
    <t>18.</t>
  </si>
  <si>
    <t>19.</t>
  </si>
  <si>
    <t>20.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</si>
  <si>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</si>
  <si>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</si>
  <si>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</si>
  <si>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</si>
  <si>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</si>
  <si>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</si>
  <si>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</si>
  <si>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</si>
  <si>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</si>
  <si>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</si>
  <si>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</si>
  <si>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</si>
  <si>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część 54</t>
  </si>
  <si>
    <t>część 55</t>
  </si>
  <si>
    <t>część 56</t>
  </si>
  <si>
    <t>część 57</t>
  </si>
  <si>
    <t>część 58</t>
  </si>
  <si>
    <t>część 59</t>
  </si>
  <si>
    <t>część 60</t>
  </si>
  <si>
    <t>część 61</t>
  </si>
  <si>
    <t>część 62</t>
  </si>
  <si>
    <t>część 63</t>
  </si>
  <si>
    <t>część 64</t>
  </si>
  <si>
    <t>część 65</t>
  </si>
  <si>
    <t>Postać /Opakowanie</t>
  </si>
  <si>
    <t>Nazwa handlowa:
Dawka:
Postać/ Opakowanie:</t>
  </si>
  <si>
    <t>Załącznik nr 1 do specyfikacji</t>
  </si>
  <si>
    <t>załącznik nr 1a do specyfikacji</t>
  </si>
  <si>
    <t>część 66</t>
  </si>
  <si>
    <t>część 67</t>
  </si>
  <si>
    <t>Podmiot Odpowiedzialny</t>
  </si>
  <si>
    <t>Oświadczamy, że zamówienie będziemy wykonywać do czasu wyczerpania ilości produktów określonych w załączniku nr 1a do specyfikacji, nie dłużej jednak niż przez 18 miesięcy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</si>
  <si>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</si>
  <si>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</si>
  <si>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</si>
  <si>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</si>
  <si>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</si>
  <si>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</si>
  <si>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</si>
  <si>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</si>
  <si>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</si>
  <si>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</si>
  <si>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</si>
  <si>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</si>
  <si>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</si>
  <si>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</si>
  <si>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</si>
  <si>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</si>
  <si>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</si>
  <si>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</si>
  <si>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</si>
  <si>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</si>
  <si>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</si>
  <si>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</si>
  <si>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</si>
  <si>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</si>
  <si>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część 68</t>
  </si>
  <si>
    <t>część 69</t>
  </si>
  <si>
    <t>część 70</t>
  </si>
  <si>
    <t>część 71</t>
  </si>
  <si>
    <t>część 72</t>
  </si>
  <si>
    <t>część 73</t>
  </si>
  <si>
    <t>część 74</t>
  </si>
  <si>
    <t>część 75</t>
  </si>
  <si>
    <t>część 76</t>
  </si>
  <si>
    <t>część 77</t>
  </si>
  <si>
    <t>załącznik nr ….. do umowy</t>
  </si>
  <si>
    <t>50 mg x  2 zestawy po 3 fiolki</t>
  </si>
  <si>
    <t>* wykaz C Obwieszczenia MZ aktualny na dzień składania oferty</t>
  </si>
  <si>
    <t>50 mg/ml, 20ml</t>
  </si>
  <si>
    <t>50 mg/ml; 10 ml</t>
  </si>
  <si>
    <t>20 mg/ml, 5 ml</t>
  </si>
  <si>
    <t>Postać/ Opakowanie</t>
  </si>
  <si>
    <t>100 mg</t>
  </si>
  <si>
    <t>liof. i rozpuszczalnik do sporządzania roztw.do wstrz., fiol. liof. + rozp.</t>
  </si>
  <si>
    <t>500 mg</t>
  </si>
  <si>
    <t>proszek i rozpuszczalnik do sporządzania roztw.do wstrz., fiol.proszku + fiol. rozp</t>
  </si>
  <si>
    <t>Postać/Opakowanie</t>
  </si>
  <si>
    <t>1 g</t>
  </si>
  <si>
    <t>proszek do sporządzania roztworu do wstrzykiwań, fiolka</t>
  </si>
  <si>
    <t>200 mg</t>
  </si>
  <si>
    <t>2 mg/ml; 10 ml</t>
  </si>
  <si>
    <t>koncentrat do sporządzania roztworu do infuzji, fiol.</t>
  </si>
  <si>
    <t>Do zakupu 10 mg i 20 mg</t>
  </si>
  <si>
    <t xml:space="preserve">proszek do sporządzania roztworu do wstrzykiwań, fiol. </t>
  </si>
  <si>
    <t xml:space="preserve"> 40  mg</t>
  </si>
  <si>
    <t>koncentrat do sporz. roztw. do infuzji, fiol.</t>
  </si>
  <si>
    <t>100mg</t>
  </si>
  <si>
    <t>300mg</t>
  </si>
  <si>
    <t>50 mg/ml, 20 ml</t>
  </si>
  <si>
    <t xml:space="preserve">roztwór do wstrz. i inf.  </t>
  </si>
  <si>
    <t>50 mg/ml, 100 ml</t>
  </si>
  <si>
    <t>Filgrastimum*</t>
  </si>
  <si>
    <t>roztwór do wstrz.; fiolki</t>
  </si>
  <si>
    <t>Denosumab*</t>
  </si>
  <si>
    <t>120 mg</t>
  </si>
  <si>
    <t>roztwór do wstrzykiwań, fiolka</t>
  </si>
  <si>
    <t>Plerixaforum*</t>
  </si>
  <si>
    <t>20 mg/ml; 1 fiol. 24 mg/1.2 ml</t>
  </si>
  <si>
    <t>roztwór do wstrzykiwań, fiol.</t>
  </si>
  <si>
    <t>Calcii folinas *</t>
  </si>
  <si>
    <t>10 mg/ml; do zakupu:10 ml, 20 ml, 50ml, 100ml</t>
  </si>
  <si>
    <t>roztwór do wstrz., fiol.</t>
  </si>
  <si>
    <t>Ilość opakowań</t>
  </si>
  <si>
    <t>Mitotanum *</t>
  </si>
  <si>
    <t>0,5 g x 100 tabl</t>
  </si>
  <si>
    <t>100 tabl.</t>
  </si>
  <si>
    <t>Posaconazolum *</t>
  </si>
  <si>
    <t>40 mg/ml; 105ml</t>
  </si>
  <si>
    <t>zawiesina doustna, but. 105 ml</t>
  </si>
  <si>
    <t xml:space="preserve">Ilość </t>
  </si>
  <si>
    <t>120mg/dawkę</t>
  </si>
  <si>
    <t>roztwór do wstrzykiwań; 1 amp.-strz.po 0,5 ml z automatycznym systemem zabezpieczającym + igła</t>
  </si>
  <si>
    <t>60mg/dawkę</t>
  </si>
  <si>
    <t>0,75 mg</t>
  </si>
  <si>
    <t>tabletki o przedłużonym uwalnianiu</t>
  </si>
  <si>
    <t>1 mg</t>
  </si>
  <si>
    <t>4 mg</t>
  </si>
  <si>
    <t>Aripiprazolum</t>
  </si>
  <si>
    <t>400 mg</t>
  </si>
  <si>
    <t>proszek i rozpuszczalnik do sporządzania zawiesiny do wstrzykiwań o przedłużonym uwalnianiu, 1 fiol. proszku + fiol. rozp.</t>
  </si>
  <si>
    <t>Methylprednisolonum</t>
  </si>
  <si>
    <t>1000 mg</t>
  </si>
  <si>
    <t>proszek i rozp. do sporządzania roztworu do wstrzykiwań, fiol. proszku + rozp.</t>
  </si>
  <si>
    <t>Risperidonum</t>
  </si>
  <si>
    <t>50 mg</t>
  </si>
  <si>
    <t>proszek i rozpuszczalnik do sporządzania zawiesiny do wstrzykiwań o przedłużonym uwalnianiu, 1 zestaw (1 fiol. + 1 amp.-strzyk. + 1 urządzenie + 2 igły)</t>
  </si>
  <si>
    <t>40 mg</t>
  </si>
  <si>
    <t>tabletki dojelitowe</t>
  </si>
  <si>
    <t>Aciclovirum</t>
  </si>
  <si>
    <t>(30 mg/g) 4,5 g</t>
  </si>
  <si>
    <t>maść do oczu: tuba 4,5 g</t>
  </si>
  <si>
    <t>Amoxicillinum</t>
  </si>
  <si>
    <t>postać stała doustna</t>
  </si>
  <si>
    <t>500 mg/5 ml; 60 ml</t>
  </si>
  <si>
    <t xml:space="preserve"> granulat do sporządzania zawiesiny doustnej</t>
  </si>
  <si>
    <t>Azathioprinum</t>
  </si>
  <si>
    <t>Betaxololum</t>
  </si>
  <si>
    <t>5 mg/ml; 5 ml</t>
  </si>
  <si>
    <t>krople do oczu, roztwór</t>
  </si>
  <si>
    <t>Cyclophosphamidum</t>
  </si>
  <si>
    <t>60 mcg</t>
  </si>
  <si>
    <t>liofilizat doustny</t>
  </si>
  <si>
    <t>120 mcg</t>
  </si>
  <si>
    <t>Dorzolamidum</t>
  </si>
  <si>
    <t>20 mg/ml; 5 ml</t>
  </si>
  <si>
    <t>płyn do inh. z nebulizatora: but. 20 ml</t>
  </si>
  <si>
    <t>300 mg</t>
  </si>
  <si>
    <t>Haloperidoli decanoas</t>
  </si>
  <si>
    <t>50 mg/ml, 1 ml</t>
  </si>
  <si>
    <t xml:space="preserve">roztwór do wstrz. </t>
  </si>
  <si>
    <t>Ipratropii bromidum</t>
  </si>
  <si>
    <t xml:space="preserve">0,25 mg/ml; fl. 20 ml </t>
  </si>
  <si>
    <t>Mesalazinum</t>
  </si>
  <si>
    <t>250 mg</t>
  </si>
  <si>
    <t>tabl. dojelitowe</t>
  </si>
  <si>
    <t>Moclobemidum</t>
  </si>
  <si>
    <t>150 mg</t>
  </si>
  <si>
    <t>Octreotidum</t>
  </si>
  <si>
    <t>100 mcg/1ml; 1 ml</t>
  </si>
  <si>
    <t>roztwór do wstrzykiwań</t>
  </si>
  <si>
    <t>Progesteronum</t>
  </si>
  <si>
    <t>Rifampicinum</t>
  </si>
  <si>
    <t>stała postać doustna</t>
  </si>
  <si>
    <t>Valsartanum*</t>
  </si>
  <si>
    <t>80 mg</t>
  </si>
  <si>
    <t>160 mg</t>
  </si>
  <si>
    <t xml:space="preserve">dieta eliminacyjna, mleko modyfikowane dla niemowląt z małą i bardzo małą masą urodzeniową 
</t>
  </si>
  <si>
    <t>Dieta oparta na aminokwasach, kompletna pod względem odżywczym z dodatkiem długołańcuchowych wielonienasyconych kwasów tłuszczowych (LCP), kwasu dokozaheksaenowego (DHA) i kwasu arachidonowego (ARA), hipoalergiczna; na 100 g 475 ckal; aminokwasy 15,5 g, węglowodany 54 g, tłuszcze 23 g</t>
  </si>
  <si>
    <t>400 g, puszka</t>
  </si>
  <si>
    <t>100 j.m./ml; 3 ml</t>
  </si>
  <si>
    <t>roztwór do wstrz.</t>
  </si>
  <si>
    <t>100 j.m./ml; 10 ml</t>
  </si>
  <si>
    <t>roztwór do
wstrzykiwań</t>
  </si>
  <si>
    <t>12 mcg / h</t>
  </si>
  <si>
    <t>system transdermalny</t>
  </si>
  <si>
    <t>25 mcg / h</t>
  </si>
  <si>
    <t>50 mcg / h</t>
  </si>
  <si>
    <t>75 mcg / h</t>
  </si>
  <si>
    <t>100 mcg / h</t>
  </si>
  <si>
    <t>1 mg/ml;20 ml</t>
  </si>
  <si>
    <t>syrop: but. 20 ml</t>
  </si>
  <si>
    <t>Sulfentanilum</t>
  </si>
  <si>
    <t>5 mcg/ml; 10ml</t>
  </si>
  <si>
    <t>0,1 mg</t>
  </si>
  <si>
    <t>tabletki podpoliczkowe x 4 tabl.</t>
  </si>
  <si>
    <t>0,2 mg</t>
  </si>
  <si>
    <t>tabletki podpoliczkowe x 28 tabl.</t>
  </si>
  <si>
    <t>0,05 mg/dawkę; 1 butelka 1,8 ml (10 dawek)</t>
  </si>
  <si>
    <t>aerozol do nosa, roztwór</t>
  </si>
  <si>
    <t xml:space="preserve"> 0,1 mg/dawkę; 1 butelka 2,9 ml (20 dawek)</t>
  </si>
  <si>
    <t>0,2 mg/dawkę; 1 butelka 5,0 ml (40 dawek)</t>
  </si>
  <si>
    <t>Estazolamum</t>
  </si>
  <si>
    <t>2 mg</t>
  </si>
  <si>
    <t>2,5 mg</t>
  </si>
  <si>
    <t>15 mg</t>
  </si>
  <si>
    <t>7,5 mg</t>
  </si>
  <si>
    <t>Zopiclonum</t>
  </si>
  <si>
    <t>tabl.</t>
  </si>
  <si>
    <t>5 mg</t>
  </si>
  <si>
    <t>Nitrazepamum</t>
  </si>
  <si>
    <t>Oxazepamum</t>
  </si>
  <si>
    <t>10 mg</t>
  </si>
  <si>
    <t>10 mg/ml; 2 ml</t>
  </si>
  <si>
    <t>roztwór do wstrzykiwań, ampułka</t>
  </si>
  <si>
    <t>Metronidazolum</t>
  </si>
  <si>
    <t>5mg/ml; 100ml</t>
  </si>
  <si>
    <t>roztwór do infuzji</t>
  </si>
  <si>
    <t>5 mg/ml; 4ml</t>
  </si>
  <si>
    <t>Cefazolinum</t>
  </si>
  <si>
    <t xml:space="preserve">proszek do sporządzania roztworu do wstrzykiwań i.v., i.m. i infuzji, fiol. </t>
  </si>
  <si>
    <t>10 ml</t>
  </si>
  <si>
    <t xml:space="preserve">koncentrat do sporządzania roztworu do infuzji, ampułka 10 ml </t>
  </si>
  <si>
    <t>150mg/ml; 2ml</t>
  </si>
  <si>
    <t>roztwór do wstrzykiwań domięśniowych i infuzji dożylnych, amp lub fiol.</t>
  </si>
  <si>
    <t>150mg/ml; 4ml</t>
  </si>
  <si>
    <t>Oseltamivir</t>
  </si>
  <si>
    <t>75 mg</t>
  </si>
  <si>
    <t xml:space="preserve"> kapsułki twarde</t>
  </si>
  <si>
    <t>Ciclosporinum</t>
  </si>
  <si>
    <t>50 mg/ml</t>
  </si>
  <si>
    <t>koncentrat do sporządzania roztworu do wlewu dożylnego, amp.</t>
  </si>
  <si>
    <t>25 mg</t>
  </si>
  <si>
    <t>100 j.m./ml, 10 ml</t>
  </si>
  <si>
    <t>roztwór do wlewu doż.</t>
  </si>
  <si>
    <t>Dobutaminum</t>
  </si>
  <si>
    <t>50mg/1 ml, 5 ml lub 250mg</t>
  </si>
  <si>
    <t>konc. do przyg. roztw. do inf. lub proszek do przyg. roztw. do inf.</t>
  </si>
  <si>
    <t>Theophyllinum</t>
  </si>
  <si>
    <t>1,2 mg/ml; 250 ml</t>
  </si>
  <si>
    <t>roztwór do inf.; butelka 250 ml</t>
  </si>
  <si>
    <t>Acetazolamidum</t>
  </si>
  <si>
    <t>Acenocoumarolum</t>
  </si>
  <si>
    <t>Acidum acetylsalicylicum</t>
  </si>
  <si>
    <t>Acidum ascorbicum, Ferrosi sulfas</t>
  </si>
  <si>
    <t>60 mg, 100 mg Fe2+</t>
  </si>
  <si>
    <t>Acidum lipoicum</t>
  </si>
  <si>
    <t>koncentrat do sporządzania roztworu do infuzji, fiol</t>
  </si>
  <si>
    <t>Alcohol polyvinilicus</t>
  </si>
  <si>
    <t>14 mg/ml; 10 ml (5 ml x 2)</t>
  </si>
  <si>
    <t>krople do oczu, roztwór, 2 x 5 ml</t>
  </si>
  <si>
    <t>Alginian magnezu, symetykon, fruktoza, guma ksantanowa, D-pantenol, węglan sodu, wodorotlenek sodu</t>
  </si>
  <si>
    <t>200 ml</t>
  </si>
  <si>
    <t>Baclofenum*</t>
  </si>
  <si>
    <t xml:space="preserve">postać stała doustna </t>
  </si>
  <si>
    <t>Carbacholum</t>
  </si>
  <si>
    <t>0,1 mg/ml,1,5 ml</t>
  </si>
  <si>
    <t xml:space="preserve">roztwór do stos. wewnątrzgałkowego </t>
  </si>
  <si>
    <t>Chlortalidonum</t>
  </si>
  <si>
    <t>płyn doustny</t>
  </si>
  <si>
    <t>Desmopressini acetas</t>
  </si>
  <si>
    <t>4 µg/1 ml</t>
  </si>
  <si>
    <t>Dexketoprofen</t>
  </si>
  <si>
    <t>0,05 g/2 ml</t>
  </si>
  <si>
    <t>roztwór do wstrzykiwań lub koncentrat do sporządzania roztworu do infuzji, amp</t>
  </si>
  <si>
    <t>50 ml</t>
  </si>
  <si>
    <t>aerozol</t>
  </si>
  <si>
    <t>Doxepinum</t>
  </si>
  <si>
    <t>Escitalopram</t>
  </si>
  <si>
    <t xml:space="preserve">10 mg </t>
  </si>
  <si>
    <t>Etamsylatum</t>
  </si>
  <si>
    <t>Ferrosi sulfas</t>
  </si>
  <si>
    <t>80 mg Fe2+</t>
  </si>
  <si>
    <t>tabl. o przedłużonym uwalnianiu</t>
  </si>
  <si>
    <t>Flunarizinum</t>
  </si>
  <si>
    <t>Ibuprofen</t>
  </si>
  <si>
    <t>2 g/100 ml</t>
  </si>
  <si>
    <t>zawiesina doustna</t>
  </si>
  <si>
    <t>Itopridi hydrochloridum</t>
  </si>
  <si>
    <t>Ketoprofenum</t>
  </si>
  <si>
    <t>Liraglutidum</t>
  </si>
  <si>
    <t>6 mg/ml</t>
  </si>
  <si>
    <t>roztwór do wstrzykiwań; 1 wstrzykiwacz 3 ml</t>
  </si>
  <si>
    <t xml:space="preserve">Kwas dokozaheksaenowy (DHA)
</t>
  </si>
  <si>
    <t>kapsułki twist off</t>
  </si>
  <si>
    <t xml:space="preserve">Kwas dokozaheksaenowy (DHA), Cholecalciferolum.
</t>
  </si>
  <si>
    <t>150 mg, 10 mcg</t>
  </si>
  <si>
    <t>Laktaza 56,9%, glicerol (subst. zagęszczajaca), woda, chlorek potasu (subst. stabilizująca)</t>
  </si>
  <si>
    <t>15  ml</t>
  </si>
  <si>
    <t>krople</t>
  </si>
  <si>
    <t>Lamotriginum</t>
  </si>
  <si>
    <t>Levetiracetamum</t>
  </si>
  <si>
    <t>100 mg/ml; 5 ml</t>
  </si>
  <si>
    <t>Magnesii hydroaspartas</t>
  </si>
  <si>
    <t>70 mg Mg 2+</t>
  </si>
  <si>
    <t>Methyldopum</t>
  </si>
  <si>
    <t>Moxifloxacinum</t>
  </si>
  <si>
    <t>Phenytoinum</t>
  </si>
  <si>
    <t>50mg/ml; 5 ml</t>
  </si>
  <si>
    <t>Salbutamol</t>
  </si>
  <si>
    <t xml:space="preserve"> 0,5 mg/ml</t>
  </si>
  <si>
    <t>Sodium Butyrate</t>
  </si>
  <si>
    <t>500 mg mikrogranulatu maślanu sodu i trójglicerydu pochodzenia roślinnego, co odpowiada 150mg maślanu sodu</t>
  </si>
  <si>
    <t>Tetracyclini hydrochloridum</t>
  </si>
  <si>
    <t>Timonacicum</t>
  </si>
  <si>
    <t>Tocopherolum</t>
  </si>
  <si>
    <t>300 mg/ml; 10 ml</t>
  </si>
  <si>
    <t xml:space="preserve">krople doustne, roztwór </t>
  </si>
  <si>
    <t>Tramadoli hydrochloridum</t>
  </si>
  <si>
    <t>100 mg/2 ml</t>
  </si>
  <si>
    <t>tabletki powlekane o przedłużonym uwalnianiu</t>
  </si>
  <si>
    <t>Verapamilum</t>
  </si>
  <si>
    <t>tabletki powlekane o przedłużnym uwalnianiu</t>
  </si>
  <si>
    <t>Zasadowy galusan bizmutawy, tlenk bizmutawy, oksyjodogalusan bizmutawy, rezorcyna, kwas borowy, tlenek cynku, balsam peruwiański</t>
  </si>
  <si>
    <t xml:space="preserve">42,4 mg, 17,4 mg,  0,6 mg,  17,4 mg, 357 mg, 212 mg, 35,4 mg </t>
  </si>
  <si>
    <t>czopki doodbytnicze</t>
  </si>
  <si>
    <t xml:space="preserve">1 kcal/ml; białko 2,6 g/100 ml; 100% białka w postaci hydrolizatu serwatki; 50% MCT i 50% LCT; maltodekstryny, dieta bezresztkowa, bezglutenowa, 295 mOsmol/l
</t>
  </si>
  <si>
    <t>Dieta kompletna, wysokoenergetyczna, peptydowa dla niemowląt od urodzenia i małych dzieci do 18 miesiąca życia lub o masie ciała do 9 kg do podawania przez zgłębnik, przetokę odżywczą lub doustnie, butelka</t>
  </si>
  <si>
    <t>40.</t>
  </si>
  <si>
    <t>41.</t>
  </si>
  <si>
    <t>42.</t>
  </si>
  <si>
    <t>43.</t>
  </si>
  <si>
    <t>44.</t>
  </si>
  <si>
    <t>45.</t>
  </si>
  <si>
    <t>46.</t>
  </si>
  <si>
    <t>47.</t>
  </si>
  <si>
    <t>Lidocaini hydrochloridum</t>
  </si>
  <si>
    <t>100 mg/g; 38 g</t>
  </si>
  <si>
    <t xml:space="preserve">aerozol, roztwór </t>
  </si>
  <si>
    <t>Aplikator do Lidocainy</t>
  </si>
  <si>
    <t>200 szt/op</t>
  </si>
  <si>
    <t>aplikator</t>
  </si>
  <si>
    <t>Środek do dezynfekcji skóry i błon śluzowych oraz przed zabiegami chirurgicznymi</t>
  </si>
  <si>
    <t xml:space="preserve">główne substancje czynne: PVP - iod
stężenie użytkowe: 100 mg/ml
spektrum działania: B, Tbc, F, V
</t>
  </si>
  <si>
    <t>butelka 1000 ml</t>
  </si>
  <si>
    <t>Levomepromazinum</t>
  </si>
  <si>
    <t>płyn doodbytniczy; but. 150 ml</t>
  </si>
  <si>
    <t>krople do oczu i uszu, zawiesina 5 ml</t>
  </si>
  <si>
    <t>Prasugrel</t>
  </si>
  <si>
    <t>tabletka powlekana</t>
  </si>
  <si>
    <t>proszek i rozp. dosporz. roztw. do inf., fiol. proszku + rozp. 10 ml</t>
  </si>
  <si>
    <t>20 mg</t>
  </si>
  <si>
    <t>proszek i rozp. dosporz. roztw. do inf., fiol. proszku + rozp. 20 ml</t>
  </si>
  <si>
    <t>proszek i rozp. dosporz. roztw. do inf., fiol. proszku + rozp. 50 ml</t>
  </si>
  <si>
    <t>Surfactantum</t>
  </si>
  <si>
    <t>80mg/ml; 1,5 ml</t>
  </si>
  <si>
    <t xml:space="preserve">zawiesina do stos. dotch. i dooskrzel. </t>
  </si>
  <si>
    <t>1mg/ml; 5 ml</t>
  </si>
  <si>
    <t>roztwór do wsrzykiwań; amp. lub fiol.</t>
  </si>
  <si>
    <t>5mg/ml; 10 ml</t>
  </si>
  <si>
    <t>Postać / Opakowanie</t>
  </si>
  <si>
    <t>proszek do sporządzania roztworu do wstrzykiwań i infuzji, fiolka</t>
  </si>
  <si>
    <t>2 g</t>
  </si>
  <si>
    <t>proszek do sporządzania roztworu do wstrzykiwań lub infuzji, fiolka</t>
  </si>
  <si>
    <t>500 j.m. lub 600 j.m.</t>
  </si>
  <si>
    <t xml:space="preserve">proszek i rozpuszczalnik do sporządzania roztworu do wstrzykiwań, 1 fiol. proszku + fiol. rozp. </t>
  </si>
  <si>
    <t>Sugammadex</t>
  </si>
  <si>
    <t>0,2 g/ 2ml</t>
  </si>
  <si>
    <t>roztwór do wstrzykiwań; fiol.</t>
  </si>
  <si>
    <t xml:space="preserve">Postać </t>
  </si>
  <si>
    <t xml:space="preserve">Bupivacainum    </t>
  </si>
  <si>
    <t>5 mg/ml, 4 ml</t>
  </si>
  <si>
    <t>Atropini sulfas</t>
  </si>
  <si>
    <t>10 mg/ml, 5 ml</t>
  </si>
  <si>
    <t xml:space="preserve">krople do oczu, roztwór </t>
  </si>
  <si>
    <t>Calcii chloridum</t>
  </si>
  <si>
    <t>67 mg/ml</t>
  </si>
  <si>
    <t>roztwór do wstrz. doż., ampułka</t>
  </si>
  <si>
    <t>Clemastinum</t>
  </si>
  <si>
    <t>2 mg/2 ml</t>
  </si>
  <si>
    <t>Dexamethasonum</t>
  </si>
  <si>
    <t>1 mg/ml, 5 ml</t>
  </si>
  <si>
    <t>krople do oczu, zawiesina, butelka 5 ml</t>
  </si>
  <si>
    <t>(2 500 j.m. + 25 j.m. + 1 mg)/ml</t>
  </si>
  <si>
    <t>krople do oczu i uszu, zawiesina, butelka 5 ml</t>
  </si>
  <si>
    <t>Haloperidolum</t>
  </si>
  <si>
    <t>5 mg/1 ml</t>
  </si>
  <si>
    <t xml:space="preserve">roztwór do wstrzykiwań, ampułka </t>
  </si>
  <si>
    <t>Kalii chloridum</t>
  </si>
  <si>
    <t>150 mg/ml; 20 ml</t>
  </si>
  <si>
    <t>koncentrat do sporządzania roztworu do infuzji, fiolka szklana z gumowym korkiem</t>
  </si>
  <si>
    <t>Metamizolum natricum</t>
  </si>
  <si>
    <t>tabl.dopochwowe</t>
  </si>
  <si>
    <t>10 mg/1 ml</t>
  </si>
  <si>
    <t>roztwór do wstrzykiwań, amp</t>
  </si>
  <si>
    <t>20 mg/2 ml</t>
  </si>
  <si>
    <t>Bupivacainum</t>
  </si>
  <si>
    <t>Iopromidum</t>
  </si>
  <si>
    <t>(768,86 mg/ml) 200 ml</t>
  </si>
  <si>
    <t>maść: tuba 15 g</t>
  </si>
  <si>
    <t>Clonidini hydrochloridum</t>
  </si>
  <si>
    <t>75 µg</t>
  </si>
  <si>
    <t>Fludrocortisoni acetas</t>
  </si>
  <si>
    <t>1 mg/g; 3 g</t>
  </si>
  <si>
    <t>maść do oczu</t>
  </si>
  <si>
    <t>100mg/ml; 500 ml</t>
  </si>
  <si>
    <t>roztwór do wlewu dożylnego, flakony z tworzywa sztucznego z gumowym korkiem zapewniającym szczelne połączenie z zestawem do przetoczeń</t>
  </si>
  <si>
    <t>60mg/ml; 500ml</t>
  </si>
  <si>
    <t xml:space="preserve">calcium chloride + magnesium chloride + potassium chloride + sodium chloride 
</t>
  </si>
  <si>
    <t>w 1000 ml: calcium chloride 0,37 g+ magnesium chloride 0,2 g+ potassium chloride 0,3 g + sodium chloride 6,8g</t>
  </si>
  <si>
    <t>500 ml; butelka</t>
  </si>
  <si>
    <t>3 mg/ml, 80 ml</t>
  </si>
  <si>
    <t>roztwór do infuzji, butelka</t>
  </si>
  <si>
    <t>3 mg/ml, 120 ml</t>
  </si>
  <si>
    <t>proszek do przyg. konc. do sporz. roztw. do inf.; fiol 10 ml</t>
  </si>
  <si>
    <t>70 mg</t>
  </si>
  <si>
    <t>Gentamycinum</t>
  </si>
  <si>
    <t>130 mg, 10 x 10 x 0,5cm</t>
  </si>
  <si>
    <t xml:space="preserve">gąbka </t>
  </si>
  <si>
    <t>0,04g</t>
  </si>
  <si>
    <t>fiol. + rozp. 2 ml</t>
  </si>
  <si>
    <t>11 400 j.m. AXa/0,6 ml</t>
  </si>
  <si>
    <t>roztwór do wstrz. podsk.</t>
  </si>
  <si>
    <t>15 200 j.m. AXa/0,8 ml</t>
  </si>
  <si>
    <t>19 000 j.m. AXa/ml</t>
  </si>
  <si>
    <t>1 mg/ml; 10 ml lub 2 mg/ml ; 5 ml</t>
  </si>
  <si>
    <t>roztwór do infuzji, amp.</t>
  </si>
  <si>
    <t>Phytomenadionum</t>
  </si>
  <si>
    <t>10 mg/ ml; 1 ml</t>
  </si>
  <si>
    <t>Aripiprazole</t>
  </si>
  <si>
    <t>Belladonnae extractum siccum + Papaverinum</t>
  </si>
  <si>
    <t>(15 mg + 40 mg)/1,5 g</t>
  </si>
  <si>
    <t xml:space="preserve">czopki doodbytnicze </t>
  </si>
  <si>
    <t>Colecalciferolum</t>
  </si>
  <si>
    <t>15 000 j.m./ml; 10 ml</t>
  </si>
  <si>
    <t>płyn doustny, fl. 10 ml</t>
  </si>
  <si>
    <t>340 mg/5 ml, 250 ml</t>
  </si>
  <si>
    <t xml:space="preserve">zawiesina doustna but. </t>
  </si>
  <si>
    <t>30 mg</t>
  </si>
  <si>
    <t>60 mg</t>
  </si>
  <si>
    <t>Flupentixolum</t>
  </si>
  <si>
    <t>3 mg</t>
  </si>
  <si>
    <t xml:space="preserve">Furosemidum </t>
  </si>
  <si>
    <t>Glucagoni hydrochloridum</t>
  </si>
  <si>
    <t>proszek i rozp. do sporz. roztw. do wstrz.</t>
  </si>
  <si>
    <t>100 mg/ml, 300 ml</t>
  </si>
  <si>
    <t>roztwór doustny, butelka + strzykawka</t>
  </si>
  <si>
    <t>101 mg/ml, 150 ml</t>
  </si>
  <si>
    <t>1 500 000 j.m.</t>
  </si>
  <si>
    <t>1 000 000 j.m.</t>
  </si>
  <si>
    <t>Ranitidinum</t>
  </si>
  <si>
    <t>forma doustna stała</t>
  </si>
  <si>
    <t>Tobramycinum</t>
  </si>
  <si>
    <t>(3 mg/ml) 5 ml</t>
  </si>
  <si>
    <t>Trazodoni hydrochloridum</t>
  </si>
  <si>
    <t>stała postać doustna o przedłużonym uwalnianiu</t>
  </si>
  <si>
    <t>Ticagrelor</t>
  </si>
  <si>
    <t>90 mg</t>
  </si>
  <si>
    <t>tabl. powl.</t>
  </si>
  <si>
    <t>6,75 mg/0,9 ml</t>
  </si>
  <si>
    <t>37,5 mg/5 ml</t>
  </si>
  <si>
    <t>koncentrat do sporządzania roztworu do wlewu</t>
  </si>
  <si>
    <t>Paracetamolum</t>
  </si>
  <si>
    <t>1000 mg/100 ml</t>
  </si>
  <si>
    <t xml:space="preserve">roztwór do inf. </t>
  </si>
  <si>
    <t>Perfluorodecalin</t>
  </si>
  <si>
    <t>5ml lub 7 ml</t>
  </si>
  <si>
    <t>fiol.</t>
  </si>
  <si>
    <t>0,15mg/1 ml</t>
  </si>
  <si>
    <t>amp.</t>
  </si>
  <si>
    <t>0,49 jodu/ml</t>
  </si>
  <si>
    <t>amp</t>
  </si>
  <si>
    <t>0,2 mg/ml;1 ml</t>
  </si>
  <si>
    <t>0,3 g/1 ml; 40ml</t>
  </si>
  <si>
    <t>Aminokwasy do żywienia pozajelitowego dorosłych u pacjentów o znacznie zwiększonym zapotrzebowaniu na aminokwasy i/lub konieczności ograniczenia podaży płynów. Nie zawiera elektrolitów.</t>
  </si>
  <si>
    <t>Aminokwasy niezbędne : 45,3%, aminokwasy rozgałęzione : 18,3%; Całkowita zawartość azotu  18,0 g; Osmolalność : 1130 mOsmol/kg wody</t>
  </si>
  <si>
    <t>roztwór do inf.; flakon 500 ml</t>
  </si>
  <si>
    <t>100 ml : wartość energetyczna: 630 kJ/150 kcal; białko 5,6 g, węglowodany 18,8 g, tłuszcz 5,8 g; składniki mineralne,pierwiastki śladowe,  witaminy, cholina 69 mg; do zakupu o smaku truskawkowym, waniliowym, czarnej porzeczki i czekoladowym (w przypadku czekolady węglowodany 18,5 g, błonnik 0,5 g)</t>
  </si>
  <si>
    <t>Butelka plastikowa: płyn 200 ml.</t>
  </si>
  <si>
    <t>100 ml : wartość energetyczna: 630 kJ/150 kcal; białko 10 g, węglowodany 12,1 g, tłuszcz 6,7 g; błonnik 0,5g składniki mineralne,pierwiastki śladowe,  witaminy, cholina 69 mg; o smaku czekoladowym</t>
  </si>
  <si>
    <t>100 ml : wartość energetyczna: 630 kJ/150 kcal; białko 7,5 g, węglowodany 13,1 g, tłuszcz 7 g; błonnik 2 g składniki mineralne,pierwiastki śladowe,  witaminy, cholina 69 mg; o smaku owocy leśnych</t>
  </si>
  <si>
    <t>100 ml : wartość energetyczna:130 kcal; białko 4 g, węglowodany 17,4 g, tłuszcz 4,7 g; błonnik 1 g składniki mineralne,pierwiastki śladowe,  witaminy, cholina 28 mg; o smaku cappuccino</t>
  </si>
  <si>
    <t>Wymiary</t>
  </si>
  <si>
    <t>Ilość szt.</t>
  </si>
  <si>
    <t>15 - 15,5 x 15 - 15,5 cm</t>
  </si>
  <si>
    <t>20 - 20,5 x 20 - 20,5 cm</t>
  </si>
  <si>
    <t>Heparine</t>
  </si>
  <si>
    <t>500 U.I./5 ml</t>
  </si>
  <si>
    <t>Sterylny roztwór do zachowania drożności dostępów naczyniowych, amp</t>
  </si>
  <si>
    <t xml:space="preserve"> 8-7 cm x 5 cm x 1 cm</t>
  </si>
  <si>
    <t>gąbka, 1 szt., opakowanie gwarantujące sterylność wyrobu</t>
  </si>
  <si>
    <t>walec Ø 3 cm x 8 cm</t>
  </si>
  <si>
    <t>1 cm x 1 cm x 1 cm</t>
  </si>
  <si>
    <t>rozm.: 10 x 20 cm</t>
  </si>
  <si>
    <t>gaza 1 szt.</t>
  </si>
  <si>
    <t>rozm.: 5 x 35 cm</t>
  </si>
  <si>
    <t>rozm.: 5 cm x 7-7,5 cm</t>
  </si>
  <si>
    <t>rozm.: 5,1 x 10,2</t>
  </si>
  <si>
    <t>Dietetyczny środek spożywczy specjalnego przeznaczenia  medycznego dla niemowląt od pierwszych godzin życia;jedna porcja: maltodekstryna, szcepy bakteryjne: Lactobacillus rhamnosus KL53A, Bifidobacterium breve PB04, kwas ascorbinowy</t>
  </si>
  <si>
    <t>Lactobacillus rhamnosus + Bifidobacterium breve =1 milion w porcji produktu gotowego do spożycia ( po rozpuszczeniu w wodzie); 1 kapsułka a 239 mg</t>
  </si>
  <si>
    <t>Kapsułki</t>
  </si>
  <si>
    <t>5 cm x 5 cm</t>
  </si>
  <si>
    <t>10 cm  x 10 cm</t>
  </si>
  <si>
    <t>10 cm  x 20 cm</t>
  </si>
  <si>
    <t>69,5% polydimethyl siloxane; 30,5% perfluorohexyloctane</t>
  </si>
  <si>
    <t>10ml</t>
  </si>
  <si>
    <t>strzyk.</t>
  </si>
  <si>
    <t>Syrop glukozowy, kazeina (z mleka), sacharoza, tłuszcz mleczny, trójglicerydy średniołańcuchowe, olej kukurydziany, emulgator (lecytyna sojowa), składniki mineralne, witaminy, diwinian choliny.</t>
  </si>
  <si>
    <t>Kompletna pod względem odżywczym dieta w proszku do postępowania dietetycznego w chorobie Leśniowskiego-Crohna; 400 g</t>
  </si>
  <si>
    <t>proszek, puszka</t>
  </si>
  <si>
    <t>** Dopuszczalne jest czasowe dopuszczenie</t>
  </si>
  <si>
    <t>opakowań</t>
  </si>
  <si>
    <t>** wymagany jeden podmiot odpowiedzialny</t>
  </si>
  <si>
    <t>dawek a 10 mg</t>
  </si>
  <si>
    <t>Oferowana ilość dawek a 10 mg</t>
  </si>
  <si>
    <t>Cena brutto jednej dawki a 10 mg</t>
  </si>
  <si>
    <t>Dla dawki 10 mg:
Nazwa handlowa:
Dawka:
Postać/ Opakowanie:
Dla dawki 20 mg:
Nazwa handlowa:
Dawka:
Postać/ Opakowanie:</t>
  </si>
  <si>
    <t xml:space="preserve">Dla dawki 10 mg:
Dla dawki 20 mg:
</t>
  </si>
  <si>
    <t>** po rozcieńczeniu stabilność fizyko-chemiczna powyżej 72 h informacja zawarta w Charakterystyce Produktu Leczniczego</t>
  </si>
  <si>
    <t>300 mcg/ml (30 mln j.m./ml)</t>
  </si>
  <si>
    <t>dawek a 100 mg</t>
  </si>
  <si>
    <t>Oferowana ilość dawek a 100 mg</t>
  </si>
  <si>
    <t>Cena brutto jednej dawki a 100 mg</t>
  </si>
  <si>
    <t>Dla dawki 10 ml:
Nazwa handlowa:
Dawka:
Postać/ Opakowanie:
Dla dawki 20 ml:
Nazwa handlowa:
Dawka:
Postać/ Opakowanie:
Dla dawki 50ml:
Nazwa handlowa:
Dawka:
Postać/ Opakowanie:
Dla dawki 100ml:
Nazwa handlowa:
Dawka:
Postać/ Opakowanie:</t>
  </si>
  <si>
    <t xml:space="preserve">Dla dawki 10 ml:
Dla dawki 20 ml:
Dla dawki 50ml:
Dla dawki 100ml:
</t>
  </si>
  <si>
    <t>Lanreotidum* **</t>
  </si>
  <si>
    <t>Tacrolimus*</t>
  </si>
  <si>
    <t>* wymagany jeden podmiot odpowiedzialny</t>
  </si>
  <si>
    <t>Methylprednisolonum *</t>
  </si>
  <si>
    <t>* wskazania zawarte w CHPL m.in.: Choroby oczu: Ciężkie ostre i przewlekłe procesy alergiczne i zapalne obejmujące oko i jego przydatki</t>
  </si>
  <si>
    <t>* opakowanie nie większe niż 30 sztuk</t>
  </si>
  <si>
    <t>Pantoprazolum*</t>
  </si>
  <si>
    <t>Desmopressinum*</t>
  </si>
  <si>
    <t>Fenoteroli hydrobromidum + Ipratropii bromidum</t>
  </si>
  <si>
    <t>Gabapentinum*</t>
  </si>
  <si>
    <t>Sulfamethoxazolum + Trimethoprimum</t>
  </si>
  <si>
    <t>* wymagany jeden podmiot odpowiedzialny w przypadku tej samej substancji czynnej</t>
  </si>
  <si>
    <t>(0,5 mg + 0,25 mg) /ml; 20 ml</t>
  </si>
  <si>
    <t>800 mg + 160 mg</t>
  </si>
  <si>
    <t>płyn do inhalacji z nebulizatora</t>
  </si>
  <si>
    <t>tabletki dopochwowe</t>
  </si>
  <si>
    <t>Insulinum humanum*</t>
  </si>
  <si>
    <t>Fentanylum*</t>
  </si>
  <si>
    <t>Oxycodoni hydrochloridum + Naloxoni hydrochloridum*</t>
  </si>
  <si>
    <t>Oxycodoni hydrochloridum+ Naloxoni hydrochloridum*</t>
  </si>
  <si>
    <t>Fentanyli citras*</t>
  </si>
  <si>
    <t>5 mg + 2,5 mg</t>
  </si>
  <si>
    <t>10 mg + 5 mg</t>
  </si>
  <si>
    <t>Lorazepamum*</t>
  </si>
  <si>
    <t>Midazolamum*</t>
  </si>
  <si>
    <t>Diazepamum*</t>
  </si>
  <si>
    <t>Nalbuphini hydrochloridum</t>
  </si>
  <si>
    <t xml:space="preserve">koncentrat pierwiastków śladowych zawierających zwiększoną ilość jonów cynku minimum 153 µmol /10 ml </t>
  </si>
  <si>
    <t>Clindamycinum*</t>
  </si>
  <si>
    <t xml:space="preserve">* wymagany jeden podmiot odpowiedzialny </t>
  </si>
  <si>
    <t>Metoprololi succinas*</t>
  </si>
  <si>
    <t>Cytomegalovirus immunoglobulin*</t>
  </si>
  <si>
    <t>* import docelowy</t>
  </si>
  <si>
    <t>Acidum ursodeoxycholicum</t>
  </si>
  <si>
    <t>Cholecalciferolum + Retinoluml</t>
  </si>
  <si>
    <t>Disolaksan, spray do bezbolesnego usuwania wszelkiego rodzaju plastrów, opatrunków samoprzylepnych, przylepców, taśm mocujących</t>
  </si>
  <si>
    <t>Tramadoli hydrochloridum + Paracetamolum</t>
  </si>
  <si>
    <t>Trazodoni hydrochloridum*</t>
  </si>
  <si>
    <t>600 mg /50 ml</t>
  </si>
  <si>
    <t>(10000 j.m. + 20000 j.m.) /ml; 10 ml</t>
  </si>
  <si>
    <t>37,5 mg + 325 mg</t>
  </si>
  <si>
    <t>koncentrat do sporządzania roztworu do infuzji</t>
  </si>
  <si>
    <t>Natrii dihydrophosphas + Natrii hydrophosphas</t>
  </si>
  <si>
    <t>(13,5-14 g + 3 -5 g) /100 ml</t>
  </si>
  <si>
    <t>Oxytetracyclini hydrochloridum + Polymyxinum B sulfas + Hydrocortisoni acetas</t>
  </si>
  <si>
    <t>(5 mg + 10000 j.m. + 15 mg)/ml, 5 ml</t>
  </si>
  <si>
    <t>Alteplasum*</t>
  </si>
  <si>
    <t>Midazolamum, edetynian sodu*</t>
  </si>
  <si>
    <t>Ceftriaxonum*</t>
  </si>
  <si>
    <t>Prothrombinum multiplex humanum</t>
  </si>
  <si>
    <t>Fludrocortisoni acetas + ramicidinum + Neomycinum</t>
  </si>
  <si>
    <t>Haloperidolum*</t>
  </si>
  <si>
    <t>Oxycodone*</t>
  </si>
  <si>
    <t>Clioquinolum + Flumetasonum</t>
  </si>
  <si>
    <t>(30 mg + 0,2 mg)/g</t>
  </si>
  <si>
    <t>1000 ml roztw. zawiera poli (O-2-hydroksyetylo) skrobia (HES) 100g (stopień podstawienia 0,42; śr. masa cząstek 130 000Da); Zawartość elektrolitów mmol/l: Na+ 140; Cl- 118; K+ 4; Ca++ 2,5;  Mg++ 1 *</t>
  </si>
  <si>
    <t>1000 ml roztw. zawiera poli (O-2-hydroksyetylo) skrobia (HES) 60g (stopień podstawienia 0,42; śr. masa cząstek 130 000Da); Zawartość elektrolitów mmol/l: Na+ 140; Cl- 118; K+ 4; Ca++ 2,5;  Mg++ 1 *</t>
  </si>
  <si>
    <t>Tobramycinum *</t>
  </si>
  <si>
    <t>Caspofungin*</t>
  </si>
  <si>
    <t>Phenobarbital *</t>
  </si>
  <si>
    <t>Nadroparinum calcicum*</t>
  </si>
  <si>
    <t>Glyceroli trinitras*</t>
  </si>
  <si>
    <t>* możliwe czasowe dopuszczenie</t>
  </si>
  <si>
    <t>Dihydroxyaluminii natrii carbonas</t>
  </si>
  <si>
    <t>Phenoxymethylpenicillinum kalicum *</t>
  </si>
  <si>
    <t>Telmisartanum*</t>
  </si>
  <si>
    <t>Duloxetine *</t>
  </si>
  <si>
    <t>krople do oczu, roztwór: but. 5 ml</t>
  </si>
  <si>
    <t>Atosiban*</t>
  </si>
  <si>
    <t>Clonidine*</t>
  </si>
  <si>
    <t>Ethiodizen oil*</t>
  </si>
  <si>
    <t>Isoprenaline*</t>
  </si>
  <si>
    <t>Sodium perchlorate*</t>
  </si>
  <si>
    <t>* wymagany jeden producent</t>
  </si>
  <si>
    <t>Dieta kompletna, hiperkaloryczna (1,5 kcal/ml), normobiałkowa, ubogoresztkowa, w postaci napoju mlecznego, do leczenia żywieniowego drogą przewodu pok.*</t>
  </si>
  <si>
    <t>Dieta kompletna, hiperkaloryczna (1,5 kcal/ml), bogatobiałkowa, bezresztkowa, w postaci napoju mlecznego, do leczenia żywieniowego drogą przewodu pok.*</t>
  </si>
  <si>
    <t>Dieta kompletna w chorobach wątroby, hiperkaloryczna (1,3 kcal/ml), normobiałkowa, bogatoresztkowa, w postaci napoju mlecznego, do leczenia żywieniowego drogą przewodu pok.*</t>
  </si>
  <si>
    <t xml:space="preserve"> * wymagany jeden wytwórca</t>
  </si>
  <si>
    <t>Bakterjobójczy, sterylny opatrunek piankowy nasączony poliheksametylenobiguanidem 0,5% *</t>
  </si>
  <si>
    <t>* wymagany jeden wytwórca</t>
  </si>
  <si>
    <t>Hemostatyczna gąbka żelatynowa*</t>
  </si>
  <si>
    <t>*  wymagany jeden producent</t>
  </si>
  <si>
    <t>Celuloza regenerowana w procesie utleniania, pH 2,5-3,5 * **</t>
  </si>
  <si>
    <t>Celuloza regenerowana w procesie utleniania, o budowie mikrowłókienkowej złożonej z min 7 warstw,  pH 2,5-3,5* **</t>
  </si>
  <si>
    <t>Jałowy opatrunek  wykonany z włókien  alginianu wapnia z dodatkiem srebra do ran zakażonych*</t>
  </si>
  <si>
    <t>Oświadczamy, że oferowane przez nas w części części: 1-20, 21 (poz. 1-23), 22-37, 38 (poz. 1-6, 9-16, 18-26, 30-31, 33-36, 38-46), 39 (poz. 1, 3-4), 40-66, 68, 69 (poz. 1)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</si>
  <si>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38 (poz. 7-8, 17), 39 (poz. 2), 67, 70-73, 75-76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</si>
  <si>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w części 21 (poz. 24), 38 (poz. 27-29, 32, 37, 47), 69 (poz. 2-5), 74, 77 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</si>
  <si>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DFZP-AB-271-232/2017</t>
  </si>
  <si>
    <r>
      <t xml:space="preserve">Podmiot Odpowiedzialny
</t>
    </r>
    <r>
      <rPr>
        <sz val="11"/>
        <rFont val="Times New Roman"/>
        <family val="1"/>
      </rPr>
      <t>(poz. 1, 3-4)</t>
    </r>
    <r>
      <rPr>
        <b/>
        <sz val="11"/>
        <rFont val="Times New Roman"/>
        <family val="1"/>
      </rPr>
      <t xml:space="preserve">
Wytwórca
</t>
    </r>
    <r>
      <rPr>
        <sz val="11"/>
        <rFont val="Times New Roman"/>
        <family val="1"/>
      </rPr>
      <t>(poz. 2)</t>
    </r>
  </si>
  <si>
    <t>Wytwórca</t>
  </si>
  <si>
    <t>Producent</t>
  </si>
  <si>
    <r>
      <t xml:space="preserve">Podmiot Odpowiedzialny
</t>
    </r>
    <r>
      <rPr>
        <sz val="11"/>
        <rFont val="Times New Roman"/>
        <family val="1"/>
      </rPr>
      <t>(poz. 1)</t>
    </r>
    <r>
      <rPr>
        <b/>
        <sz val="11"/>
        <rFont val="Times New Roman"/>
        <family val="1"/>
      </rPr>
      <t xml:space="preserve">
Producent
</t>
    </r>
    <r>
      <rPr>
        <sz val="11"/>
        <rFont val="Times New Roman"/>
        <family val="1"/>
      </rPr>
      <t>(poz. 2-5)</t>
    </r>
  </si>
  <si>
    <r>
      <t xml:space="preserve">Podmiot Odpowiedzialny
</t>
    </r>
    <r>
      <rPr>
        <sz val="11"/>
        <rFont val="Times New Roman"/>
        <family val="1"/>
      </rPr>
      <t>(poz. 1-6, 9-16, 18-26, 30-31, 33-36, 38-46)</t>
    </r>
    <r>
      <rPr>
        <b/>
        <sz val="11"/>
        <rFont val="Times New Roman"/>
        <family val="1"/>
      </rPr>
      <t xml:space="preserve">
Wytwórca
</t>
    </r>
    <r>
      <rPr>
        <sz val="11"/>
        <rFont val="Times New Roman"/>
        <family val="1"/>
      </rPr>
      <t xml:space="preserve">(poz. 7-8, 17)
</t>
    </r>
    <r>
      <rPr>
        <b/>
        <sz val="11"/>
        <rFont val="Times New Roman"/>
        <family val="1"/>
      </rPr>
      <t>Producent</t>
    </r>
    <r>
      <rPr>
        <sz val="11"/>
        <rFont val="Times New Roman"/>
        <family val="1"/>
      </rPr>
      <t xml:space="preserve">
(poz. 27-29, 32, 37, 47)</t>
    </r>
  </si>
  <si>
    <r>
      <t xml:space="preserve">Podmiot Odpowiedzialny
</t>
    </r>
    <r>
      <rPr>
        <sz val="11"/>
        <rFont val="Times New Roman"/>
        <family val="1"/>
      </rPr>
      <t>(poz. 1-23)</t>
    </r>
    <r>
      <rPr>
        <b/>
        <sz val="11"/>
        <rFont val="Times New Roman"/>
        <family val="1"/>
      </rPr>
      <t xml:space="preserve">
Producent
</t>
    </r>
    <r>
      <rPr>
        <sz val="11"/>
        <rFont val="Times New Roman"/>
        <family val="1"/>
      </rPr>
      <t>(poz. 24)</t>
    </r>
  </si>
  <si>
    <t>* wymagany jeden podmiot odpoweidzialny</t>
  </si>
  <si>
    <t>Zestaw: proszek i składniki do sporządzania koncentratu dyspersji liposomalnej do infuzji; fiol. 50 mg proszku + fiol. zawierająca nie mniej niż 1,9 ml liposomów + fiol. zawierająca nie mniej niż 3 ml buforu 
Opakownie zawiera 2 zestawy po 3 fiol.</t>
  </si>
  <si>
    <t>Doxorubicin* ** ***</t>
  </si>
  <si>
    <t>Cytarabinum* ** ***</t>
  </si>
  <si>
    <t>Cyclophosphamidum* ** ***</t>
  </si>
  <si>
    <t>Mitoxantronum* **</t>
  </si>
  <si>
    <t>Mitomycinum * **</t>
  </si>
  <si>
    <t>Irinotecanum* ** ***</t>
  </si>
  <si>
    <t>Fluorouracilum* ** ***</t>
  </si>
  <si>
    <t>*** wymagane oświadczenie podmiotu odpowiedzialnego oferowanego produktu leczniczego o gęstości roztworu po rekonstytucji</t>
  </si>
  <si>
    <t xml:space="preserve">*** wymagane oświadczenie podmiotu odpowiedzialnego oferowanego produktu leczniczego o gęstości roztworu </t>
  </si>
  <si>
    <t xml:space="preserve">** wymagane oświadczenie podmiotu odpowiedzialnego oferowanego produktu leczniczego o gęstości roztworu </t>
  </si>
  <si>
    <t>** wymagane oświadczenie podmiotu odpowiedzialnego oferowanego produktu leczniczego o gęstości roztworu po rekonstytucji</t>
  </si>
  <si>
    <t>*** wymagane oświadczenie podmiotu odpowiedzialnego oferowanego produktu leczniczego o gęstości roztworu</t>
  </si>
  <si>
    <t>Methadoni hydrochloridum</t>
  </si>
  <si>
    <t>Phenobarbitalum</t>
  </si>
  <si>
    <t>Torasemidum</t>
  </si>
  <si>
    <r>
      <t xml:space="preserve">Kod EAN
</t>
    </r>
    <r>
      <rPr>
        <sz val="11"/>
        <rFont val="Times New Roman"/>
        <family val="1"/>
      </rPr>
      <t>(poz. 1, 3-4)</t>
    </r>
  </si>
  <si>
    <t>xxx</t>
  </si>
  <si>
    <t>Meropenemum*</t>
  </si>
  <si>
    <t>roztwór do wstrz. wymagane blistry z ampułkami sterylnie zapakowanymi, co gwarantuje sterylność zewnętrznej powierzchni każdej ampułki</t>
  </si>
  <si>
    <t xml:space="preserve"> * wymagany jeden podmiot odpowiedzialny w przypadku tej samej substancji czynnej</t>
  </si>
  <si>
    <t>kapsuki dojelitowe twarde, Opakownie nie większe niż 30 sztuk</t>
  </si>
  <si>
    <t>stała postać doustna, opakowanie nie większe niż 15 sztuk</t>
  </si>
  <si>
    <r>
      <t xml:space="preserve">Kod EAN
</t>
    </r>
    <r>
      <rPr>
        <sz val="11"/>
        <rFont val="Times New Roman"/>
        <family val="1"/>
      </rPr>
      <t>(poz. 1)</t>
    </r>
  </si>
  <si>
    <t>Dieta kompletna u chorych na cukrzycę, hiperkaloryczna (1,5 kcal/ml), bogatobiałkowa, bogatoresztkowa, w postaci napoju mlecznego, do leczenia żywieniowego drogą przewodu pok. *</t>
  </si>
  <si>
    <t xml:space="preserve">** Zamawiający wymaga produktów o następujących parametrach: nie żelujące się i umożliwiające repozycjonowanie opatrunki hemostatyczne; czas wchłaniania 7-14 dni i wykazujące działanie bakteriobójcze na szczepy MRSA, MRSE, PRSP, VRE oraz przeznaczenie dla neurochirurgii potwierdzone w instrukcji stosowania produktu w wersji oryginalnej i przetłumaczonej na język polski; badania  wytórcy potwierdzające pH 2,5-3,5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</si>
</sst>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trike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7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3" fontId="6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42" applyNumberFormat="1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vertical="top"/>
      <protection locked="0"/>
    </xf>
    <xf numFmtId="44" fontId="5" fillId="0" borderId="0" xfId="67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>
      <alignment horizontal="left" vertical="top" wrapText="1"/>
    </xf>
    <xf numFmtId="3" fontId="49" fillId="0" borderId="10" xfId="42" applyNumberFormat="1" applyFont="1" applyFill="1" applyBorder="1" applyAlignment="1">
      <alignment horizontal="left" vertical="top" wrapText="1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1" fontId="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1" fontId="49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50" fillId="0" borderId="0" xfId="0" applyFont="1" applyAlignment="1">
      <alignment horizontal="justify" vertical="center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5" fillId="0" borderId="0" xfId="0" applyFont="1" applyFill="1" applyAlignment="1" applyProtection="1">
      <alignment horizontal="justify" vertical="justify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9" fillId="0" borderId="0" xfId="0" applyFont="1" applyFill="1" applyAlignment="1" applyProtection="1">
      <alignment horizontal="left" vertical="top" wrapText="1"/>
      <protection locked="0"/>
    </xf>
    <xf numFmtId="0" fontId="30" fillId="0" borderId="0" xfId="0" applyFont="1" applyAlignment="1">
      <alignment horizontal="left" vertical="top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125"/>
  <sheetViews>
    <sheetView showGridLines="0" tabSelected="1" zoomScale="93" zoomScaleNormal="93" zoomScaleSheetLayoutView="85" zoomScalePageLayoutView="115" workbookViewId="0" topLeftCell="A74">
      <selection activeCell="B18" sqref="B18:F18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126</v>
      </c>
    </row>
    <row r="2" spans="3:5" ht="15">
      <c r="C2" s="18"/>
      <c r="D2" s="18" t="s">
        <v>111</v>
      </c>
      <c r="E2" s="18"/>
    </row>
    <row r="4" spans="3:4" ht="15">
      <c r="C4" s="9" t="s">
        <v>102</v>
      </c>
      <c r="D4" s="9" t="s">
        <v>693</v>
      </c>
    </row>
    <row r="6" spans="3:5" ht="15">
      <c r="C6" s="9" t="s">
        <v>101</v>
      </c>
      <c r="D6" s="57" t="s">
        <v>0</v>
      </c>
      <c r="E6" s="57"/>
    </row>
    <row r="8" spans="3:5" ht="15">
      <c r="C8" s="21" t="s">
        <v>63</v>
      </c>
      <c r="D8" s="62"/>
      <c r="E8" s="51"/>
    </row>
    <row r="9" spans="3:5" ht="15">
      <c r="C9" s="21" t="s">
        <v>103</v>
      </c>
      <c r="D9" s="65"/>
      <c r="E9" s="66"/>
    </row>
    <row r="10" spans="3:5" ht="15">
      <c r="C10" s="21" t="s">
        <v>62</v>
      </c>
      <c r="D10" s="58"/>
      <c r="E10" s="59"/>
    </row>
    <row r="11" spans="3:5" ht="15">
      <c r="C11" s="21" t="s">
        <v>105</v>
      </c>
      <c r="D11" s="58"/>
      <c r="E11" s="59"/>
    </row>
    <row r="12" spans="3:5" ht="15">
      <c r="C12" s="21" t="s">
        <v>106</v>
      </c>
      <c r="D12" s="58"/>
      <c r="E12" s="59"/>
    </row>
    <row r="13" spans="3:5" ht="15">
      <c r="C13" s="21" t="s">
        <v>107</v>
      </c>
      <c r="D13" s="58"/>
      <c r="E13" s="59"/>
    </row>
    <row r="14" spans="3:5" ht="15">
      <c r="C14" s="21" t="s">
        <v>108</v>
      </c>
      <c r="D14" s="58"/>
      <c r="E14" s="59"/>
    </row>
    <row r="15" spans="3:5" ht="15">
      <c r="C15" s="21" t="s">
        <v>109</v>
      </c>
      <c r="D15" s="58"/>
      <c r="E15" s="59"/>
    </row>
    <row r="16" spans="3:5" ht="15">
      <c r="C16" s="21" t="s">
        <v>110</v>
      </c>
      <c r="D16" s="58"/>
      <c r="E16" s="59"/>
    </row>
    <row r="17" spans="4:5" ht="15">
      <c r="D17" s="6"/>
      <c r="E17" s="22"/>
    </row>
    <row r="18" spans="3:5" ht="15">
      <c r="C18" s="60" t="s">
        <v>104</v>
      </c>
      <c r="D18" s="61"/>
      <c r="E18" s="23"/>
    </row>
    <row r="19" spans="4:5" ht="15">
      <c r="D19" s="1"/>
      <c r="E19" s="23"/>
    </row>
    <row r="20" spans="3:5" ht="21" customHeight="1">
      <c r="C20" s="5" t="s">
        <v>20</v>
      </c>
      <c r="D20" s="24" t="s">
        <v>3</v>
      </c>
      <c r="E20" s="6"/>
    </row>
    <row r="21" spans="3:5" ht="15">
      <c r="C21" s="21" t="s">
        <v>27</v>
      </c>
      <c r="D21" s="25">
        <f>'część (1)'!H$6</f>
        <v>0</v>
      </c>
      <c r="E21" s="26"/>
    </row>
    <row r="22" spans="3:5" ht="15">
      <c r="C22" s="21" t="s">
        <v>28</v>
      </c>
      <c r="D22" s="25">
        <f>'część (2)'!H$6</f>
        <v>0</v>
      </c>
      <c r="E22" s="26"/>
    </row>
    <row r="23" spans="3:5" ht="15">
      <c r="C23" s="21" t="s">
        <v>29</v>
      </c>
      <c r="D23" s="25">
        <f>'część (3)'!H$6</f>
        <v>0</v>
      </c>
      <c r="E23" s="26"/>
    </row>
    <row r="24" spans="3:5" ht="15">
      <c r="C24" s="21" t="s">
        <v>30</v>
      </c>
      <c r="D24" s="25">
        <f>'część (4)'!H$6</f>
        <v>0</v>
      </c>
      <c r="E24" s="26"/>
    </row>
    <row r="25" spans="3:5" ht="15">
      <c r="C25" s="21" t="s">
        <v>31</v>
      </c>
      <c r="D25" s="25">
        <f>'część (5)'!H$6</f>
        <v>0</v>
      </c>
      <c r="E25" s="26"/>
    </row>
    <row r="26" spans="3:5" ht="15">
      <c r="C26" s="21" t="s">
        <v>32</v>
      </c>
      <c r="D26" s="25">
        <f>'część (6)'!H$6</f>
        <v>0</v>
      </c>
      <c r="E26" s="26"/>
    </row>
    <row r="27" spans="3:5" ht="15">
      <c r="C27" s="21" t="s">
        <v>33</v>
      </c>
      <c r="D27" s="25">
        <f>'część (7)'!H$6</f>
        <v>0</v>
      </c>
      <c r="E27" s="26"/>
    </row>
    <row r="28" spans="3:5" ht="15">
      <c r="C28" s="21" t="s">
        <v>34</v>
      </c>
      <c r="D28" s="25">
        <f>'część (8)'!H$6</f>
        <v>0</v>
      </c>
      <c r="E28" s="26"/>
    </row>
    <row r="29" spans="3:5" ht="15">
      <c r="C29" s="21" t="s">
        <v>35</v>
      </c>
      <c r="D29" s="25">
        <f>'część (9)'!H$6</f>
        <v>0</v>
      </c>
      <c r="E29" s="26"/>
    </row>
    <row r="30" spans="3:5" ht="15">
      <c r="C30" s="21" t="s">
        <v>36</v>
      </c>
      <c r="D30" s="25">
        <f>'część (10)'!H$6</f>
        <v>0</v>
      </c>
      <c r="E30" s="26"/>
    </row>
    <row r="31" spans="3:5" ht="15">
      <c r="C31" s="21" t="s">
        <v>37</v>
      </c>
      <c r="D31" s="25">
        <f>'część (11)'!H$6</f>
        <v>0</v>
      </c>
      <c r="E31" s="26"/>
    </row>
    <row r="32" spans="3:5" ht="15">
      <c r="C32" s="21" t="s">
        <v>38</v>
      </c>
      <c r="D32" s="25">
        <f>'część (12)'!H$6</f>
        <v>0</v>
      </c>
      <c r="E32" s="26"/>
    </row>
    <row r="33" spans="3:5" ht="15">
      <c r="C33" s="21" t="s">
        <v>39</v>
      </c>
      <c r="D33" s="25">
        <f>'część (13)'!H$6</f>
        <v>0</v>
      </c>
      <c r="E33" s="26"/>
    </row>
    <row r="34" spans="3:5" ht="15">
      <c r="C34" s="21" t="s">
        <v>40</v>
      </c>
      <c r="D34" s="25">
        <f>'część (14)'!H$6</f>
        <v>0</v>
      </c>
      <c r="E34" s="26"/>
    </row>
    <row r="35" spans="3:5" ht="15">
      <c r="C35" s="21" t="s">
        <v>41</v>
      </c>
      <c r="D35" s="25">
        <f>'część (15)'!H$6</f>
        <v>0</v>
      </c>
      <c r="E35" s="26"/>
    </row>
    <row r="36" spans="3:5" ht="15">
      <c r="C36" s="21" t="s">
        <v>42</v>
      </c>
      <c r="D36" s="25">
        <f>'część (16)'!H$6</f>
        <v>0</v>
      </c>
      <c r="E36" s="26"/>
    </row>
    <row r="37" spans="3:5" ht="15">
      <c r="C37" s="21" t="s">
        <v>43</v>
      </c>
      <c r="D37" s="25">
        <f>'część (17)'!H$6</f>
        <v>0</v>
      </c>
      <c r="E37" s="26"/>
    </row>
    <row r="38" spans="3:5" ht="15">
      <c r="C38" s="21" t="s">
        <v>44</v>
      </c>
      <c r="D38" s="25">
        <f>'część (18)'!H$6</f>
        <v>0</v>
      </c>
      <c r="E38" s="26"/>
    </row>
    <row r="39" spans="3:5" ht="15">
      <c r="C39" s="21" t="s">
        <v>45</v>
      </c>
      <c r="D39" s="25">
        <f>'część (19)'!H$6</f>
        <v>0</v>
      </c>
      <c r="E39" s="26"/>
    </row>
    <row r="40" spans="3:5" ht="15">
      <c r="C40" s="21" t="s">
        <v>46</v>
      </c>
      <c r="D40" s="25">
        <f>'część (20)'!H$6</f>
        <v>0</v>
      </c>
      <c r="E40" s="26"/>
    </row>
    <row r="41" spans="3:5" ht="15">
      <c r="C41" s="21" t="s">
        <v>47</v>
      </c>
      <c r="D41" s="25">
        <f>'część (21)'!H$6</f>
        <v>0</v>
      </c>
      <c r="E41" s="26"/>
    </row>
    <row r="42" spans="3:5" ht="15">
      <c r="C42" s="21" t="s">
        <v>48</v>
      </c>
      <c r="D42" s="25">
        <f>'część (22)'!H$6</f>
        <v>0</v>
      </c>
      <c r="E42" s="26"/>
    </row>
    <row r="43" spans="3:5" ht="15">
      <c r="C43" s="21" t="s">
        <v>49</v>
      </c>
      <c r="D43" s="25">
        <f>'część (23)'!H$6</f>
        <v>0</v>
      </c>
      <c r="E43" s="26"/>
    </row>
    <row r="44" spans="3:5" ht="15">
      <c r="C44" s="21" t="s">
        <v>50</v>
      </c>
      <c r="D44" s="25">
        <f>'część (24)'!H$6</f>
        <v>0</v>
      </c>
      <c r="E44" s="26"/>
    </row>
    <row r="45" spans="3:5" ht="15">
      <c r="C45" s="21" t="s">
        <v>51</v>
      </c>
      <c r="D45" s="25">
        <f>'część (25)'!H$6</f>
        <v>0</v>
      </c>
      <c r="E45" s="26"/>
    </row>
    <row r="46" spans="3:5" ht="15">
      <c r="C46" s="21" t="s">
        <v>52</v>
      </c>
      <c r="D46" s="25">
        <f>'część (26)'!H$6</f>
        <v>0</v>
      </c>
      <c r="E46" s="26"/>
    </row>
    <row r="47" spans="3:5" ht="15">
      <c r="C47" s="21" t="s">
        <v>53</v>
      </c>
      <c r="D47" s="25">
        <f>'część (27)'!H$6</f>
        <v>0</v>
      </c>
      <c r="E47" s="26"/>
    </row>
    <row r="48" spans="3:5" ht="15">
      <c r="C48" s="21" t="s">
        <v>54</v>
      </c>
      <c r="D48" s="25">
        <f>'część (28)'!H$6</f>
        <v>0</v>
      </c>
      <c r="E48" s="26"/>
    </row>
    <row r="49" spans="3:5" ht="15">
      <c r="C49" s="21" t="s">
        <v>55</v>
      </c>
      <c r="D49" s="25">
        <f>'część (29)'!H$6</f>
        <v>0</v>
      </c>
      <c r="E49" s="26"/>
    </row>
    <row r="50" spans="3:5" ht="15">
      <c r="C50" s="21" t="s">
        <v>64</v>
      </c>
      <c r="D50" s="25">
        <f>'część (30)'!H$6</f>
        <v>0</v>
      </c>
      <c r="E50" s="26"/>
    </row>
    <row r="51" spans="3:5" ht="15">
      <c r="C51" s="21" t="s">
        <v>65</v>
      </c>
      <c r="D51" s="25">
        <f>'część (31)'!H$6</f>
        <v>0</v>
      </c>
      <c r="E51" s="26"/>
    </row>
    <row r="52" spans="3:5" ht="15">
      <c r="C52" s="21" t="s">
        <v>66</v>
      </c>
      <c r="D52" s="25">
        <f>'część (32)'!H$6</f>
        <v>0</v>
      </c>
      <c r="E52" s="26"/>
    </row>
    <row r="53" spans="3:5" ht="15">
      <c r="C53" s="21" t="s">
        <v>67</v>
      </c>
      <c r="D53" s="25">
        <f>'część (33)'!H$6</f>
        <v>0</v>
      </c>
      <c r="E53" s="26"/>
    </row>
    <row r="54" spans="3:5" ht="15">
      <c r="C54" s="21" t="s">
        <v>68</v>
      </c>
      <c r="D54" s="25">
        <f>'część (34)'!H$6</f>
        <v>0</v>
      </c>
      <c r="E54" s="26"/>
    </row>
    <row r="55" spans="3:5" ht="15">
      <c r="C55" s="21" t="s">
        <v>69</v>
      </c>
      <c r="D55" s="25">
        <f>'część (35)'!H$6</f>
        <v>0</v>
      </c>
      <c r="E55" s="26"/>
    </row>
    <row r="56" spans="3:5" ht="15">
      <c r="C56" s="21" t="s">
        <v>70</v>
      </c>
      <c r="D56" s="25">
        <f>'część (36)'!H$6</f>
        <v>0</v>
      </c>
      <c r="E56" s="26"/>
    </row>
    <row r="57" spans="3:5" ht="15">
      <c r="C57" s="21" t="s">
        <v>71</v>
      </c>
      <c r="D57" s="25">
        <f>'część (37)'!H$6</f>
        <v>0</v>
      </c>
      <c r="E57" s="26"/>
    </row>
    <row r="58" spans="3:5" ht="15">
      <c r="C58" s="21" t="s">
        <v>72</v>
      </c>
      <c r="D58" s="25">
        <f>'część (38)'!H$6</f>
        <v>0</v>
      </c>
      <c r="E58" s="26"/>
    </row>
    <row r="59" spans="3:5" ht="15">
      <c r="C59" s="21" t="s">
        <v>73</v>
      </c>
      <c r="D59" s="25">
        <f>'część (39)'!H$6</f>
        <v>0</v>
      </c>
      <c r="E59" s="26"/>
    </row>
    <row r="60" spans="3:5" ht="15">
      <c r="C60" s="21" t="s">
        <v>74</v>
      </c>
      <c r="D60" s="25">
        <f>'część (40)'!H$6</f>
        <v>0</v>
      </c>
      <c r="E60" s="26"/>
    </row>
    <row r="61" spans="3:5" ht="15">
      <c r="C61" s="21" t="s">
        <v>75</v>
      </c>
      <c r="D61" s="25">
        <f>'część (41)'!H$6</f>
        <v>0</v>
      </c>
      <c r="E61" s="26"/>
    </row>
    <row r="62" spans="3:5" ht="15">
      <c r="C62" s="21" t="s">
        <v>76</v>
      </c>
      <c r="D62" s="25">
        <f>'część (42)'!H$6</f>
        <v>0</v>
      </c>
      <c r="E62" s="26"/>
    </row>
    <row r="63" spans="3:5" ht="15">
      <c r="C63" s="21" t="s">
        <v>77</v>
      </c>
      <c r="D63" s="25">
        <f>'część (43)'!H$6</f>
        <v>0</v>
      </c>
      <c r="E63" s="26"/>
    </row>
    <row r="64" spans="3:5" ht="15">
      <c r="C64" s="21" t="s">
        <v>78</v>
      </c>
      <c r="D64" s="25">
        <f>'część (44)'!H$6</f>
        <v>0</v>
      </c>
      <c r="E64" s="26"/>
    </row>
    <row r="65" spans="3:5" ht="15">
      <c r="C65" s="21" t="s">
        <v>79</v>
      </c>
      <c r="D65" s="25">
        <f>'część (45)'!H$6</f>
        <v>0</v>
      </c>
      <c r="E65" s="26"/>
    </row>
    <row r="66" spans="3:5" ht="15">
      <c r="C66" s="21" t="s">
        <v>80</v>
      </c>
      <c r="D66" s="25">
        <f>'część (46)'!H$6</f>
        <v>0</v>
      </c>
      <c r="E66" s="26"/>
    </row>
    <row r="67" spans="3:5" ht="15">
      <c r="C67" s="21" t="s">
        <v>81</v>
      </c>
      <c r="D67" s="25">
        <f>'część (47)'!H$6</f>
        <v>0</v>
      </c>
      <c r="E67" s="26"/>
    </row>
    <row r="68" spans="3:5" ht="15">
      <c r="C68" s="21" t="s">
        <v>82</v>
      </c>
      <c r="D68" s="25">
        <f>'część (48)'!H$6</f>
        <v>0</v>
      </c>
      <c r="E68" s="26"/>
    </row>
    <row r="69" spans="3:5" ht="15">
      <c r="C69" s="21" t="s">
        <v>83</v>
      </c>
      <c r="D69" s="25">
        <f>'część (49)'!H$6</f>
        <v>0</v>
      </c>
      <c r="E69" s="26"/>
    </row>
    <row r="70" spans="3:5" ht="15">
      <c r="C70" s="21" t="s">
        <v>84</v>
      </c>
      <c r="D70" s="25">
        <f>'część (50)'!H$6</f>
        <v>0</v>
      </c>
      <c r="E70" s="26"/>
    </row>
    <row r="71" spans="3:5" ht="15">
      <c r="C71" s="21" t="s">
        <v>85</v>
      </c>
      <c r="D71" s="25">
        <f>'część (51)'!H$6</f>
        <v>0</v>
      </c>
      <c r="E71" s="26"/>
    </row>
    <row r="72" spans="3:5" ht="15">
      <c r="C72" s="21" t="s">
        <v>86</v>
      </c>
      <c r="D72" s="25">
        <f>'część (52)'!H$6</f>
        <v>0</v>
      </c>
      <c r="E72" s="26"/>
    </row>
    <row r="73" spans="3:5" ht="15">
      <c r="C73" s="21" t="s">
        <v>88</v>
      </c>
      <c r="D73" s="25">
        <f>'część (53)'!H$6</f>
        <v>0</v>
      </c>
      <c r="E73" s="26"/>
    </row>
    <row r="74" spans="3:5" ht="15">
      <c r="C74" s="21" t="s">
        <v>112</v>
      </c>
      <c r="D74" s="25">
        <f>'część (54)'!H$6</f>
        <v>0</v>
      </c>
      <c r="E74" s="26"/>
    </row>
    <row r="75" spans="3:5" ht="15">
      <c r="C75" s="21" t="s">
        <v>113</v>
      </c>
      <c r="D75" s="25">
        <f>'część (55)'!H$6</f>
        <v>0</v>
      </c>
      <c r="E75" s="26"/>
    </row>
    <row r="76" spans="3:5" ht="15">
      <c r="C76" s="21" t="s">
        <v>114</v>
      </c>
      <c r="D76" s="25">
        <f>'część (56)'!H$6</f>
        <v>0</v>
      </c>
      <c r="E76" s="26"/>
    </row>
    <row r="77" spans="3:5" ht="15">
      <c r="C77" s="21" t="s">
        <v>115</v>
      </c>
      <c r="D77" s="25">
        <f>'część (57)'!H$6</f>
        <v>0</v>
      </c>
      <c r="E77" s="26"/>
    </row>
    <row r="78" spans="3:5" ht="15">
      <c r="C78" s="21" t="s">
        <v>116</v>
      </c>
      <c r="D78" s="25">
        <f>'część (58)'!H$6</f>
        <v>0</v>
      </c>
      <c r="E78" s="26"/>
    </row>
    <row r="79" spans="3:5" ht="15">
      <c r="C79" s="21" t="s">
        <v>117</v>
      </c>
      <c r="D79" s="25">
        <f>'część (59)'!H$6</f>
        <v>0</v>
      </c>
      <c r="E79" s="26"/>
    </row>
    <row r="80" spans="3:5" ht="15">
      <c r="C80" s="21" t="s">
        <v>118</v>
      </c>
      <c r="D80" s="25">
        <f>'część (60)'!H$6</f>
        <v>0</v>
      </c>
      <c r="E80" s="26"/>
    </row>
    <row r="81" spans="3:5" ht="15">
      <c r="C81" s="21" t="s">
        <v>119</v>
      </c>
      <c r="D81" s="25">
        <f>'część (61)'!H$6</f>
        <v>0</v>
      </c>
      <c r="E81" s="26"/>
    </row>
    <row r="82" spans="3:5" ht="15">
      <c r="C82" s="21" t="s">
        <v>120</v>
      </c>
      <c r="D82" s="25">
        <f>'część (62)'!H$6</f>
        <v>0</v>
      </c>
      <c r="E82" s="26"/>
    </row>
    <row r="83" spans="3:5" ht="15">
      <c r="C83" s="21" t="s">
        <v>121</v>
      </c>
      <c r="D83" s="25">
        <f>'część (63)'!H$6</f>
        <v>0</v>
      </c>
      <c r="E83" s="26"/>
    </row>
    <row r="84" spans="3:5" ht="15">
      <c r="C84" s="21" t="s">
        <v>122</v>
      </c>
      <c r="D84" s="25">
        <f>'część (64)'!H$6</f>
        <v>0</v>
      </c>
      <c r="E84" s="26"/>
    </row>
    <row r="85" spans="3:5" ht="15">
      <c r="C85" s="21" t="s">
        <v>123</v>
      </c>
      <c r="D85" s="25">
        <f>'część (65)'!H$6</f>
        <v>0</v>
      </c>
      <c r="E85" s="26"/>
    </row>
    <row r="86" spans="3:5" ht="15">
      <c r="C86" s="21" t="s">
        <v>128</v>
      </c>
      <c r="D86" s="25">
        <f>'część (66)'!H$6</f>
        <v>0</v>
      </c>
      <c r="E86" s="26"/>
    </row>
    <row r="87" spans="3:5" ht="15">
      <c r="C87" s="21" t="s">
        <v>129</v>
      </c>
      <c r="D87" s="25">
        <f>'część (67)'!H$6</f>
        <v>0</v>
      </c>
      <c r="E87" s="26"/>
    </row>
    <row r="88" spans="3:5" ht="15">
      <c r="C88" s="21" t="s">
        <v>156</v>
      </c>
      <c r="D88" s="25">
        <f>'część (68)'!H$6</f>
        <v>0</v>
      </c>
      <c r="E88" s="26"/>
    </row>
    <row r="89" spans="3:5" ht="15">
      <c r="C89" s="21" t="s">
        <v>157</v>
      </c>
      <c r="D89" s="25">
        <f>'część (69)'!H$6</f>
        <v>0</v>
      </c>
      <c r="E89" s="26"/>
    </row>
    <row r="90" spans="3:5" ht="15">
      <c r="C90" s="21" t="s">
        <v>158</v>
      </c>
      <c r="D90" s="25">
        <f>'część (70)'!H$6</f>
        <v>0</v>
      </c>
      <c r="E90" s="26"/>
    </row>
    <row r="91" spans="3:5" ht="15">
      <c r="C91" s="21" t="s">
        <v>159</v>
      </c>
      <c r="D91" s="25">
        <f>'część (71)'!H$6</f>
        <v>0</v>
      </c>
      <c r="E91" s="26"/>
    </row>
    <row r="92" spans="3:5" ht="15">
      <c r="C92" s="21" t="s">
        <v>160</v>
      </c>
      <c r="D92" s="25">
        <f>'część (72)'!H$6</f>
        <v>0</v>
      </c>
      <c r="E92" s="26"/>
    </row>
    <row r="93" spans="3:5" ht="15">
      <c r="C93" s="21" t="s">
        <v>161</v>
      </c>
      <c r="D93" s="25">
        <f>'część (73)'!H$6</f>
        <v>0</v>
      </c>
      <c r="E93" s="26"/>
    </row>
    <row r="94" spans="3:5" ht="15">
      <c r="C94" s="21" t="s">
        <v>162</v>
      </c>
      <c r="D94" s="25">
        <f>'część (74)'!H$6</f>
        <v>0</v>
      </c>
      <c r="E94" s="26"/>
    </row>
    <row r="95" spans="3:5" ht="15">
      <c r="C95" s="21" t="s">
        <v>163</v>
      </c>
      <c r="D95" s="25">
        <f>'część (75)'!H$6</f>
        <v>0</v>
      </c>
      <c r="E95" s="26"/>
    </row>
    <row r="96" spans="3:5" ht="15">
      <c r="C96" s="21" t="s">
        <v>164</v>
      </c>
      <c r="D96" s="25">
        <f>'część (76)'!H$6</f>
        <v>0</v>
      </c>
      <c r="E96" s="26"/>
    </row>
    <row r="97" spans="3:5" ht="15">
      <c r="C97" s="21" t="s">
        <v>165</v>
      </c>
      <c r="D97" s="25">
        <f>'część (77)'!H$6</f>
        <v>0</v>
      </c>
      <c r="E97" s="26"/>
    </row>
    <row r="98" spans="4:5" ht="15">
      <c r="D98" s="40"/>
      <c r="E98" s="26"/>
    </row>
    <row r="99" spans="2:5" ht="21" customHeight="1">
      <c r="B99" s="9" t="s">
        <v>4</v>
      </c>
      <c r="C99" s="61" t="s">
        <v>100</v>
      </c>
      <c r="D99" s="60"/>
      <c r="E99" s="64"/>
    </row>
    <row r="100" spans="2:5" ht="41.25" customHeight="1">
      <c r="B100" s="9" t="s">
        <v>5</v>
      </c>
      <c r="C100" s="63" t="s">
        <v>131</v>
      </c>
      <c r="D100" s="63"/>
      <c r="E100" s="63"/>
    </row>
    <row r="101" spans="2:5" s="27" customFormat="1" ht="84" customHeight="1">
      <c r="B101" s="27" t="s">
        <v>6</v>
      </c>
      <c r="C101" s="57" t="s">
        <v>690</v>
      </c>
      <c r="D101" s="57"/>
      <c r="E101" s="57"/>
    </row>
    <row r="102" spans="2:5" s="27" customFormat="1" ht="66" customHeight="1">
      <c r="B102" s="27" t="s">
        <v>7</v>
      </c>
      <c r="C102" s="57" t="s">
        <v>691</v>
      </c>
      <c r="D102" s="57"/>
      <c r="E102" s="57"/>
    </row>
    <row r="103" spans="2:5" s="27" customFormat="1" ht="69" customHeight="1">
      <c r="B103" s="27" t="s">
        <v>59</v>
      </c>
      <c r="C103" s="57" t="s">
        <v>692</v>
      </c>
      <c r="D103" s="57"/>
      <c r="E103" s="57"/>
    </row>
    <row r="104" spans="2:5" ht="36" customHeight="1">
      <c r="B104" s="27" t="s">
        <v>90</v>
      </c>
      <c r="C104" s="57" t="s">
        <v>25</v>
      </c>
      <c r="D104" s="67"/>
      <c r="E104" s="67"/>
    </row>
    <row r="105" spans="2:5" ht="32.25" customHeight="1">
      <c r="B105" s="27" t="s">
        <v>8</v>
      </c>
      <c r="C105" s="69" t="s">
        <v>60</v>
      </c>
      <c r="D105" s="70"/>
      <c r="E105" s="70"/>
    </row>
    <row r="106" spans="2:5" ht="39" customHeight="1">
      <c r="B106" s="27" t="s">
        <v>9</v>
      </c>
      <c r="C106" s="57" t="s">
        <v>61</v>
      </c>
      <c r="D106" s="67"/>
      <c r="E106" s="67"/>
    </row>
    <row r="107" spans="2:5" ht="33.75" customHeight="1">
      <c r="B107" s="27" t="s">
        <v>22</v>
      </c>
      <c r="C107" s="57" t="s">
        <v>135</v>
      </c>
      <c r="D107" s="57"/>
      <c r="E107" s="57"/>
    </row>
    <row r="108" spans="3:5" ht="33.75" customHeight="1">
      <c r="C108" s="57" t="s">
        <v>133</v>
      </c>
      <c r="D108" s="57"/>
      <c r="E108" s="57"/>
    </row>
    <row r="109" spans="3:5" ht="30" customHeight="1">
      <c r="C109" s="68" t="s">
        <v>134</v>
      </c>
      <c r="D109" s="68"/>
      <c r="E109" s="68"/>
    </row>
    <row r="110" spans="2:5" ht="18" customHeight="1">
      <c r="B110" s="9" t="s">
        <v>89</v>
      </c>
      <c r="C110" s="4" t="s">
        <v>10</v>
      </c>
      <c r="D110" s="1"/>
      <c r="E110" s="9"/>
    </row>
    <row r="111" spans="2:5" ht="18" customHeight="1">
      <c r="B111" s="29"/>
      <c r="C111" s="54" t="s">
        <v>23</v>
      </c>
      <c r="D111" s="55"/>
      <c r="E111" s="56"/>
    </row>
    <row r="112" spans="3:5" ht="18" customHeight="1">
      <c r="C112" s="54" t="s">
        <v>11</v>
      </c>
      <c r="D112" s="56"/>
      <c r="E112" s="21"/>
    </row>
    <row r="113" spans="3:5" ht="18" customHeight="1">
      <c r="C113" s="52"/>
      <c r="D113" s="53"/>
      <c r="E113" s="21"/>
    </row>
    <row r="114" spans="3:5" ht="18" customHeight="1">
      <c r="C114" s="52"/>
      <c r="D114" s="53"/>
      <c r="E114" s="21"/>
    </row>
    <row r="115" spans="3:5" ht="18" customHeight="1">
      <c r="C115" s="52"/>
      <c r="D115" s="53"/>
      <c r="E115" s="21"/>
    </row>
    <row r="116" spans="3:5" ht="18" customHeight="1">
      <c r="C116" s="31" t="s">
        <v>13</v>
      </c>
      <c r="D116" s="31"/>
      <c r="E116" s="7"/>
    </row>
    <row r="117" spans="3:5" ht="18" customHeight="1">
      <c r="C117" s="54" t="s">
        <v>24</v>
      </c>
      <c r="D117" s="55"/>
      <c r="E117" s="56"/>
    </row>
    <row r="118" spans="3:5" ht="18" customHeight="1">
      <c r="C118" s="32" t="s">
        <v>11</v>
      </c>
      <c r="D118" s="30" t="s">
        <v>12</v>
      </c>
      <c r="E118" s="33" t="s">
        <v>14</v>
      </c>
    </row>
    <row r="119" spans="3:5" ht="18" customHeight="1">
      <c r="C119" s="34"/>
      <c r="D119" s="30"/>
      <c r="E119" s="35"/>
    </row>
    <row r="120" spans="3:5" ht="18" customHeight="1">
      <c r="C120" s="34"/>
      <c r="D120" s="30"/>
      <c r="E120" s="35"/>
    </row>
    <row r="121" spans="3:5" ht="18" customHeight="1">
      <c r="C121" s="31"/>
      <c r="D121" s="31"/>
      <c r="E121" s="7"/>
    </row>
    <row r="122" spans="3:5" ht="18" customHeight="1">
      <c r="C122" s="54" t="s">
        <v>26</v>
      </c>
      <c r="D122" s="55"/>
      <c r="E122" s="56"/>
    </row>
    <row r="123" spans="3:5" ht="18" customHeight="1">
      <c r="C123" s="54" t="s">
        <v>15</v>
      </c>
      <c r="D123" s="56"/>
      <c r="E123" s="21"/>
    </row>
    <row r="124" spans="3:5" ht="18" customHeight="1">
      <c r="C124" s="51"/>
      <c r="D124" s="51"/>
      <c r="E124" s="21"/>
    </row>
    <row r="125" spans="3:5" ht="34.5" customHeight="1">
      <c r="C125" s="20"/>
      <c r="D125" s="28"/>
      <c r="E125" s="28"/>
    </row>
  </sheetData>
  <sheetProtection/>
  <mergeCells count="31">
    <mergeCell ref="C104:E104"/>
    <mergeCell ref="C111:E111"/>
    <mergeCell ref="C109:E109"/>
    <mergeCell ref="C112:D112"/>
    <mergeCell ref="C106:E106"/>
    <mergeCell ref="C105:E105"/>
    <mergeCell ref="C108:E108"/>
    <mergeCell ref="C107:E107"/>
    <mergeCell ref="D16:E16"/>
    <mergeCell ref="D15:E15"/>
    <mergeCell ref="D9:E9"/>
    <mergeCell ref="D10:E10"/>
    <mergeCell ref="D12:E12"/>
    <mergeCell ref="C103:E103"/>
    <mergeCell ref="D6:E6"/>
    <mergeCell ref="D13:E13"/>
    <mergeCell ref="C102:E102"/>
    <mergeCell ref="C18:D18"/>
    <mergeCell ref="D11:E11"/>
    <mergeCell ref="D14:E14"/>
    <mergeCell ref="D8:E8"/>
    <mergeCell ref="C100:E100"/>
    <mergeCell ref="C99:E99"/>
    <mergeCell ref="C101:E101"/>
    <mergeCell ref="C124:D124"/>
    <mergeCell ref="C113:D113"/>
    <mergeCell ref="C114:D114"/>
    <mergeCell ref="C115:D115"/>
    <mergeCell ref="C117:E117"/>
    <mergeCell ref="C123:D123"/>
    <mergeCell ref="C122:E1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7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6.125" style="1" customWidth="1"/>
    <col min="3" max="3" width="22.125" style="1" customWidth="1"/>
    <col min="4" max="4" width="23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SUM(N11:N12)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136</v>
      </c>
      <c r="F10" s="14"/>
      <c r="G10" s="5" t="str">
        <f>"Nazwa handlowa /
"&amp;C10&amp;" / 
"&amp;D10</f>
        <v>Nazwa handlowa /
Dawka / 
Postać/ 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192</v>
      </c>
      <c r="C11" s="37" t="s">
        <v>599</v>
      </c>
      <c r="D11" s="37" t="s">
        <v>193</v>
      </c>
      <c r="E11" s="38">
        <v>600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194</v>
      </c>
      <c r="C12" s="37" t="s">
        <v>195</v>
      </c>
      <c r="D12" s="37" t="s">
        <v>196</v>
      </c>
      <c r="E12" s="38">
        <v>10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5" s="2" customFormat="1" ht="15">
      <c r="B14" s="2" t="s">
        <v>168</v>
      </c>
      <c r="E14" s="41"/>
    </row>
    <row r="15" s="2" customFormat="1" ht="15">
      <c r="E15" s="41"/>
    </row>
    <row r="16" s="2" customFormat="1" ht="15">
      <c r="E16" s="4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10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197</v>
      </c>
      <c r="C11" s="37" t="s">
        <v>198</v>
      </c>
      <c r="D11" s="37" t="s">
        <v>199</v>
      </c>
      <c r="E11" s="38">
        <v>60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spans="2:17" ht="15">
      <c r="B14" s="2" t="s">
        <v>168</v>
      </c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5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25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00390625" style="1" customWidth="1"/>
    <col min="11" max="11" width="0.2421875" style="1" hidden="1" customWidth="1"/>
    <col min="12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11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177</v>
      </c>
      <c r="E10" s="36" t="s">
        <v>210</v>
      </c>
      <c r="F10" s="14"/>
      <c r="G10" s="5" t="str">
        <f>"Nazwa handlowa /
"&amp;C10&amp;" / 
"&amp;D10</f>
        <v>Nazwa handlowa /
Dawka / 
Postać/Opakowanie</v>
      </c>
      <c r="H10" s="5" t="s">
        <v>130</v>
      </c>
      <c r="I10" s="5" t="str">
        <f>B10</f>
        <v>Skład</v>
      </c>
      <c r="J10" s="5" t="s">
        <v>132</v>
      </c>
      <c r="K10" s="5"/>
      <c r="L10" s="5" t="s">
        <v>601</v>
      </c>
      <c r="M10" s="5" t="s">
        <v>602</v>
      </c>
      <c r="N10" s="5" t="s">
        <v>19</v>
      </c>
    </row>
    <row r="11" spans="1:14" ht="320.25" customHeight="1">
      <c r="A11" s="21" t="s">
        <v>4</v>
      </c>
      <c r="B11" s="37" t="s">
        <v>200</v>
      </c>
      <c r="C11" s="37" t="s">
        <v>201</v>
      </c>
      <c r="D11" s="37" t="s">
        <v>202</v>
      </c>
      <c r="E11" s="38">
        <v>7000</v>
      </c>
      <c r="F11" s="14" t="s">
        <v>600</v>
      </c>
      <c r="G11" s="15" t="s">
        <v>603</v>
      </c>
      <c r="H11" s="15"/>
      <c r="I11" s="15"/>
      <c r="J11" s="15" t="s">
        <v>604</v>
      </c>
      <c r="K11" s="15"/>
      <c r="L11" s="15"/>
      <c r="M11" s="15"/>
      <c r="N11" s="17">
        <f>ROUND(L11*ROUND(M11,2),2)</f>
        <v>0</v>
      </c>
    </row>
    <row r="12" ht="15">
      <c r="Q12" s="1"/>
    </row>
    <row r="13" ht="15">
      <c r="Q13" s="1"/>
    </row>
    <row r="14" spans="2:5" s="2" customFormat="1" ht="15">
      <c r="B14" s="2" t="s">
        <v>168</v>
      </c>
      <c r="E14" s="41"/>
    </row>
    <row r="15" s="2" customFormat="1" ht="15">
      <c r="E15" s="41"/>
    </row>
    <row r="16" s="2" customFormat="1" ht="15">
      <c r="E16" s="41"/>
    </row>
    <row r="17" s="2" customFormat="1" ht="15">
      <c r="E17" s="41"/>
    </row>
    <row r="18" s="2" customFormat="1" ht="15"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s="2" customFormat="1" ht="15">
      <c r="E33" s="4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5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8.87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12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210</v>
      </c>
      <c r="F10" s="14"/>
      <c r="G10" s="5" t="str">
        <f>"Nazwa handlowa /
"&amp;C10&amp;" / 
"&amp;D10</f>
        <v>Nazwa handlowa /
Dawka / 
Postać/ 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204</v>
      </c>
      <c r="C11" s="37" t="s">
        <v>205</v>
      </c>
      <c r="D11" s="37" t="s">
        <v>206</v>
      </c>
      <c r="E11" s="38">
        <v>300</v>
      </c>
      <c r="F11" s="14" t="s">
        <v>591</v>
      </c>
      <c r="G11" s="15" t="s">
        <v>125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ht="15">
      <c r="Q12" s="1"/>
    </row>
    <row r="13" spans="2:17" ht="15">
      <c r="B13" s="2" t="s">
        <v>168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9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13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136</v>
      </c>
      <c r="F10" s="14"/>
      <c r="G10" s="5" t="str">
        <f>"Nazwa handlowa /
"&amp;C10&amp;" / 
"&amp;D10</f>
        <v>Nazwa handlowa /
Dawka / 
Postać/ 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207</v>
      </c>
      <c r="C11" s="37" t="s">
        <v>208</v>
      </c>
      <c r="D11" s="37" t="s">
        <v>209</v>
      </c>
      <c r="E11" s="38">
        <v>650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spans="2:17" ht="15">
      <c r="B14" s="2" t="s">
        <v>168</v>
      </c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8.125" style="1" customWidth="1"/>
    <col min="3" max="3" width="16.125" style="1" customWidth="1"/>
    <col min="4" max="4" width="28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14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SUM(N11:N12)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177</v>
      </c>
      <c r="E10" s="36" t="s">
        <v>210</v>
      </c>
      <c r="F10" s="14"/>
      <c r="G10" s="5" t="str">
        <f>"Nazwa handlowa /
"&amp;C10&amp;" / 
"&amp;D10</f>
        <v>Nazwa handlowa /
Dawka / 
Postać/Opakowanie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83.25" customHeight="1">
      <c r="A11" s="21" t="s">
        <v>4</v>
      </c>
      <c r="B11" s="37" t="s">
        <v>605</v>
      </c>
      <c r="C11" s="37" t="s">
        <v>211</v>
      </c>
      <c r="D11" s="37" t="s">
        <v>212</v>
      </c>
      <c r="E11" s="38">
        <v>650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83.25" customHeight="1">
      <c r="A12" s="21" t="s">
        <v>5</v>
      </c>
      <c r="B12" s="37" t="s">
        <v>605</v>
      </c>
      <c r="C12" s="37" t="s">
        <v>213</v>
      </c>
      <c r="D12" s="37" t="s">
        <v>212</v>
      </c>
      <c r="E12" s="38">
        <v>110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ht="15">
      <c r="Q14" s="1"/>
    </row>
    <row r="15" spans="2:17" ht="15">
      <c r="B15" s="2" t="s">
        <v>168</v>
      </c>
      <c r="Q15" s="1"/>
    </row>
    <row r="16" spans="2:17" ht="15">
      <c r="B16" s="2" t="s">
        <v>592</v>
      </c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63" ht="15">
      <c r="Q63" s="1"/>
    </row>
    <row r="64" ht="15">
      <c r="Q64" s="1"/>
    </row>
    <row r="65" ht="15">
      <c r="Q6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9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7.375" style="1" customWidth="1"/>
    <col min="3" max="3" width="15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15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SUM(N11:N13)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606</v>
      </c>
      <c r="C11" s="37" t="s">
        <v>214</v>
      </c>
      <c r="D11" s="37" t="s">
        <v>215</v>
      </c>
      <c r="E11" s="38">
        <v>1200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606</v>
      </c>
      <c r="C12" s="37" t="s">
        <v>216</v>
      </c>
      <c r="D12" s="37" t="s">
        <v>215</v>
      </c>
      <c r="E12" s="38">
        <v>2400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606</v>
      </c>
      <c r="C13" s="37" t="s">
        <v>217</v>
      </c>
      <c r="D13" s="37" t="s">
        <v>215</v>
      </c>
      <c r="E13" s="38">
        <v>1800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5">
      <c r="Q14" s="1"/>
    </row>
    <row r="15" ht="15">
      <c r="Q15" s="1"/>
    </row>
    <row r="16" spans="2:17" ht="15">
      <c r="B16" s="2" t="s">
        <v>607</v>
      </c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2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7.375" style="1" customWidth="1"/>
    <col min="3" max="3" width="12.25390625" style="1" customWidth="1"/>
    <col min="4" max="4" width="26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16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99.75" customHeight="1">
      <c r="A11" s="21" t="s">
        <v>4</v>
      </c>
      <c r="B11" s="37" t="s">
        <v>218</v>
      </c>
      <c r="C11" s="37" t="s">
        <v>219</v>
      </c>
      <c r="D11" s="37" t="s">
        <v>220</v>
      </c>
      <c r="E11" s="38">
        <v>80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4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3.003906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17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136</v>
      </c>
      <c r="F10" s="14"/>
      <c r="G10" s="5" t="str">
        <f>"Nazwa handlowa /
"&amp;C10&amp;" / 
"&amp;D10</f>
        <v>Nazwa handlowa /
Dawka / 
Postać/ 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75.75" customHeight="1">
      <c r="A11" s="21" t="s">
        <v>4</v>
      </c>
      <c r="B11" s="37" t="s">
        <v>221</v>
      </c>
      <c r="C11" s="37" t="s">
        <v>222</v>
      </c>
      <c r="D11" s="37" t="s">
        <v>223</v>
      </c>
      <c r="E11" s="38">
        <v>2100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12.25390625" style="1" customWidth="1"/>
    <col min="4" max="4" width="28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18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136</v>
      </c>
      <c r="F10" s="14"/>
      <c r="G10" s="5" t="str">
        <f>"Nazwa handlowa /
"&amp;C10&amp;" / 
"&amp;D10</f>
        <v>Nazwa handlowa /
Dawka / 
Postać/ 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51" customHeight="1">
      <c r="A11" s="21" t="s">
        <v>4</v>
      </c>
      <c r="B11" s="37" t="s">
        <v>608</v>
      </c>
      <c r="C11" s="37" t="s">
        <v>222</v>
      </c>
      <c r="D11" s="37" t="s">
        <v>223</v>
      </c>
      <c r="E11" s="38">
        <v>400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spans="2:17" ht="36.75" customHeight="1">
      <c r="B14" s="61" t="s">
        <v>609</v>
      </c>
      <c r="C14" s="74"/>
      <c r="D14" s="74"/>
      <c r="E14" s="74"/>
      <c r="F14" s="74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zoomScale="93" zoomScaleNormal="93" zoomScalePageLayoutView="85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210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111" customHeight="1">
      <c r="A11" s="21" t="s">
        <v>4</v>
      </c>
      <c r="B11" s="37" t="s">
        <v>702</v>
      </c>
      <c r="C11" s="37" t="s">
        <v>167</v>
      </c>
      <c r="D11" s="44" t="s">
        <v>701</v>
      </c>
      <c r="E11" s="45">
        <v>300</v>
      </c>
      <c r="F11" s="46" t="s">
        <v>591</v>
      </c>
      <c r="G11" s="15" t="s">
        <v>125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ht="15">
      <c r="Q12" s="1"/>
    </row>
    <row r="13" ht="15">
      <c r="Q13" s="1"/>
    </row>
    <row r="14" spans="2:17" ht="15">
      <c r="B14" s="2" t="s">
        <v>168</v>
      </c>
      <c r="Q14" s="1"/>
    </row>
    <row r="15" spans="2:17" ht="15">
      <c r="B15" s="2" t="s">
        <v>590</v>
      </c>
      <c r="Q15" s="1"/>
    </row>
    <row r="16" spans="2:17" ht="15">
      <c r="B16" s="73" t="s">
        <v>709</v>
      </c>
      <c r="C16" s="74"/>
      <c r="D16" s="74"/>
      <c r="E16" s="74"/>
      <c r="F16" s="74"/>
      <c r="Q16" s="1"/>
    </row>
    <row r="17" spans="2:17" ht="15">
      <c r="B17" s="74"/>
      <c r="C17" s="74"/>
      <c r="D17" s="74"/>
      <c r="E17" s="74"/>
      <c r="F17" s="74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3">
    <mergeCell ref="G2:I2"/>
    <mergeCell ref="H6:I6"/>
    <mergeCell ref="B16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7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4.875" style="1" customWidth="1"/>
    <col min="3" max="3" width="10.25390625" style="1" customWidth="1"/>
    <col min="4" max="4" width="30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19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105.75" customHeight="1">
      <c r="A11" s="21" t="s">
        <v>4</v>
      </c>
      <c r="B11" s="37" t="s">
        <v>224</v>
      </c>
      <c r="C11" s="37" t="s">
        <v>225</v>
      </c>
      <c r="D11" s="37" t="s">
        <v>226</v>
      </c>
      <c r="E11" s="38">
        <v>55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7.875" style="1" customWidth="1"/>
    <col min="3" max="3" width="11.75390625" style="1" customWidth="1"/>
    <col min="4" max="4" width="20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20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177</v>
      </c>
      <c r="E10" s="36" t="s">
        <v>136</v>
      </c>
      <c r="F10" s="14"/>
      <c r="G10" s="5" t="str">
        <f>"Nazwa handlowa /
"&amp;C10&amp;" / 
"&amp;D10</f>
        <v>Nazwa handlowa /
Dawka / 
Postać/Opakowanie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611</v>
      </c>
      <c r="C11" s="37" t="s">
        <v>227</v>
      </c>
      <c r="D11" s="37" t="s">
        <v>228</v>
      </c>
      <c r="E11" s="38">
        <v>85680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spans="2:17" ht="15">
      <c r="B14" s="2" t="s">
        <v>610</v>
      </c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65" ht="15">
      <c r="Q6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8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25.375" style="1" customWidth="1"/>
    <col min="4" max="4" width="26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21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SUM(N11:N34)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699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229</v>
      </c>
      <c r="C11" s="37" t="s">
        <v>230</v>
      </c>
      <c r="D11" s="37" t="s">
        <v>231</v>
      </c>
      <c r="E11" s="38">
        <v>40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232</v>
      </c>
      <c r="C12" s="37" t="s">
        <v>175</v>
      </c>
      <c r="D12" s="37" t="s">
        <v>233</v>
      </c>
      <c r="E12" s="38">
        <v>6500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232</v>
      </c>
      <c r="C13" s="37" t="s">
        <v>234</v>
      </c>
      <c r="D13" s="37" t="s">
        <v>235</v>
      </c>
      <c r="E13" s="38">
        <v>30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 aca="true" t="shared" si="0" ref="L13:L34">IF(K13=0,"0,00",IF(K13&gt;0,ROUND(E13/K13,2)))</f>
        <v>0,00</v>
      </c>
      <c r="M13" s="15"/>
      <c r="N13" s="17">
        <f aca="true" t="shared" si="1" ref="N13:N34">ROUND(L13*ROUND(M13,2),2)</f>
        <v>0</v>
      </c>
      <c r="Q13" s="1"/>
    </row>
    <row r="14" spans="1:17" ht="45">
      <c r="A14" s="21" t="s">
        <v>7</v>
      </c>
      <c r="B14" s="37" t="s">
        <v>236</v>
      </c>
      <c r="C14" s="37" t="s">
        <v>225</v>
      </c>
      <c r="D14" s="37" t="s">
        <v>233</v>
      </c>
      <c r="E14" s="38">
        <v>9200</v>
      </c>
      <c r="F14" s="14" t="s">
        <v>91</v>
      </c>
      <c r="G14" s="15" t="s">
        <v>125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5">
      <c r="A15" s="21" t="s">
        <v>59</v>
      </c>
      <c r="B15" s="37" t="s">
        <v>237</v>
      </c>
      <c r="C15" s="37" t="s">
        <v>238</v>
      </c>
      <c r="D15" s="37" t="s">
        <v>239</v>
      </c>
      <c r="E15" s="38">
        <v>20</v>
      </c>
      <c r="F15" s="14" t="s">
        <v>91</v>
      </c>
      <c r="G15" s="15" t="s">
        <v>125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5">
      <c r="A16" s="21" t="s">
        <v>90</v>
      </c>
      <c r="B16" s="37" t="s">
        <v>240</v>
      </c>
      <c r="C16" s="37" t="s">
        <v>225</v>
      </c>
      <c r="D16" s="37" t="s">
        <v>233</v>
      </c>
      <c r="E16" s="38">
        <v>4500</v>
      </c>
      <c r="F16" s="14" t="s">
        <v>91</v>
      </c>
      <c r="G16" s="15" t="s">
        <v>125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21" t="s">
        <v>8</v>
      </c>
      <c r="B17" s="37" t="s">
        <v>612</v>
      </c>
      <c r="C17" s="37" t="s">
        <v>241</v>
      </c>
      <c r="D17" s="37" t="s">
        <v>242</v>
      </c>
      <c r="E17" s="38">
        <v>1620</v>
      </c>
      <c r="F17" s="14" t="s">
        <v>91</v>
      </c>
      <c r="G17" s="15" t="s">
        <v>125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5">
      <c r="A18" s="21" t="s">
        <v>9</v>
      </c>
      <c r="B18" s="37" t="s">
        <v>612</v>
      </c>
      <c r="C18" s="37" t="s">
        <v>243</v>
      </c>
      <c r="D18" s="37" t="s">
        <v>242</v>
      </c>
      <c r="E18" s="38">
        <v>1620</v>
      </c>
      <c r="F18" s="14" t="s">
        <v>91</v>
      </c>
      <c r="G18" s="15" t="s">
        <v>125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45">
      <c r="A19" s="21" t="s">
        <v>22</v>
      </c>
      <c r="B19" s="37" t="s">
        <v>244</v>
      </c>
      <c r="C19" s="37" t="s">
        <v>245</v>
      </c>
      <c r="D19" s="37" t="s">
        <v>239</v>
      </c>
      <c r="E19" s="38">
        <v>200</v>
      </c>
      <c r="F19" s="14" t="s">
        <v>91</v>
      </c>
      <c r="G19" s="15" t="s">
        <v>125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  <c r="Q19" s="1"/>
    </row>
    <row r="20" spans="1:17" ht="45">
      <c r="A20" s="21" t="s">
        <v>89</v>
      </c>
      <c r="B20" s="37" t="s">
        <v>613</v>
      </c>
      <c r="C20" s="37" t="s">
        <v>617</v>
      </c>
      <c r="D20" s="37" t="s">
        <v>246</v>
      </c>
      <c r="E20" s="38">
        <v>8300</v>
      </c>
      <c r="F20" s="14" t="s">
        <v>91</v>
      </c>
      <c r="G20" s="15" t="s">
        <v>125</v>
      </c>
      <c r="H20" s="15"/>
      <c r="I20" s="15"/>
      <c r="J20" s="16"/>
      <c r="K20" s="15"/>
      <c r="L20" s="15" t="str">
        <f t="shared" si="0"/>
        <v>0,00</v>
      </c>
      <c r="M20" s="15"/>
      <c r="N20" s="17">
        <f t="shared" si="1"/>
        <v>0</v>
      </c>
      <c r="Q20" s="1"/>
    </row>
    <row r="21" spans="1:17" ht="45">
      <c r="A21" s="21" t="s">
        <v>2</v>
      </c>
      <c r="B21" s="37" t="s">
        <v>614</v>
      </c>
      <c r="C21" s="37" t="s">
        <v>173</v>
      </c>
      <c r="D21" s="37" t="s">
        <v>233</v>
      </c>
      <c r="E21" s="38">
        <v>9000</v>
      </c>
      <c r="F21" s="14" t="s">
        <v>91</v>
      </c>
      <c r="G21" s="15" t="s">
        <v>125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  <c r="Q21" s="1"/>
    </row>
    <row r="22" spans="1:17" ht="45">
      <c r="A22" s="21" t="s">
        <v>1</v>
      </c>
      <c r="B22" s="37" t="s">
        <v>614</v>
      </c>
      <c r="C22" s="37" t="s">
        <v>247</v>
      </c>
      <c r="D22" s="37" t="s">
        <v>233</v>
      </c>
      <c r="E22" s="38">
        <v>18000</v>
      </c>
      <c r="F22" s="14" t="s">
        <v>91</v>
      </c>
      <c r="G22" s="15" t="s">
        <v>125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  <c r="Q22" s="1"/>
    </row>
    <row r="23" spans="1:17" ht="45">
      <c r="A23" s="21" t="s">
        <v>92</v>
      </c>
      <c r="B23" s="37" t="s">
        <v>248</v>
      </c>
      <c r="C23" s="37" t="s">
        <v>249</v>
      </c>
      <c r="D23" s="37" t="s">
        <v>250</v>
      </c>
      <c r="E23" s="38">
        <v>300</v>
      </c>
      <c r="F23" s="14" t="s">
        <v>91</v>
      </c>
      <c r="G23" s="15" t="s">
        <v>125</v>
      </c>
      <c r="H23" s="15"/>
      <c r="I23" s="15"/>
      <c r="J23" s="16"/>
      <c r="K23" s="15"/>
      <c r="L23" s="15" t="str">
        <f t="shared" si="0"/>
        <v>0,00</v>
      </c>
      <c r="M23" s="15"/>
      <c r="N23" s="17">
        <f t="shared" si="1"/>
        <v>0</v>
      </c>
      <c r="Q23" s="1"/>
    </row>
    <row r="24" spans="1:17" ht="45">
      <c r="A24" s="21" t="s">
        <v>93</v>
      </c>
      <c r="B24" s="37" t="s">
        <v>251</v>
      </c>
      <c r="C24" s="37" t="s">
        <v>252</v>
      </c>
      <c r="D24" s="37" t="s">
        <v>619</v>
      </c>
      <c r="E24" s="38">
        <v>1300</v>
      </c>
      <c r="F24" s="14" t="s">
        <v>91</v>
      </c>
      <c r="G24" s="15" t="s">
        <v>125</v>
      </c>
      <c r="H24" s="15"/>
      <c r="I24" s="15"/>
      <c r="J24" s="16"/>
      <c r="K24" s="15"/>
      <c r="L24" s="15" t="str">
        <f t="shared" si="0"/>
        <v>0,00</v>
      </c>
      <c r="M24" s="15"/>
      <c r="N24" s="17">
        <f t="shared" si="1"/>
        <v>0</v>
      </c>
      <c r="Q24" s="1"/>
    </row>
    <row r="25" spans="1:17" ht="45">
      <c r="A25" s="21" t="s">
        <v>94</v>
      </c>
      <c r="B25" s="37" t="s">
        <v>253</v>
      </c>
      <c r="C25" s="37" t="s">
        <v>254</v>
      </c>
      <c r="D25" s="37" t="s">
        <v>255</v>
      </c>
      <c r="E25" s="38">
        <v>1400</v>
      </c>
      <c r="F25" s="14" t="s">
        <v>91</v>
      </c>
      <c r="G25" s="15" t="s">
        <v>125</v>
      </c>
      <c r="H25" s="15"/>
      <c r="I25" s="15"/>
      <c r="J25" s="16"/>
      <c r="K25" s="15"/>
      <c r="L25" s="15" t="str">
        <f t="shared" si="0"/>
        <v>0,00</v>
      </c>
      <c r="M25" s="15"/>
      <c r="N25" s="17">
        <f t="shared" si="1"/>
        <v>0</v>
      </c>
      <c r="Q25" s="1"/>
    </row>
    <row r="26" spans="1:17" ht="45">
      <c r="A26" s="21" t="s">
        <v>95</v>
      </c>
      <c r="B26" s="37" t="s">
        <v>256</v>
      </c>
      <c r="C26" s="37" t="s">
        <v>257</v>
      </c>
      <c r="D26" s="37" t="s">
        <v>233</v>
      </c>
      <c r="E26" s="38">
        <v>600</v>
      </c>
      <c r="F26" s="14" t="s">
        <v>91</v>
      </c>
      <c r="G26" s="15" t="s">
        <v>125</v>
      </c>
      <c r="H26" s="15"/>
      <c r="I26" s="15"/>
      <c r="J26" s="16"/>
      <c r="K26" s="15"/>
      <c r="L26" s="15" t="str">
        <f t="shared" si="0"/>
        <v>0,00</v>
      </c>
      <c r="M26" s="15"/>
      <c r="N26" s="17">
        <f t="shared" si="1"/>
        <v>0</v>
      </c>
      <c r="Q26" s="1"/>
    </row>
    <row r="27" spans="1:17" ht="45">
      <c r="A27" s="21" t="s">
        <v>96</v>
      </c>
      <c r="B27" s="37" t="s">
        <v>258</v>
      </c>
      <c r="C27" s="37" t="s">
        <v>259</v>
      </c>
      <c r="D27" s="37" t="s">
        <v>260</v>
      </c>
      <c r="E27" s="38">
        <v>1000</v>
      </c>
      <c r="F27" s="14" t="s">
        <v>91</v>
      </c>
      <c r="G27" s="15" t="s">
        <v>125</v>
      </c>
      <c r="H27" s="15"/>
      <c r="I27" s="15"/>
      <c r="J27" s="16"/>
      <c r="K27" s="15"/>
      <c r="L27" s="15" t="str">
        <f t="shared" si="0"/>
        <v>0,00</v>
      </c>
      <c r="M27" s="15"/>
      <c r="N27" s="17">
        <f t="shared" si="1"/>
        <v>0</v>
      </c>
      <c r="Q27" s="1"/>
    </row>
    <row r="28" spans="1:17" ht="45">
      <c r="A28" s="21" t="s">
        <v>97</v>
      </c>
      <c r="B28" s="37" t="s">
        <v>261</v>
      </c>
      <c r="C28" s="37" t="s">
        <v>225</v>
      </c>
      <c r="D28" s="37" t="s">
        <v>620</v>
      </c>
      <c r="E28" s="38">
        <v>3000</v>
      </c>
      <c r="F28" s="14" t="s">
        <v>91</v>
      </c>
      <c r="G28" s="15" t="s">
        <v>125</v>
      </c>
      <c r="H28" s="15"/>
      <c r="I28" s="15"/>
      <c r="J28" s="16"/>
      <c r="K28" s="15"/>
      <c r="L28" s="15" t="str">
        <f t="shared" si="0"/>
        <v>0,00</v>
      </c>
      <c r="M28" s="15"/>
      <c r="N28" s="17">
        <f t="shared" si="1"/>
        <v>0</v>
      </c>
      <c r="Q28" s="1"/>
    </row>
    <row r="29" spans="1:17" ht="45">
      <c r="A29" s="21" t="s">
        <v>98</v>
      </c>
      <c r="B29" s="37" t="s">
        <v>261</v>
      </c>
      <c r="C29" s="37" t="s">
        <v>173</v>
      </c>
      <c r="D29" s="37" t="s">
        <v>620</v>
      </c>
      <c r="E29" s="38">
        <v>7000</v>
      </c>
      <c r="F29" s="14" t="s">
        <v>91</v>
      </c>
      <c r="G29" s="15" t="s">
        <v>125</v>
      </c>
      <c r="H29" s="15"/>
      <c r="I29" s="15"/>
      <c r="J29" s="16"/>
      <c r="K29" s="15"/>
      <c r="L29" s="15" t="str">
        <f t="shared" si="0"/>
        <v>0,00</v>
      </c>
      <c r="M29" s="15"/>
      <c r="N29" s="17">
        <f t="shared" si="1"/>
        <v>0</v>
      </c>
      <c r="Q29" s="1"/>
    </row>
    <row r="30" spans="1:17" ht="45">
      <c r="A30" s="21" t="s">
        <v>99</v>
      </c>
      <c r="B30" s="37" t="s">
        <v>262</v>
      </c>
      <c r="C30" s="37" t="s">
        <v>257</v>
      </c>
      <c r="D30" s="37" t="s">
        <v>263</v>
      </c>
      <c r="E30" s="38">
        <v>1500</v>
      </c>
      <c r="F30" s="14" t="s">
        <v>91</v>
      </c>
      <c r="G30" s="15" t="s">
        <v>125</v>
      </c>
      <c r="H30" s="15"/>
      <c r="I30" s="15"/>
      <c r="J30" s="16"/>
      <c r="K30" s="15"/>
      <c r="L30" s="15" t="str">
        <f t="shared" si="0"/>
        <v>0,00</v>
      </c>
      <c r="M30" s="15"/>
      <c r="N30" s="17">
        <f t="shared" si="1"/>
        <v>0</v>
      </c>
      <c r="Q30" s="1"/>
    </row>
    <row r="31" spans="1:17" ht="45">
      <c r="A31" s="21" t="s">
        <v>137</v>
      </c>
      <c r="B31" s="37" t="s">
        <v>615</v>
      </c>
      <c r="C31" s="37" t="s">
        <v>618</v>
      </c>
      <c r="D31" s="37" t="s">
        <v>233</v>
      </c>
      <c r="E31" s="38">
        <v>6000</v>
      </c>
      <c r="F31" s="14" t="s">
        <v>91</v>
      </c>
      <c r="G31" s="15" t="s">
        <v>125</v>
      </c>
      <c r="H31" s="15"/>
      <c r="I31" s="15"/>
      <c r="J31" s="16"/>
      <c r="K31" s="15"/>
      <c r="L31" s="15" t="str">
        <f t="shared" si="0"/>
        <v>0,00</v>
      </c>
      <c r="M31" s="15"/>
      <c r="N31" s="17">
        <f t="shared" si="1"/>
        <v>0</v>
      </c>
      <c r="Q31" s="1"/>
    </row>
    <row r="32" spans="1:17" ht="45">
      <c r="A32" s="21" t="s">
        <v>138</v>
      </c>
      <c r="B32" s="37" t="s">
        <v>264</v>
      </c>
      <c r="C32" s="37" t="s">
        <v>265</v>
      </c>
      <c r="D32" s="37" t="s">
        <v>233</v>
      </c>
      <c r="E32" s="38">
        <v>1512</v>
      </c>
      <c r="F32" s="14" t="s">
        <v>91</v>
      </c>
      <c r="G32" s="15" t="s">
        <v>125</v>
      </c>
      <c r="H32" s="15"/>
      <c r="I32" s="15"/>
      <c r="J32" s="16"/>
      <c r="K32" s="15"/>
      <c r="L32" s="15" t="str">
        <f t="shared" si="0"/>
        <v>0,00</v>
      </c>
      <c r="M32" s="15"/>
      <c r="N32" s="17">
        <f t="shared" si="1"/>
        <v>0</v>
      </c>
      <c r="Q32" s="1"/>
    </row>
    <row r="33" spans="1:17" ht="45">
      <c r="A33" s="21" t="s">
        <v>139</v>
      </c>
      <c r="B33" s="37" t="s">
        <v>264</v>
      </c>
      <c r="C33" s="37" t="s">
        <v>266</v>
      </c>
      <c r="D33" s="37" t="s">
        <v>233</v>
      </c>
      <c r="E33" s="38">
        <v>3024</v>
      </c>
      <c r="F33" s="14" t="s">
        <v>91</v>
      </c>
      <c r="G33" s="15" t="s">
        <v>125</v>
      </c>
      <c r="H33" s="15"/>
      <c r="I33" s="15"/>
      <c r="J33" s="16"/>
      <c r="K33" s="15"/>
      <c r="L33" s="15" t="str">
        <f t="shared" si="0"/>
        <v>0,00</v>
      </c>
      <c r="M33" s="15"/>
      <c r="N33" s="17">
        <f t="shared" si="1"/>
        <v>0</v>
      </c>
      <c r="Q33" s="1"/>
    </row>
    <row r="34" spans="1:17" ht="242.25" customHeight="1">
      <c r="A34" s="21" t="s">
        <v>140</v>
      </c>
      <c r="B34" s="37" t="s">
        <v>267</v>
      </c>
      <c r="C34" s="37" t="s">
        <v>268</v>
      </c>
      <c r="D34" s="37" t="s">
        <v>269</v>
      </c>
      <c r="E34" s="38">
        <v>150</v>
      </c>
      <c r="F34" s="14" t="s">
        <v>91</v>
      </c>
      <c r="G34" s="15" t="s">
        <v>125</v>
      </c>
      <c r="H34" s="15"/>
      <c r="I34" s="15"/>
      <c r="J34" s="16"/>
      <c r="K34" s="15"/>
      <c r="L34" s="15" t="str">
        <f t="shared" si="0"/>
        <v>0,00</v>
      </c>
      <c r="M34" s="15"/>
      <c r="N34" s="17">
        <f t="shared" si="1"/>
        <v>0</v>
      </c>
      <c r="Q34" s="1"/>
    </row>
    <row r="35" ht="15">
      <c r="Q35" s="1"/>
    </row>
    <row r="36" ht="15">
      <c r="Q36" s="1"/>
    </row>
    <row r="37" spans="2:17" ht="15">
      <c r="B37" s="2" t="s">
        <v>616</v>
      </c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1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9.25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22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SUM(N11:N12)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621</v>
      </c>
      <c r="C11" s="37" t="s">
        <v>270</v>
      </c>
      <c r="D11" s="37" t="s">
        <v>271</v>
      </c>
      <c r="E11" s="38">
        <v>2600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621</v>
      </c>
      <c r="C12" s="37" t="s">
        <v>272</v>
      </c>
      <c r="D12" s="37" t="s">
        <v>273</v>
      </c>
      <c r="E12" s="38">
        <v>1200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ht="15">
      <c r="Q14" s="1"/>
    </row>
    <row r="15" spans="2:17" ht="15">
      <c r="B15" s="2" t="s">
        <v>634</v>
      </c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4"/>
  <sheetViews>
    <sheetView showGridLines="0" zoomScale="93" zoomScaleNormal="93" zoomScalePageLayoutView="80" workbookViewId="0" topLeftCell="A7">
      <selection activeCell="B18" sqref="B18:F18"/>
    </sheetView>
  </sheetViews>
  <sheetFormatPr defaultColWidth="9.00390625" defaultRowHeight="12.75"/>
  <cols>
    <col min="1" max="1" width="5.125" style="1" customWidth="1"/>
    <col min="2" max="2" width="23.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23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SUM(N11:N24)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210</v>
      </c>
      <c r="F10" s="14"/>
      <c r="G10" s="5" t="str">
        <f>"Nazwa handlowa /
"&amp;C10&amp;" / 
"&amp;D10</f>
        <v>Nazwa handlowa /
Dawka / 
Postać/ 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622</v>
      </c>
      <c r="C11" s="37" t="s">
        <v>274</v>
      </c>
      <c r="D11" s="37" t="s">
        <v>275</v>
      </c>
      <c r="E11" s="38">
        <v>200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622</v>
      </c>
      <c r="C12" s="37" t="s">
        <v>276</v>
      </c>
      <c r="D12" s="37" t="s">
        <v>275</v>
      </c>
      <c r="E12" s="38">
        <v>700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622</v>
      </c>
      <c r="C13" s="37" t="s">
        <v>277</v>
      </c>
      <c r="D13" s="37" t="s">
        <v>275</v>
      </c>
      <c r="E13" s="38">
        <v>800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 aca="true" t="shared" si="0" ref="L13:L19">IF(K13=0,"0,00",IF(K13&gt;0,ROUND(E13/K13,2)))</f>
        <v>0,00</v>
      </c>
      <c r="M13" s="15"/>
      <c r="N13" s="17">
        <f aca="true" t="shared" si="1" ref="N13:N24">ROUND(L13*ROUND(M13,2),2)</f>
        <v>0</v>
      </c>
      <c r="Q13" s="1"/>
    </row>
    <row r="14" spans="1:17" ht="45">
      <c r="A14" s="21" t="s">
        <v>7</v>
      </c>
      <c r="B14" s="37" t="s">
        <v>622</v>
      </c>
      <c r="C14" s="37" t="s">
        <v>278</v>
      </c>
      <c r="D14" s="37" t="s">
        <v>275</v>
      </c>
      <c r="E14" s="38">
        <v>300</v>
      </c>
      <c r="F14" s="14" t="s">
        <v>91</v>
      </c>
      <c r="G14" s="15" t="s">
        <v>125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5">
      <c r="A15" s="21" t="s">
        <v>59</v>
      </c>
      <c r="B15" s="37" t="s">
        <v>622</v>
      </c>
      <c r="C15" s="37" t="s">
        <v>279</v>
      </c>
      <c r="D15" s="37" t="s">
        <v>275</v>
      </c>
      <c r="E15" s="38">
        <v>400</v>
      </c>
      <c r="F15" s="14" t="s">
        <v>91</v>
      </c>
      <c r="G15" s="15" t="s">
        <v>125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5">
      <c r="A16" s="21" t="s">
        <v>90</v>
      </c>
      <c r="B16" s="37" t="s">
        <v>714</v>
      </c>
      <c r="C16" s="37" t="s">
        <v>280</v>
      </c>
      <c r="D16" s="37" t="s">
        <v>281</v>
      </c>
      <c r="E16" s="38">
        <v>20</v>
      </c>
      <c r="F16" s="14" t="s">
        <v>91</v>
      </c>
      <c r="G16" s="15" t="s">
        <v>125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21" t="s">
        <v>8</v>
      </c>
      <c r="B17" s="37" t="s">
        <v>623</v>
      </c>
      <c r="C17" s="37" t="s">
        <v>626</v>
      </c>
      <c r="D17" s="37" t="s">
        <v>215</v>
      </c>
      <c r="E17" s="38">
        <v>270</v>
      </c>
      <c r="F17" s="14" t="s">
        <v>91</v>
      </c>
      <c r="G17" s="15" t="s">
        <v>125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5">
      <c r="A18" s="21" t="s">
        <v>9</v>
      </c>
      <c r="B18" s="37" t="s">
        <v>624</v>
      </c>
      <c r="C18" s="37" t="s">
        <v>627</v>
      </c>
      <c r="D18" s="37" t="s">
        <v>215</v>
      </c>
      <c r="E18" s="38">
        <v>540</v>
      </c>
      <c r="F18" s="14" t="s">
        <v>91</v>
      </c>
      <c r="G18" s="15" t="s">
        <v>125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45">
      <c r="A19" s="21" t="s">
        <v>22</v>
      </c>
      <c r="B19" s="37" t="s">
        <v>282</v>
      </c>
      <c r="C19" s="37" t="s">
        <v>283</v>
      </c>
      <c r="D19" s="37" t="s">
        <v>250</v>
      </c>
      <c r="E19" s="38">
        <v>100</v>
      </c>
      <c r="F19" s="14" t="s">
        <v>91</v>
      </c>
      <c r="G19" s="15" t="s">
        <v>125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  <c r="Q19" s="1"/>
    </row>
    <row r="20" spans="1:17" ht="45">
      <c r="A20" s="21" t="s">
        <v>89</v>
      </c>
      <c r="B20" s="37" t="s">
        <v>625</v>
      </c>
      <c r="C20" s="37" t="s">
        <v>284</v>
      </c>
      <c r="D20" s="37" t="s">
        <v>285</v>
      </c>
      <c r="E20" s="38">
        <v>30</v>
      </c>
      <c r="F20" s="14" t="s">
        <v>591</v>
      </c>
      <c r="G20" s="15" t="s">
        <v>125</v>
      </c>
      <c r="H20" s="15"/>
      <c r="I20" s="15"/>
      <c r="J20" s="16"/>
      <c r="K20" s="15"/>
      <c r="L20" s="15"/>
      <c r="M20" s="15"/>
      <c r="N20" s="17">
        <f t="shared" si="1"/>
        <v>0</v>
      </c>
      <c r="Q20" s="1"/>
    </row>
    <row r="21" spans="1:17" ht="45">
      <c r="A21" s="21" t="s">
        <v>2</v>
      </c>
      <c r="B21" s="37" t="s">
        <v>625</v>
      </c>
      <c r="C21" s="37" t="s">
        <v>286</v>
      </c>
      <c r="D21" s="37" t="s">
        <v>287</v>
      </c>
      <c r="E21" s="38">
        <v>5</v>
      </c>
      <c r="F21" s="14" t="s">
        <v>591</v>
      </c>
      <c r="G21" s="15" t="s">
        <v>125</v>
      </c>
      <c r="H21" s="15"/>
      <c r="I21" s="15"/>
      <c r="J21" s="16"/>
      <c r="K21" s="15"/>
      <c r="L21" s="15"/>
      <c r="M21" s="15"/>
      <c r="N21" s="17">
        <f t="shared" si="1"/>
        <v>0</v>
      </c>
      <c r="Q21" s="1"/>
    </row>
    <row r="22" spans="1:17" ht="45">
      <c r="A22" s="21" t="s">
        <v>1</v>
      </c>
      <c r="B22" s="37" t="s">
        <v>622</v>
      </c>
      <c r="C22" s="37" t="s">
        <v>288</v>
      </c>
      <c r="D22" s="37" t="s">
        <v>289</v>
      </c>
      <c r="E22" s="38">
        <v>10</v>
      </c>
      <c r="F22" s="14" t="s">
        <v>591</v>
      </c>
      <c r="G22" s="15" t="s">
        <v>125</v>
      </c>
      <c r="H22" s="15"/>
      <c r="I22" s="15"/>
      <c r="J22" s="16"/>
      <c r="K22" s="15"/>
      <c r="L22" s="15"/>
      <c r="M22" s="15"/>
      <c r="N22" s="17">
        <f t="shared" si="1"/>
        <v>0</v>
      </c>
      <c r="Q22" s="1"/>
    </row>
    <row r="23" spans="1:17" ht="45">
      <c r="A23" s="21" t="s">
        <v>92</v>
      </c>
      <c r="B23" s="37" t="s">
        <v>622</v>
      </c>
      <c r="C23" s="37" t="s">
        <v>290</v>
      </c>
      <c r="D23" s="37" t="s">
        <v>289</v>
      </c>
      <c r="E23" s="38">
        <v>10</v>
      </c>
      <c r="F23" s="14" t="s">
        <v>591</v>
      </c>
      <c r="G23" s="15" t="s">
        <v>125</v>
      </c>
      <c r="H23" s="15"/>
      <c r="I23" s="15"/>
      <c r="J23" s="16"/>
      <c r="K23" s="15"/>
      <c r="L23" s="15"/>
      <c r="M23" s="15"/>
      <c r="N23" s="17">
        <f t="shared" si="1"/>
        <v>0</v>
      </c>
      <c r="Q23" s="1"/>
    </row>
    <row r="24" spans="1:17" ht="45">
      <c r="A24" s="21" t="s">
        <v>93</v>
      </c>
      <c r="B24" s="37" t="s">
        <v>622</v>
      </c>
      <c r="C24" s="37" t="s">
        <v>291</v>
      </c>
      <c r="D24" s="37" t="s">
        <v>289</v>
      </c>
      <c r="E24" s="38">
        <v>10</v>
      </c>
      <c r="F24" s="14" t="s">
        <v>591</v>
      </c>
      <c r="G24" s="15" t="s">
        <v>125</v>
      </c>
      <c r="H24" s="15"/>
      <c r="I24" s="15"/>
      <c r="J24" s="16"/>
      <c r="K24" s="15"/>
      <c r="L24" s="15"/>
      <c r="M24" s="15"/>
      <c r="N24" s="17">
        <f t="shared" si="1"/>
        <v>0</v>
      </c>
      <c r="Q24" s="1"/>
    </row>
    <row r="25" ht="15">
      <c r="Q25" s="1"/>
    </row>
    <row r="26" ht="15">
      <c r="Q26" s="1"/>
    </row>
    <row r="27" spans="2:17" ht="15">
      <c r="B27" s="47" t="s">
        <v>616</v>
      </c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0"/>
  <sheetViews>
    <sheetView showGridLines="0" zoomScale="93" zoomScaleNormal="93" zoomScalePageLayoutView="80" workbookViewId="0" topLeftCell="A4">
      <selection activeCell="B18" sqref="B18:F18"/>
    </sheetView>
  </sheetViews>
  <sheetFormatPr defaultColWidth="9.00390625" defaultRowHeight="12.75"/>
  <cols>
    <col min="1" max="1" width="5.125" style="1" customWidth="1"/>
    <col min="2" max="2" width="18.25390625" style="1" customWidth="1"/>
    <col min="3" max="3" width="10.87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24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SUM(N11:N17)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292</v>
      </c>
      <c r="C11" s="37" t="s">
        <v>293</v>
      </c>
      <c r="D11" s="37" t="s">
        <v>233</v>
      </c>
      <c r="E11" s="38">
        <v>32400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 aca="true" t="shared" si="0" ref="L11:L17">IF(K11=0,"0,00",IF(K11&gt;0,ROUND(E11/K11,2)))</f>
        <v>0,00</v>
      </c>
      <c r="M11" s="15"/>
      <c r="N11" s="17">
        <f aca="true" t="shared" si="1" ref="N11:N17">ROUND(L11*ROUND(M11,2),2)</f>
        <v>0</v>
      </c>
    </row>
    <row r="12" spans="1:14" ht="45">
      <c r="A12" s="21" t="s">
        <v>5</v>
      </c>
      <c r="B12" s="37" t="s">
        <v>628</v>
      </c>
      <c r="C12" s="37" t="s">
        <v>216</v>
      </c>
      <c r="D12" s="37" t="s">
        <v>233</v>
      </c>
      <c r="E12" s="38">
        <v>26000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7" ht="45">
      <c r="A13" s="21" t="s">
        <v>6</v>
      </c>
      <c r="B13" s="37" t="s">
        <v>628</v>
      </c>
      <c r="C13" s="37" t="s">
        <v>294</v>
      </c>
      <c r="D13" s="37" t="s">
        <v>233</v>
      </c>
      <c r="E13" s="38">
        <v>4500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  <c r="Q13" s="1"/>
    </row>
    <row r="14" spans="1:17" ht="45">
      <c r="A14" s="21" t="s">
        <v>7</v>
      </c>
      <c r="B14" s="37" t="s">
        <v>629</v>
      </c>
      <c r="C14" s="37" t="s">
        <v>295</v>
      </c>
      <c r="D14" s="37" t="s">
        <v>233</v>
      </c>
      <c r="E14" s="38">
        <v>600</v>
      </c>
      <c r="F14" s="14" t="s">
        <v>91</v>
      </c>
      <c r="G14" s="15" t="s">
        <v>125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5">
      <c r="A15" s="21" t="s">
        <v>59</v>
      </c>
      <c r="B15" s="37" t="s">
        <v>629</v>
      </c>
      <c r="C15" s="37" t="s">
        <v>296</v>
      </c>
      <c r="D15" s="37" t="s">
        <v>233</v>
      </c>
      <c r="E15" s="38">
        <v>11000</v>
      </c>
      <c r="F15" s="14" t="s">
        <v>91</v>
      </c>
      <c r="G15" s="15" t="s">
        <v>125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5">
      <c r="A16" s="21" t="s">
        <v>90</v>
      </c>
      <c r="B16" s="44" t="s">
        <v>715</v>
      </c>
      <c r="C16" s="37" t="s">
        <v>173</v>
      </c>
      <c r="D16" s="37" t="s">
        <v>233</v>
      </c>
      <c r="E16" s="38">
        <v>1500</v>
      </c>
      <c r="F16" s="14" t="s">
        <v>91</v>
      </c>
      <c r="G16" s="15" t="s">
        <v>125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21" t="s">
        <v>8</v>
      </c>
      <c r="B17" s="37" t="s">
        <v>297</v>
      </c>
      <c r="C17" s="37" t="s">
        <v>296</v>
      </c>
      <c r="D17" s="37" t="s">
        <v>233</v>
      </c>
      <c r="E17" s="38">
        <v>42500</v>
      </c>
      <c r="F17" s="14" t="s">
        <v>91</v>
      </c>
      <c r="G17" s="15" t="s">
        <v>125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ht="15">
      <c r="Q18" s="1"/>
    </row>
    <row r="19" ht="15">
      <c r="Q19" s="1"/>
    </row>
    <row r="20" spans="2:17" ht="15">
      <c r="B20" s="2" t="s">
        <v>616</v>
      </c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3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7.625" style="1" customWidth="1"/>
    <col min="3" max="3" width="10.875" style="1" customWidth="1"/>
    <col min="4" max="4" width="13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25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SUM(N11:N14)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630</v>
      </c>
      <c r="C11" s="37" t="s">
        <v>293</v>
      </c>
      <c r="D11" s="37" t="s">
        <v>298</v>
      </c>
      <c r="E11" s="38">
        <v>7000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630</v>
      </c>
      <c r="C12" s="37" t="s">
        <v>299</v>
      </c>
      <c r="D12" s="37" t="s">
        <v>298</v>
      </c>
      <c r="E12" s="38">
        <v>30600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300</v>
      </c>
      <c r="C13" s="37" t="s">
        <v>299</v>
      </c>
      <c r="D13" s="37" t="s">
        <v>298</v>
      </c>
      <c r="E13" s="38">
        <v>8400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5">
      <c r="A14" s="21" t="s">
        <v>7</v>
      </c>
      <c r="B14" s="37" t="s">
        <v>301</v>
      </c>
      <c r="C14" s="37" t="s">
        <v>302</v>
      </c>
      <c r="D14" s="37" t="s">
        <v>298</v>
      </c>
      <c r="E14" s="38">
        <v>200</v>
      </c>
      <c r="F14" s="14" t="s">
        <v>91</v>
      </c>
      <c r="G14" s="15" t="s">
        <v>125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ht="15">
      <c r="Q15" s="1"/>
    </row>
    <row r="16" ht="15">
      <c r="Q16" s="1"/>
    </row>
    <row r="17" spans="2:17" ht="15">
      <c r="B17" s="2" t="s">
        <v>607</v>
      </c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13" ht="15">
      <c r="Q11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8.1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26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631</v>
      </c>
      <c r="C11" s="37" t="s">
        <v>303</v>
      </c>
      <c r="D11" s="37" t="s">
        <v>304</v>
      </c>
      <c r="E11" s="38">
        <v>3600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5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7.125" style="1" customWidth="1"/>
    <col min="3" max="3" width="16.375" style="1" customWidth="1"/>
    <col min="4" max="4" width="18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27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305</v>
      </c>
      <c r="C11" s="37" t="s">
        <v>306</v>
      </c>
      <c r="D11" s="37" t="s">
        <v>307</v>
      </c>
      <c r="E11" s="38">
        <v>75000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6.625" style="1" customWidth="1"/>
    <col min="3" max="3" width="15.00390625" style="1" customWidth="1"/>
    <col min="4" max="4" width="19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28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716</v>
      </c>
      <c r="C11" s="37" t="s">
        <v>308</v>
      </c>
      <c r="D11" s="37" t="s">
        <v>474</v>
      </c>
      <c r="E11" s="38">
        <v>23000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4"/>
  <sheetViews>
    <sheetView showGridLines="0" zoomScale="93" zoomScaleNormal="93" zoomScalePageLayoutView="85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16.00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SUM(N11:N13)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703</v>
      </c>
      <c r="C11" s="37" t="s">
        <v>169</v>
      </c>
      <c r="D11" s="37" t="s">
        <v>199</v>
      </c>
      <c r="E11" s="38">
        <v>1000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703</v>
      </c>
      <c r="C12" s="37" t="s">
        <v>170</v>
      </c>
      <c r="D12" s="37" t="s">
        <v>199</v>
      </c>
      <c r="E12" s="38">
        <v>300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703</v>
      </c>
      <c r="C13" s="37" t="s">
        <v>171</v>
      </c>
      <c r="D13" s="37" t="s">
        <v>199</v>
      </c>
      <c r="E13" s="38">
        <v>1000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5">
      <c r="Q14" s="1"/>
    </row>
    <row r="15" ht="15">
      <c r="Q15" s="1"/>
    </row>
    <row r="16" spans="2:17" ht="15">
      <c r="B16" s="2" t="s">
        <v>168</v>
      </c>
      <c r="Q16" s="1"/>
    </row>
    <row r="17" spans="2:17" ht="15">
      <c r="B17" s="2" t="s">
        <v>592</v>
      </c>
      <c r="Q17" s="1"/>
    </row>
    <row r="18" spans="2:17" ht="33.75" customHeight="1">
      <c r="B18" s="73" t="s">
        <v>710</v>
      </c>
      <c r="C18" s="74"/>
      <c r="D18" s="74"/>
      <c r="E18" s="74"/>
      <c r="F18" s="74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</sheetData>
  <sheetProtection/>
  <mergeCells count="3">
    <mergeCell ref="G2:I2"/>
    <mergeCell ref="H6:I6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4.625" style="1" customWidth="1"/>
    <col min="3" max="3" width="8.625" style="1" customWidth="1"/>
    <col min="4" max="4" width="25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29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177</v>
      </c>
      <c r="E10" s="36" t="s">
        <v>136</v>
      </c>
      <c r="F10" s="14"/>
      <c r="G10" s="5" t="str">
        <f>"Nazwa handlowa /
"&amp;C10&amp;" / 
"&amp;D10</f>
        <v>Nazwa handlowa /
Dawka / 
Postać/Opakowanie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51" customHeight="1">
      <c r="A11" s="21" t="s">
        <v>4</v>
      </c>
      <c r="B11" s="37" t="s">
        <v>309</v>
      </c>
      <c r="C11" s="37" t="s">
        <v>178</v>
      </c>
      <c r="D11" s="37" t="s">
        <v>310</v>
      </c>
      <c r="E11" s="38">
        <v>35000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6.25390625" style="1" customWidth="1"/>
    <col min="3" max="3" width="10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30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82.5" customHeight="1">
      <c r="A11" s="21" t="s">
        <v>4</v>
      </c>
      <c r="B11" s="37" t="s">
        <v>632</v>
      </c>
      <c r="C11" s="37" t="s">
        <v>311</v>
      </c>
      <c r="D11" s="37" t="s">
        <v>312</v>
      </c>
      <c r="E11" s="38">
        <v>25000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8.875" style="1" customWidth="1"/>
    <col min="3" max="3" width="16.75390625" style="1" customWidth="1"/>
    <col min="4" max="4" width="25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31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SUM(N11:N12)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177</v>
      </c>
      <c r="E10" s="36" t="s">
        <v>136</v>
      </c>
      <c r="F10" s="14"/>
      <c r="G10" s="5" t="str">
        <f>"Nazwa handlowa /
"&amp;C10&amp;" / 
"&amp;D10</f>
        <v>Nazwa handlowa /
Dawka / 
Postać/Opakowanie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8" customHeight="1">
      <c r="A11" s="21" t="s">
        <v>4</v>
      </c>
      <c r="B11" s="37" t="s">
        <v>633</v>
      </c>
      <c r="C11" s="37" t="s">
        <v>313</v>
      </c>
      <c r="D11" s="37" t="s">
        <v>314</v>
      </c>
      <c r="E11" s="38">
        <v>15000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8" customHeight="1">
      <c r="A12" s="21" t="s">
        <v>5</v>
      </c>
      <c r="B12" s="37" t="s">
        <v>633</v>
      </c>
      <c r="C12" s="37" t="s">
        <v>315</v>
      </c>
      <c r="D12" s="37" t="s">
        <v>314</v>
      </c>
      <c r="E12" s="38">
        <v>24000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5" ht="15">
      <c r="B15" s="2" t="s">
        <v>634</v>
      </c>
    </row>
    <row r="20" ht="15">
      <c r="Q20" s="1"/>
    </row>
    <row r="21" ht="15">
      <c r="Q21" s="1"/>
    </row>
    <row r="22" ht="15">
      <c r="Q2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3.625" style="1" customWidth="1"/>
    <col min="3" max="3" width="10.00390625" style="1" customWidth="1"/>
    <col min="4" max="4" width="17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32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210</v>
      </c>
      <c r="F10" s="14"/>
      <c r="G10" s="5" t="str">
        <f>"Nazwa handlowa /
"&amp;C10&amp;" / 
"&amp;D10</f>
        <v>Nazwa handlowa /
Dawka / 
Postać/ 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316</v>
      </c>
      <c r="C11" s="37" t="s">
        <v>317</v>
      </c>
      <c r="D11" s="37" t="s">
        <v>318</v>
      </c>
      <c r="E11" s="38">
        <v>8000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6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5.25390625" style="1" customWidth="1"/>
    <col min="3" max="3" width="11.25390625" style="1" customWidth="1"/>
    <col min="4" max="4" width="25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33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51.75" customHeight="1">
      <c r="A11" s="21" t="s">
        <v>4</v>
      </c>
      <c r="B11" s="37" t="s">
        <v>319</v>
      </c>
      <c r="C11" s="37" t="s">
        <v>320</v>
      </c>
      <c r="D11" s="37" t="s">
        <v>321</v>
      </c>
      <c r="E11" s="38">
        <v>8000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105" ht="15">
      <c r="Q105" s="1"/>
    </row>
    <row r="106" ht="15">
      <c r="Q106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93" zoomScaleNormal="93" zoomScalePageLayoutView="85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0.25390625" style="1" customWidth="1"/>
    <col min="4" max="4" width="23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34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SUM(N11:N12)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635</v>
      </c>
      <c r="C11" s="37" t="s">
        <v>322</v>
      </c>
      <c r="D11" s="37" t="s">
        <v>215</v>
      </c>
      <c r="E11" s="38">
        <v>25000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635</v>
      </c>
      <c r="C12" s="37" t="s">
        <v>225</v>
      </c>
      <c r="D12" s="37" t="s">
        <v>215</v>
      </c>
      <c r="E12" s="38">
        <v>37800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ht="15">
      <c r="Q14" s="1"/>
    </row>
    <row r="15" spans="2:17" ht="15">
      <c r="B15" s="2" t="s">
        <v>634</v>
      </c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7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4.875" style="1" customWidth="1"/>
    <col min="10" max="10" width="20.375" style="1" hidden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35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42"/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636</v>
      </c>
      <c r="C11" s="37" t="s">
        <v>323</v>
      </c>
      <c r="D11" s="37" t="s">
        <v>324</v>
      </c>
      <c r="E11" s="38">
        <v>5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spans="2:17" ht="15">
      <c r="B14" s="1" t="s">
        <v>637</v>
      </c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4.625" style="1" customWidth="1"/>
    <col min="3" max="3" width="20.875" style="1" customWidth="1"/>
    <col min="4" max="4" width="23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36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177</v>
      </c>
      <c r="E10" s="36" t="s">
        <v>136</v>
      </c>
      <c r="F10" s="14"/>
      <c r="G10" s="5" t="str">
        <f>"Nazwa handlowa /
"&amp;C10&amp;" / 
"&amp;D10</f>
        <v>Nazwa handlowa /
Dawka / 
Postać/Opakowanie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51" customHeight="1">
      <c r="A11" s="21" t="s">
        <v>4</v>
      </c>
      <c r="B11" s="37" t="s">
        <v>325</v>
      </c>
      <c r="C11" s="37" t="s">
        <v>326</v>
      </c>
      <c r="D11" s="37" t="s">
        <v>327</v>
      </c>
      <c r="E11" s="38">
        <v>10000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7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5.25390625" style="1" customWidth="1"/>
    <col min="3" max="3" width="19.125" style="1" customWidth="1"/>
    <col min="4" max="4" width="1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37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328</v>
      </c>
      <c r="C11" s="37" t="s">
        <v>329</v>
      </c>
      <c r="D11" s="37" t="s">
        <v>330</v>
      </c>
      <c r="E11" s="38">
        <v>1200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3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7.25390625" style="1" customWidth="1"/>
    <col min="3" max="3" width="20.875" style="1" customWidth="1"/>
    <col min="4" max="4" width="27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38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SUM(N11:N57)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151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698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331</v>
      </c>
      <c r="C11" s="37" t="s">
        <v>254</v>
      </c>
      <c r="D11" s="37" t="s">
        <v>233</v>
      </c>
      <c r="E11" s="38">
        <v>2910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332</v>
      </c>
      <c r="C12" s="37" t="s">
        <v>216</v>
      </c>
      <c r="D12" s="37" t="s">
        <v>233</v>
      </c>
      <c r="E12" s="38">
        <v>900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333</v>
      </c>
      <c r="C13" s="37" t="s">
        <v>317</v>
      </c>
      <c r="D13" s="37" t="s">
        <v>228</v>
      </c>
      <c r="E13" s="38">
        <v>115560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 aca="true" t="shared" si="0" ref="L13:L49">IF(K13=0,"0,00",IF(K13&gt;0,ROUND(E13/K13,2)))</f>
        <v>0,00</v>
      </c>
      <c r="M13" s="15"/>
      <c r="N13" s="17">
        <f aca="true" t="shared" si="1" ref="N13:N49">ROUND(L13*ROUND(M13,2),2)</f>
        <v>0</v>
      </c>
      <c r="Q13" s="1"/>
    </row>
    <row r="14" spans="1:17" ht="45">
      <c r="A14" s="21" t="s">
        <v>7</v>
      </c>
      <c r="B14" s="37" t="s">
        <v>334</v>
      </c>
      <c r="C14" s="37" t="s">
        <v>335</v>
      </c>
      <c r="D14" s="37" t="s">
        <v>233</v>
      </c>
      <c r="E14" s="38">
        <v>10000</v>
      </c>
      <c r="F14" s="14" t="s">
        <v>91</v>
      </c>
      <c r="G14" s="15" t="s">
        <v>125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5">
      <c r="A15" s="21" t="s">
        <v>59</v>
      </c>
      <c r="B15" s="37" t="s">
        <v>336</v>
      </c>
      <c r="C15" s="37" t="s">
        <v>643</v>
      </c>
      <c r="D15" s="37" t="s">
        <v>337</v>
      </c>
      <c r="E15" s="38">
        <v>600</v>
      </c>
      <c r="F15" s="14" t="s">
        <v>91</v>
      </c>
      <c r="G15" s="15" t="s">
        <v>125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5">
      <c r="A16" s="21" t="s">
        <v>90</v>
      </c>
      <c r="B16" s="37" t="s">
        <v>638</v>
      </c>
      <c r="C16" s="37" t="s">
        <v>254</v>
      </c>
      <c r="D16" s="37" t="s">
        <v>233</v>
      </c>
      <c r="E16" s="38">
        <v>24000</v>
      </c>
      <c r="F16" s="14" t="s">
        <v>91</v>
      </c>
      <c r="G16" s="15" t="s">
        <v>125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21" t="s">
        <v>8</v>
      </c>
      <c r="B17" s="37" t="s">
        <v>338</v>
      </c>
      <c r="C17" s="37" t="s">
        <v>339</v>
      </c>
      <c r="D17" s="37" t="s">
        <v>340</v>
      </c>
      <c r="E17" s="38">
        <v>200</v>
      </c>
      <c r="F17" s="46" t="s">
        <v>591</v>
      </c>
      <c r="G17" s="15" t="s">
        <v>125</v>
      </c>
      <c r="H17" s="15"/>
      <c r="I17" s="15"/>
      <c r="J17" s="16"/>
      <c r="K17" s="15"/>
      <c r="L17" s="15"/>
      <c r="M17" s="15"/>
      <c r="N17" s="17">
        <f t="shared" si="1"/>
        <v>0</v>
      </c>
      <c r="Q17" s="1"/>
    </row>
    <row r="18" spans="1:17" ht="73.5" customHeight="1">
      <c r="A18" s="21" t="s">
        <v>9</v>
      </c>
      <c r="B18" s="37" t="s">
        <v>341</v>
      </c>
      <c r="C18" s="37" t="s">
        <v>342</v>
      </c>
      <c r="D18" s="37" t="s">
        <v>342</v>
      </c>
      <c r="E18" s="38">
        <v>80</v>
      </c>
      <c r="F18" s="14" t="s">
        <v>91</v>
      </c>
      <c r="G18" s="15" t="s">
        <v>125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45">
      <c r="A19" s="21" t="s">
        <v>22</v>
      </c>
      <c r="B19" s="37" t="s">
        <v>343</v>
      </c>
      <c r="C19" s="37" t="s">
        <v>302</v>
      </c>
      <c r="D19" s="37" t="s">
        <v>344</v>
      </c>
      <c r="E19" s="38">
        <v>6000</v>
      </c>
      <c r="F19" s="14" t="s">
        <v>91</v>
      </c>
      <c r="G19" s="15" t="s">
        <v>125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  <c r="Q19" s="1"/>
    </row>
    <row r="20" spans="1:17" ht="45">
      <c r="A20" s="21" t="s">
        <v>89</v>
      </c>
      <c r="B20" s="37" t="s">
        <v>343</v>
      </c>
      <c r="C20" s="37" t="s">
        <v>322</v>
      </c>
      <c r="D20" s="37" t="s">
        <v>233</v>
      </c>
      <c r="E20" s="38">
        <v>6000</v>
      </c>
      <c r="F20" s="14" t="s">
        <v>91</v>
      </c>
      <c r="G20" s="15" t="s">
        <v>125</v>
      </c>
      <c r="H20" s="15"/>
      <c r="I20" s="15"/>
      <c r="J20" s="16"/>
      <c r="K20" s="15"/>
      <c r="L20" s="15" t="str">
        <f t="shared" si="0"/>
        <v>0,00</v>
      </c>
      <c r="M20" s="15"/>
      <c r="N20" s="17">
        <f t="shared" si="1"/>
        <v>0</v>
      </c>
      <c r="Q20" s="1"/>
    </row>
    <row r="21" spans="1:17" ht="45">
      <c r="A21" s="21" t="s">
        <v>2</v>
      </c>
      <c r="B21" s="37" t="s">
        <v>345</v>
      </c>
      <c r="C21" s="37" t="s">
        <v>346</v>
      </c>
      <c r="D21" s="37" t="s">
        <v>347</v>
      </c>
      <c r="E21" s="38">
        <v>900</v>
      </c>
      <c r="F21" s="14" t="s">
        <v>91</v>
      </c>
      <c r="G21" s="15" t="s">
        <v>125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  <c r="Q21" s="1"/>
    </row>
    <row r="22" spans="1:17" ht="45">
      <c r="A22" s="21" t="s">
        <v>1</v>
      </c>
      <c r="B22" s="37" t="s">
        <v>348</v>
      </c>
      <c r="C22" s="37" t="s">
        <v>225</v>
      </c>
      <c r="D22" s="37" t="s">
        <v>233</v>
      </c>
      <c r="E22" s="38">
        <v>2200</v>
      </c>
      <c r="F22" s="14" t="s">
        <v>91</v>
      </c>
      <c r="G22" s="15" t="s">
        <v>125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  <c r="Q22" s="1"/>
    </row>
    <row r="23" spans="1:17" ht="45">
      <c r="A23" s="21" t="s">
        <v>92</v>
      </c>
      <c r="B23" s="37" t="s">
        <v>639</v>
      </c>
      <c r="C23" s="37" t="s">
        <v>644</v>
      </c>
      <c r="D23" s="37" t="s">
        <v>349</v>
      </c>
      <c r="E23" s="38">
        <v>450</v>
      </c>
      <c r="F23" s="14" t="s">
        <v>91</v>
      </c>
      <c r="G23" s="15" t="s">
        <v>125</v>
      </c>
      <c r="H23" s="15"/>
      <c r="I23" s="15"/>
      <c r="J23" s="16"/>
      <c r="K23" s="15"/>
      <c r="L23" s="15" t="str">
        <f t="shared" si="0"/>
        <v>0,00</v>
      </c>
      <c r="M23" s="15"/>
      <c r="N23" s="17">
        <f t="shared" si="1"/>
        <v>0</v>
      </c>
      <c r="Q23" s="1"/>
    </row>
    <row r="24" spans="1:17" ht="45">
      <c r="A24" s="21" t="s">
        <v>93</v>
      </c>
      <c r="B24" s="37" t="s">
        <v>350</v>
      </c>
      <c r="C24" s="37" t="s">
        <v>351</v>
      </c>
      <c r="D24" s="37" t="s">
        <v>250</v>
      </c>
      <c r="E24" s="38">
        <v>100</v>
      </c>
      <c r="F24" s="14" t="s">
        <v>91</v>
      </c>
      <c r="G24" s="15" t="s">
        <v>125</v>
      </c>
      <c r="H24" s="15"/>
      <c r="I24" s="15"/>
      <c r="J24" s="16"/>
      <c r="K24" s="15"/>
      <c r="L24" s="15" t="str">
        <f t="shared" si="0"/>
        <v>0,00</v>
      </c>
      <c r="M24" s="15"/>
      <c r="N24" s="17">
        <f t="shared" si="1"/>
        <v>0</v>
      </c>
      <c r="Q24" s="1"/>
    </row>
    <row r="25" spans="1:17" ht="45">
      <c r="A25" s="21" t="s">
        <v>94</v>
      </c>
      <c r="B25" s="37" t="s">
        <v>352</v>
      </c>
      <c r="C25" s="37" t="s">
        <v>322</v>
      </c>
      <c r="D25" s="37" t="s">
        <v>233</v>
      </c>
      <c r="E25" s="38">
        <v>3000</v>
      </c>
      <c r="F25" s="14" t="s">
        <v>91</v>
      </c>
      <c r="G25" s="15" t="s">
        <v>125</v>
      </c>
      <c r="H25" s="15"/>
      <c r="I25" s="15"/>
      <c r="J25" s="16"/>
      <c r="K25" s="15"/>
      <c r="L25" s="15" t="str">
        <f t="shared" si="0"/>
        <v>0,00</v>
      </c>
      <c r="M25" s="15"/>
      <c r="N25" s="17">
        <f t="shared" si="1"/>
        <v>0</v>
      </c>
      <c r="Q25" s="1"/>
    </row>
    <row r="26" spans="1:17" ht="54" customHeight="1">
      <c r="A26" s="21" t="s">
        <v>95</v>
      </c>
      <c r="B26" s="37" t="s">
        <v>352</v>
      </c>
      <c r="C26" s="37" t="s">
        <v>353</v>
      </c>
      <c r="D26" s="37" t="s">
        <v>354</v>
      </c>
      <c r="E26" s="38">
        <v>5400</v>
      </c>
      <c r="F26" s="14" t="s">
        <v>91</v>
      </c>
      <c r="G26" s="15" t="s">
        <v>125</v>
      </c>
      <c r="H26" s="15"/>
      <c r="I26" s="15"/>
      <c r="J26" s="16"/>
      <c r="K26" s="15"/>
      <c r="L26" s="15" t="str">
        <f t="shared" si="0"/>
        <v>0,00</v>
      </c>
      <c r="M26" s="15"/>
      <c r="N26" s="17">
        <f t="shared" si="1"/>
        <v>0</v>
      </c>
      <c r="Q26" s="1"/>
    </row>
    <row r="27" spans="1:17" ht="116.25" customHeight="1">
      <c r="A27" s="21" t="s">
        <v>96</v>
      </c>
      <c r="B27" s="37" t="s">
        <v>640</v>
      </c>
      <c r="C27" s="37" t="s">
        <v>355</v>
      </c>
      <c r="D27" s="37" t="s">
        <v>356</v>
      </c>
      <c r="E27" s="38">
        <v>1600</v>
      </c>
      <c r="F27" s="14" t="s">
        <v>91</v>
      </c>
      <c r="G27" s="15" t="s">
        <v>125</v>
      </c>
      <c r="H27" s="15"/>
      <c r="I27" s="15"/>
      <c r="J27" s="16"/>
      <c r="K27" s="15"/>
      <c r="L27" s="15" t="str">
        <f t="shared" si="0"/>
        <v>0,00</v>
      </c>
      <c r="M27" s="15"/>
      <c r="N27" s="17">
        <f t="shared" si="1"/>
        <v>0</v>
      </c>
      <c r="Q27" s="1"/>
    </row>
    <row r="28" spans="1:17" ht="45">
      <c r="A28" s="21" t="s">
        <v>97</v>
      </c>
      <c r="B28" s="37" t="s">
        <v>357</v>
      </c>
      <c r="C28" s="37" t="s">
        <v>302</v>
      </c>
      <c r="D28" s="37" t="s">
        <v>233</v>
      </c>
      <c r="E28" s="38">
        <v>1620</v>
      </c>
      <c r="F28" s="14" t="s">
        <v>91</v>
      </c>
      <c r="G28" s="15" t="s">
        <v>125</v>
      </c>
      <c r="H28" s="15"/>
      <c r="I28" s="15"/>
      <c r="J28" s="16"/>
      <c r="K28" s="15"/>
      <c r="L28" s="15" t="str">
        <f t="shared" si="0"/>
        <v>0,00</v>
      </c>
      <c r="M28" s="15"/>
      <c r="N28" s="17">
        <f t="shared" si="1"/>
        <v>0</v>
      </c>
      <c r="Q28" s="1"/>
    </row>
    <row r="29" spans="1:17" ht="45">
      <c r="A29" s="21" t="s">
        <v>98</v>
      </c>
      <c r="B29" s="37" t="s">
        <v>358</v>
      </c>
      <c r="C29" s="37" t="s">
        <v>359</v>
      </c>
      <c r="D29" s="37" t="s">
        <v>233</v>
      </c>
      <c r="E29" s="38">
        <v>15680</v>
      </c>
      <c r="F29" s="14" t="s">
        <v>91</v>
      </c>
      <c r="G29" s="15" t="s">
        <v>125</v>
      </c>
      <c r="H29" s="15"/>
      <c r="I29" s="15"/>
      <c r="J29" s="16"/>
      <c r="K29" s="15"/>
      <c r="L29" s="15" t="str">
        <f t="shared" si="0"/>
        <v>0,00</v>
      </c>
      <c r="M29" s="15"/>
      <c r="N29" s="17">
        <f t="shared" si="1"/>
        <v>0</v>
      </c>
      <c r="Q29" s="1"/>
    </row>
    <row r="30" spans="1:17" ht="45">
      <c r="A30" s="21" t="s">
        <v>99</v>
      </c>
      <c r="B30" s="37" t="s">
        <v>360</v>
      </c>
      <c r="C30" s="37" t="s">
        <v>254</v>
      </c>
      <c r="D30" s="37" t="s">
        <v>233</v>
      </c>
      <c r="E30" s="38">
        <v>21600</v>
      </c>
      <c r="F30" s="14" t="s">
        <v>91</v>
      </c>
      <c r="G30" s="15" t="s">
        <v>125</v>
      </c>
      <c r="H30" s="15"/>
      <c r="I30" s="15"/>
      <c r="J30" s="16"/>
      <c r="K30" s="15"/>
      <c r="L30" s="15" t="str">
        <f t="shared" si="0"/>
        <v>0,00</v>
      </c>
      <c r="M30" s="15"/>
      <c r="N30" s="17">
        <f t="shared" si="1"/>
        <v>0</v>
      </c>
      <c r="Q30" s="1"/>
    </row>
    <row r="31" spans="1:17" ht="45">
      <c r="A31" s="21" t="s">
        <v>137</v>
      </c>
      <c r="B31" s="37" t="s">
        <v>361</v>
      </c>
      <c r="C31" s="37" t="s">
        <v>362</v>
      </c>
      <c r="D31" s="37" t="s">
        <v>363</v>
      </c>
      <c r="E31" s="38">
        <v>18900</v>
      </c>
      <c r="F31" s="14" t="s">
        <v>91</v>
      </c>
      <c r="G31" s="15" t="s">
        <v>125</v>
      </c>
      <c r="H31" s="15"/>
      <c r="I31" s="15"/>
      <c r="J31" s="16"/>
      <c r="K31" s="15"/>
      <c r="L31" s="15" t="str">
        <f t="shared" si="0"/>
        <v>0,00</v>
      </c>
      <c r="M31" s="15"/>
      <c r="N31" s="17">
        <f t="shared" si="1"/>
        <v>0</v>
      </c>
      <c r="Q31" s="1"/>
    </row>
    <row r="32" spans="1:17" ht="45">
      <c r="A32" s="21" t="s">
        <v>138</v>
      </c>
      <c r="B32" s="37" t="s">
        <v>364</v>
      </c>
      <c r="C32" s="37" t="s">
        <v>299</v>
      </c>
      <c r="D32" s="37" t="s">
        <v>233</v>
      </c>
      <c r="E32" s="38">
        <v>300</v>
      </c>
      <c r="F32" s="14" t="s">
        <v>91</v>
      </c>
      <c r="G32" s="15" t="s">
        <v>125</v>
      </c>
      <c r="H32" s="15"/>
      <c r="I32" s="15"/>
      <c r="J32" s="16"/>
      <c r="K32" s="15"/>
      <c r="L32" s="15" t="str">
        <f t="shared" si="0"/>
        <v>0,00</v>
      </c>
      <c r="M32" s="15"/>
      <c r="N32" s="17">
        <f t="shared" si="1"/>
        <v>0</v>
      </c>
      <c r="Q32" s="1"/>
    </row>
    <row r="33" spans="1:17" ht="45">
      <c r="A33" s="21" t="s">
        <v>139</v>
      </c>
      <c r="B33" s="37" t="s">
        <v>365</v>
      </c>
      <c r="C33" s="37" t="s">
        <v>366</v>
      </c>
      <c r="D33" s="37" t="s">
        <v>367</v>
      </c>
      <c r="E33" s="38">
        <v>30</v>
      </c>
      <c r="F33" s="14" t="s">
        <v>91</v>
      </c>
      <c r="G33" s="15" t="s">
        <v>125</v>
      </c>
      <c r="H33" s="15"/>
      <c r="I33" s="15"/>
      <c r="J33" s="16"/>
      <c r="K33" s="15"/>
      <c r="L33" s="15" t="str">
        <f t="shared" si="0"/>
        <v>0,00</v>
      </c>
      <c r="M33" s="15"/>
      <c r="N33" s="17">
        <f t="shared" si="1"/>
        <v>0</v>
      </c>
      <c r="Q33" s="1"/>
    </row>
    <row r="34" spans="1:17" ht="45">
      <c r="A34" s="21" t="s">
        <v>140</v>
      </c>
      <c r="B34" s="37" t="s">
        <v>368</v>
      </c>
      <c r="C34" s="37" t="s">
        <v>225</v>
      </c>
      <c r="D34" s="37" t="s">
        <v>233</v>
      </c>
      <c r="E34" s="38">
        <v>9000</v>
      </c>
      <c r="F34" s="14" t="s">
        <v>91</v>
      </c>
      <c r="G34" s="15" t="s">
        <v>125</v>
      </c>
      <c r="H34" s="15"/>
      <c r="I34" s="15"/>
      <c r="J34" s="16"/>
      <c r="K34" s="15"/>
      <c r="L34" s="15" t="str">
        <f t="shared" si="0"/>
        <v>0,00</v>
      </c>
      <c r="M34" s="15"/>
      <c r="N34" s="17">
        <f t="shared" si="1"/>
        <v>0</v>
      </c>
      <c r="Q34" s="1"/>
    </row>
    <row r="35" spans="1:17" ht="45">
      <c r="A35" s="21" t="s">
        <v>141</v>
      </c>
      <c r="B35" s="37" t="s">
        <v>369</v>
      </c>
      <c r="C35" s="37" t="s">
        <v>225</v>
      </c>
      <c r="D35" s="37" t="s">
        <v>233</v>
      </c>
      <c r="E35" s="38">
        <v>12600</v>
      </c>
      <c r="F35" s="14" t="s">
        <v>91</v>
      </c>
      <c r="G35" s="15" t="s">
        <v>125</v>
      </c>
      <c r="H35" s="15"/>
      <c r="I35" s="15"/>
      <c r="J35" s="16"/>
      <c r="K35" s="15"/>
      <c r="L35" s="15" t="str">
        <f t="shared" si="0"/>
        <v>0,00</v>
      </c>
      <c r="M35" s="15"/>
      <c r="N35" s="17">
        <f t="shared" si="1"/>
        <v>0</v>
      </c>
      <c r="Q35" s="1"/>
    </row>
    <row r="36" spans="1:17" ht="45">
      <c r="A36" s="21" t="s">
        <v>142</v>
      </c>
      <c r="B36" s="37" t="s">
        <v>370</v>
      </c>
      <c r="C36" s="37" t="s">
        <v>371</v>
      </c>
      <c r="D36" s="37" t="s">
        <v>372</v>
      </c>
      <c r="E36" s="38">
        <v>72</v>
      </c>
      <c r="F36" s="14" t="s">
        <v>91</v>
      </c>
      <c r="G36" s="15" t="s">
        <v>125</v>
      </c>
      <c r="H36" s="15"/>
      <c r="I36" s="15"/>
      <c r="J36" s="16"/>
      <c r="K36" s="15"/>
      <c r="L36" s="15" t="str">
        <f t="shared" si="0"/>
        <v>0,00</v>
      </c>
      <c r="M36" s="15"/>
      <c r="N36" s="17">
        <f t="shared" si="1"/>
        <v>0</v>
      </c>
      <c r="Q36" s="1"/>
    </row>
    <row r="37" spans="1:17" ht="60">
      <c r="A37" s="21" t="s">
        <v>143</v>
      </c>
      <c r="B37" s="37" t="s">
        <v>373</v>
      </c>
      <c r="C37" s="37" t="s">
        <v>257</v>
      </c>
      <c r="D37" s="37" t="s">
        <v>374</v>
      </c>
      <c r="E37" s="38">
        <v>17800</v>
      </c>
      <c r="F37" s="14" t="s">
        <v>91</v>
      </c>
      <c r="G37" s="15" t="s">
        <v>125</v>
      </c>
      <c r="H37" s="15"/>
      <c r="I37" s="15"/>
      <c r="J37" s="16"/>
      <c r="K37" s="15"/>
      <c r="L37" s="15" t="str">
        <f t="shared" si="0"/>
        <v>0,00</v>
      </c>
      <c r="M37" s="15"/>
      <c r="N37" s="17">
        <f t="shared" si="1"/>
        <v>0</v>
      </c>
      <c r="Q37" s="1"/>
    </row>
    <row r="38" spans="1:17" ht="60">
      <c r="A38" s="21" t="s">
        <v>144</v>
      </c>
      <c r="B38" s="37" t="s">
        <v>375</v>
      </c>
      <c r="C38" s="37" t="s">
        <v>376</v>
      </c>
      <c r="D38" s="37" t="s">
        <v>374</v>
      </c>
      <c r="E38" s="38">
        <v>3000</v>
      </c>
      <c r="F38" s="14" t="s">
        <v>91</v>
      </c>
      <c r="G38" s="15" t="s">
        <v>125</v>
      </c>
      <c r="H38" s="15"/>
      <c r="I38" s="15"/>
      <c r="J38" s="16"/>
      <c r="K38" s="15"/>
      <c r="L38" s="15" t="str">
        <f t="shared" si="0"/>
        <v>0,00</v>
      </c>
      <c r="M38" s="15"/>
      <c r="N38" s="17">
        <f t="shared" si="1"/>
        <v>0</v>
      </c>
      <c r="Q38" s="1"/>
    </row>
    <row r="39" spans="1:17" ht="70.5" customHeight="1">
      <c r="A39" s="21" t="s">
        <v>145</v>
      </c>
      <c r="B39" s="37" t="s">
        <v>377</v>
      </c>
      <c r="C39" s="37" t="s">
        <v>378</v>
      </c>
      <c r="D39" s="37" t="s">
        <v>379</v>
      </c>
      <c r="E39" s="38">
        <v>120</v>
      </c>
      <c r="F39" s="14" t="s">
        <v>91</v>
      </c>
      <c r="G39" s="15" t="s">
        <v>125</v>
      </c>
      <c r="H39" s="15"/>
      <c r="I39" s="15"/>
      <c r="J39" s="16"/>
      <c r="K39" s="15"/>
      <c r="L39" s="15" t="str">
        <f t="shared" si="0"/>
        <v>0,00</v>
      </c>
      <c r="M39" s="15"/>
      <c r="N39" s="17">
        <f t="shared" si="1"/>
        <v>0</v>
      </c>
      <c r="Q39" s="1"/>
    </row>
    <row r="40" spans="1:17" ht="45">
      <c r="A40" s="21" t="s">
        <v>146</v>
      </c>
      <c r="B40" s="37" t="s">
        <v>380</v>
      </c>
      <c r="C40" s="37" t="s">
        <v>173</v>
      </c>
      <c r="D40" s="37" t="s">
        <v>344</v>
      </c>
      <c r="E40" s="38">
        <v>17100</v>
      </c>
      <c r="F40" s="14" t="s">
        <v>91</v>
      </c>
      <c r="G40" s="15" t="s">
        <v>125</v>
      </c>
      <c r="H40" s="15"/>
      <c r="I40" s="15"/>
      <c r="J40" s="16"/>
      <c r="K40" s="15"/>
      <c r="L40" s="15" t="str">
        <f t="shared" si="0"/>
        <v>0,00</v>
      </c>
      <c r="M40" s="15"/>
      <c r="N40" s="17">
        <f t="shared" si="1"/>
        <v>0</v>
      </c>
      <c r="Q40" s="1"/>
    </row>
    <row r="41" spans="1:17" ht="45">
      <c r="A41" s="21" t="s">
        <v>147</v>
      </c>
      <c r="B41" s="37" t="s">
        <v>381</v>
      </c>
      <c r="C41" s="37" t="s">
        <v>382</v>
      </c>
      <c r="D41" s="37" t="s">
        <v>646</v>
      </c>
      <c r="E41" s="38">
        <v>2900</v>
      </c>
      <c r="F41" s="14" t="s">
        <v>91</v>
      </c>
      <c r="G41" s="15" t="s">
        <v>125</v>
      </c>
      <c r="H41" s="15"/>
      <c r="I41" s="15"/>
      <c r="J41" s="16"/>
      <c r="K41" s="15"/>
      <c r="L41" s="15" t="str">
        <f t="shared" si="0"/>
        <v>0,00</v>
      </c>
      <c r="M41" s="15"/>
      <c r="N41" s="17">
        <f t="shared" si="1"/>
        <v>0</v>
      </c>
      <c r="Q41" s="1"/>
    </row>
    <row r="42" spans="1:17" ht="45">
      <c r="A42" s="21" t="s">
        <v>148</v>
      </c>
      <c r="B42" s="37" t="s">
        <v>383</v>
      </c>
      <c r="C42" s="37" t="s">
        <v>384</v>
      </c>
      <c r="D42" s="37" t="s">
        <v>344</v>
      </c>
      <c r="E42" s="38">
        <v>41000</v>
      </c>
      <c r="F42" s="14" t="s">
        <v>91</v>
      </c>
      <c r="G42" s="15" t="s">
        <v>125</v>
      </c>
      <c r="H42" s="15"/>
      <c r="I42" s="15"/>
      <c r="J42" s="16"/>
      <c r="K42" s="15"/>
      <c r="L42" s="15" t="str">
        <f t="shared" si="0"/>
        <v>0,00</v>
      </c>
      <c r="M42" s="15"/>
      <c r="N42" s="17">
        <f t="shared" si="1"/>
        <v>0</v>
      </c>
      <c r="Q42" s="1"/>
    </row>
    <row r="43" spans="1:17" ht="45">
      <c r="A43" s="21" t="s">
        <v>149</v>
      </c>
      <c r="B43" s="37" t="s">
        <v>385</v>
      </c>
      <c r="C43" s="37" t="s">
        <v>254</v>
      </c>
      <c r="D43" s="37" t="s">
        <v>344</v>
      </c>
      <c r="E43" s="38">
        <v>31000</v>
      </c>
      <c r="F43" s="14" t="s">
        <v>91</v>
      </c>
      <c r="G43" s="15" t="s">
        <v>125</v>
      </c>
      <c r="H43" s="15"/>
      <c r="I43" s="15"/>
      <c r="J43" s="16"/>
      <c r="K43" s="15"/>
      <c r="L43" s="15" t="str">
        <f t="shared" si="0"/>
        <v>0,00</v>
      </c>
      <c r="M43" s="15"/>
      <c r="N43" s="17">
        <f t="shared" si="1"/>
        <v>0</v>
      </c>
      <c r="Q43" s="1"/>
    </row>
    <row r="44" spans="1:17" ht="45">
      <c r="A44" s="21" t="s">
        <v>150</v>
      </c>
      <c r="B44" s="37" t="s">
        <v>386</v>
      </c>
      <c r="C44" s="37" t="s">
        <v>219</v>
      </c>
      <c r="D44" s="37" t="s">
        <v>233</v>
      </c>
      <c r="E44" s="38">
        <v>300</v>
      </c>
      <c r="F44" s="14" t="s">
        <v>91</v>
      </c>
      <c r="G44" s="15" t="s">
        <v>125</v>
      </c>
      <c r="H44" s="15"/>
      <c r="I44" s="15"/>
      <c r="J44" s="16"/>
      <c r="K44" s="15"/>
      <c r="L44" s="15" t="str">
        <f t="shared" si="0"/>
        <v>0,00</v>
      </c>
      <c r="M44" s="15"/>
      <c r="N44" s="17">
        <f t="shared" si="1"/>
        <v>0</v>
      </c>
      <c r="Q44" s="1"/>
    </row>
    <row r="45" spans="1:17" ht="45">
      <c r="A45" s="21" t="s">
        <v>151</v>
      </c>
      <c r="B45" s="37" t="s">
        <v>387</v>
      </c>
      <c r="C45" s="37" t="s">
        <v>388</v>
      </c>
      <c r="D45" s="37" t="s">
        <v>250</v>
      </c>
      <c r="E45" s="38">
        <v>2000</v>
      </c>
      <c r="F45" s="14" t="s">
        <v>91</v>
      </c>
      <c r="G45" s="15" t="s">
        <v>125</v>
      </c>
      <c r="H45" s="15"/>
      <c r="I45" s="15"/>
      <c r="J45" s="16"/>
      <c r="K45" s="15"/>
      <c r="L45" s="15" t="str">
        <f t="shared" si="0"/>
        <v>0,00</v>
      </c>
      <c r="M45" s="15"/>
      <c r="N45" s="17">
        <f t="shared" si="1"/>
        <v>0</v>
      </c>
      <c r="Q45" s="1"/>
    </row>
    <row r="46" spans="1:17" ht="45">
      <c r="A46" s="21" t="s">
        <v>152</v>
      </c>
      <c r="B46" s="37" t="s">
        <v>389</v>
      </c>
      <c r="C46" s="37" t="s">
        <v>390</v>
      </c>
      <c r="D46" s="37" t="s">
        <v>271</v>
      </c>
      <c r="E46" s="38">
        <v>6100</v>
      </c>
      <c r="F46" s="14" t="s">
        <v>91</v>
      </c>
      <c r="G46" s="15" t="s">
        <v>125</v>
      </c>
      <c r="H46" s="15"/>
      <c r="I46" s="15"/>
      <c r="J46" s="16"/>
      <c r="K46" s="15"/>
      <c r="L46" s="15" t="str">
        <f t="shared" si="0"/>
        <v>0,00</v>
      </c>
      <c r="M46" s="15"/>
      <c r="N46" s="17">
        <f t="shared" si="1"/>
        <v>0</v>
      </c>
      <c r="Q46" s="1"/>
    </row>
    <row r="47" spans="1:17" ht="135" customHeight="1">
      <c r="A47" s="21" t="s">
        <v>153</v>
      </c>
      <c r="B47" s="37" t="s">
        <v>391</v>
      </c>
      <c r="C47" s="37" t="s">
        <v>392</v>
      </c>
      <c r="D47" s="37" t="s">
        <v>344</v>
      </c>
      <c r="E47" s="38">
        <v>1500</v>
      </c>
      <c r="F47" s="14" t="s">
        <v>91</v>
      </c>
      <c r="G47" s="15" t="s">
        <v>125</v>
      </c>
      <c r="H47" s="15"/>
      <c r="I47" s="15"/>
      <c r="J47" s="16"/>
      <c r="K47" s="15"/>
      <c r="L47" s="15" t="str">
        <f t="shared" si="0"/>
        <v>0,00</v>
      </c>
      <c r="M47" s="15"/>
      <c r="N47" s="17">
        <f t="shared" si="1"/>
        <v>0</v>
      </c>
      <c r="Q47" s="1"/>
    </row>
    <row r="48" spans="1:17" ht="45">
      <c r="A48" s="21" t="s">
        <v>154</v>
      </c>
      <c r="B48" s="37" t="s">
        <v>393</v>
      </c>
      <c r="C48" s="37" t="s">
        <v>254</v>
      </c>
      <c r="D48" s="37" t="s">
        <v>233</v>
      </c>
      <c r="E48" s="38">
        <v>608</v>
      </c>
      <c r="F48" s="14" t="s">
        <v>91</v>
      </c>
      <c r="G48" s="15" t="s">
        <v>125</v>
      </c>
      <c r="H48" s="15"/>
      <c r="I48" s="15"/>
      <c r="J48" s="16"/>
      <c r="K48" s="15"/>
      <c r="L48" s="15" t="str">
        <f t="shared" si="0"/>
        <v>0,00</v>
      </c>
      <c r="M48" s="15"/>
      <c r="N48" s="17">
        <f t="shared" si="1"/>
        <v>0</v>
      </c>
      <c r="Q48" s="1"/>
    </row>
    <row r="49" spans="1:17" ht="45">
      <c r="A49" s="21" t="s">
        <v>155</v>
      </c>
      <c r="B49" s="37" t="s">
        <v>394</v>
      </c>
      <c r="C49" s="37" t="s">
        <v>173</v>
      </c>
      <c r="D49" s="37" t="s">
        <v>233</v>
      </c>
      <c r="E49" s="38">
        <v>11000</v>
      </c>
      <c r="F49" s="14" t="s">
        <v>91</v>
      </c>
      <c r="G49" s="15" t="s">
        <v>125</v>
      </c>
      <c r="H49" s="15"/>
      <c r="I49" s="15"/>
      <c r="J49" s="16"/>
      <c r="K49" s="15"/>
      <c r="L49" s="15" t="str">
        <f t="shared" si="0"/>
        <v>0,00</v>
      </c>
      <c r="M49" s="15"/>
      <c r="N49" s="17">
        <f t="shared" si="1"/>
        <v>0</v>
      </c>
      <c r="Q49" s="1"/>
    </row>
    <row r="50" spans="1:17" ht="45">
      <c r="A50" s="21" t="s">
        <v>408</v>
      </c>
      <c r="B50" s="37" t="s">
        <v>395</v>
      </c>
      <c r="C50" s="37" t="s">
        <v>396</v>
      </c>
      <c r="D50" s="37" t="s">
        <v>397</v>
      </c>
      <c r="E50" s="38">
        <v>110</v>
      </c>
      <c r="F50" s="14" t="s">
        <v>91</v>
      </c>
      <c r="G50" s="15" t="s">
        <v>125</v>
      </c>
      <c r="H50" s="15"/>
      <c r="I50" s="15"/>
      <c r="J50" s="16"/>
      <c r="K50" s="15"/>
      <c r="L50" s="15" t="str">
        <f aca="true" t="shared" si="2" ref="L50:L57">IF(K50=0,"0,00",IF(K50&gt;0,ROUND(E50/K50,2)))</f>
        <v>0,00</v>
      </c>
      <c r="M50" s="15"/>
      <c r="N50" s="17">
        <f aca="true" t="shared" si="3" ref="N50:N57">ROUND(L50*ROUND(M50,2),2)</f>
        <v>0</v>
      </c>
      <c r="Q50" s="1"/>
    </row>
    <row r="51" spans="1:17" ht="45">
      <c r="A51" s="21" t="s">
        <v>409</v>
      </c>
      <c r="B51" s="37" t="s">
        <v>398</v>
      </c>
      <c r="C51" s="37" t="s">
        <v>399</v>
      </c>
      <c r="D51" s="37" t="s">
        <v>271</v>
      </c>
      <c r="E51" s="38">
        <v>13000</v>
      </c>
      <c r="F51" s="14" t="s">
        <v>91</v>
      </c>
      <c r="G51" s="15" t="s">
        <v>125</v>
      </c>
      <c r="H51" s="15"/>
      <c r="I51" s="15"/>
      <c r="J51" s="16"/>
      <c r="K51" s="15"/>
      <c r="L51" s="15" t="str">
        <f t="shared" si="2"/>
        <v>0,00</v>
      </c>
      <c r="M51" s="15"/>
      <c r="N51" s="17">
        <f t="shared" si="3"/>
        <v>0</v>
      </c>
      <c r="Q51" s="1"/>
    </row>
    <row r="52" spans="1:17" ht="45">
      <c r="A52" s="21" t="s">
        <v>410</v>
      </c>
      <c r="B52" s="37" t="s">
        <v>641</v>
      </c>
      <c r="C52" s="37" t="s">
        <v>645</v>
      </c>
      <c r="D52" s="37" t="s">
        <v>344</v>
      </c>
      <c r="E52" s="38">
        <v>64000</v>
      </c>
      <c r="F52" s="14" t="s">
        <v>91</v>
      </c>
      <c r="G52" s="15" t="s">
        <v>125</v>
      </c>
      <c r="H52" s="15"/>
      <c r="I52" s="15"/>
      <c r="J52" s="16"/>
      <c r="K52" s="15"/>
      <c r="L52" s="15" t="str">
        <f t="shared" si="2"/>
        <v>0,00</v>
      </c>
      <c r="M52" s="15"/>
      <c r="N52" s="17">
        <f t="shared" si="3"/>
        <v>0</v>
      </c>
      <c r="Q52" s="1"/>
    </row>
    <row r="53" spans="1:17" ht="45">
      <c r="A53" s="21" t="s">
        <v>411</v>
      </c>
      <c r="B53" s="37" t="s">
        <v>642</v>
      </c>
      <c r="C53" s="37" t="s">
        <v>247</v>
      </c>
      <c r="D53" s="37" t="s">
        <v>400</v>
      </c>
      <c r="E53" s="38">
        <v>600</v>
      </c>
      <c r="F53" s="14" t="s">
        <v>91</v>
      </c>
      <c r="G53" s="15" t="s">
        <v>125</v>
      </c>
      <c r="H53" s="15"/>
      <c r="I53" s="15"/>
      <c r="J53" s="16"/>
      <c r="K53" s="15"/>
      <c r="L53" s="15" t="str">
        <f t="shared" si="2"/>
        <v>0,00</v>
      </c>
      <c r="M53" s="15"/>
      <c r="N53" s="17">
        <f t="shared" si="3"/>
        <v>0</v>
      </c>
      <c r="Q53" s="1"/>
    </row>
    <row r="54" spans="1:17" ht="45">
      <c r="A54" s="21" t="s">
        <v>412</v>
      </c>
      <c r="B54" s="37" t="s">
        <v>642</v>
      </c>
      <c r="C54" s="37" t="s">
        <v>257</v>
      </c>
      <c r="D54" s="37" t="s">
        <v>400</v>
      </c>
      <c r="E54" s="38">
        <v>1650</v>
      </c>
      <c r="F54" s="14" t="s">
        <v>91</v>
      </c>
      <c r="G54" s="15" t="s">
        <v>125</v>
      </c>
      <c r="H54" s="15"/>
      <c r="I54" s="15"/>
      <c r="J54" s="16"/>
      <c r="K54" s="15"/>
      <c r="L54" s="15" t="str">
        <f t="shared" si="2"/>
        <v>0,00</v>
      </c>
      <c r="M54" s="15"/>
      <c r="N54" s="17">
        <f t="shared" si="3"/>
        <v>0</v>
      </c>
      <c r="Q54" s="1"/>
    </row>
    <row r="55" spans="1:17" ht="45">
      <c r="A55" s="21" t="s">
        <v>413</v>
      </c>
      <c r="B55" s="37" t="s">
        <v>401</v>
      </c>
      <c r="C55" s="37" t="s">
        <v>195</v>
      </c>
      <c r="D55" s="37" t="s">
        <v>402</v>
      </c>
      <c r="E55" s="38">
        <v>5000</v>
      </c>
      <c r="F55" s="14" t="s">
        <v>91</v>
      </c>
      <c r="G55" s="15" t="s">
        <v>125</v>
      </c>
      <c r="H55" s="15"/>
      <c r="I55" s="15"/>
      <c r="J55" s="16"/>
      <c r="K55" s="15"/>
      <c r="L55" s="15" t="str">
        <f t="shared" si="2"/>
        <v>0,00</v>
      </c>
      <c r="M55" s="15"/>
      <c r="N55" s="17">
        <f t="shared" si="3"/>
        <v>0</v>
      </c>
      <c r="Q55" s="1"/>
    </row>
    <row r="56" spans="1:17" ht="109.5" customHeight="1">
      <c r="A56" s="21" t="s">
        <v>414</v>
      </c>
      <c r="B56" s="37" t="s">
        <v>403</v>
      </c>
      <c r="C56" s="37" t="s">
        <v>404</v>
      </c>
      <c r="D56" s="37" t="s">
        <v>405</v>
      </c>
      <c r="E56" s="38">
        <v>1800</v>
      </c>
      <c r="F56" s="14" t="s">
        <v>91</v>
      </c>
      <c r="G56" s="15" t="s">
        <v>125</v>
      </c>
      <c r="H56" s="15"/>
      <c r="I56" s="15"/>
      <c r="J56" s="16"/>
      <c r="K56" s="15"/>
      <c r="L56" s="15" t="str">
        <f t="shared" si="2"/>
        <v>0,00</v>
      </c>
      <c r="M56" s="15"/>
      <c r="N56" s="17">
        <f t="shared" si="3"/>
        <v>0</v>
      </c>
      <c r="Q56" s="1"/>
    </row>
    <row r="57" spans="1:17" ht="150.75" customHeight="1">
      <c r="A57" s="21" t="s">
        <v>415</v>
      </c>
      <c r="B57" s="37" t="s">
        <v>406</v>
      </c>
      <c r="C57" s="37" t="s">
        <v>342</v>
      </c>
      <c r="D57" s="37" t="s">
        <v>407</v>
      </c>
      <c r="E57" s="38">
        <v>472</v>
      </c>
      <c r="F57" s="14" t="s">
        <v>91</v>
      </c>
      <c r="G57" s="15" t="s">
        <v>125</v>
      </c>
      <c r="H57" s="15"/>
      <c r="I57" s="15"/>
      <c r="J57" s="16"/>
      <c r="K57" s="15"/>
      <c r="L57" s="15" t="str">
        <f t="shared" si="2"/>
        <v>0,00</v>
      </c>
      <c r="M57" s="15"/>
      <c r="N57" s="17">
        <f t="shared" si="3"/>
        <v>0</v>
      </c>
      <c r="Q57" s="1"/>
    </row>
    <row r="58" ht="15">
      <c r="Q58" s="1"/>
    </row>
    <row r="59" ht="15">
      <c r="Q59" s="1"/>
    </row>
    <row r="60" spans="2:17" ht="15">
      <c r="B60" s="2" t="s">
        <v>616</v>
      </c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SUM(N11:N12)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136</v>
      </c>
      <c r="F10" s="14"/>
      <c r="G10" s="5" t="str">
        <f>"Nazwa handlowa /
"&amp;C10&amp;" / 
"&amp;D10</f>
        <v>Nazwa handlowa /
Dawka / 
Postać/ 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51" customHeight="1">
      <c r="A11" s="21" t="s">
        <v>4</v>
      </c>
      <c r="B11" s="37" t="s">
        <v>703</v>
      </c>
      <c r="C11" s="37" t="s">
        <v>173</v>
      </c>
      <c r="D11" s="37" t="s">
        <v>174</v>
      </c>
      <c r="E11" s="38">
        <v>150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1" customHeight="1">
      <c r="A12" s="21" t="s">
        <v>5</v>
      </c>
      <c r="B12" s="37" t="s">
        <v>703</v>
      </c>
      <c r="C12" s="37" t="s">
        <v>175</v>
      </c>
      <c r="D12" s="37" t="s">
        <v>176</v>
      </c>
      <c r="E12" s="38">
        <v>90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5" ht="15">
      <c r="B15" s="2" t="s">
        <v>168</v>
      </c>
    </row>
    <row r="16" spans="2:17" ht="15">
      <c r="B16" s="2" t="s">
        <v>592</v>
      </c>
      <c r="Q16" s="1"/>
    </row>
    <row r="17" spans="2:17" ht="35.25" customHeight="1">
      <c r="B17" s="73" t="s">
        <v>709</v>
      </c>
      <c r="C17" s="74"/>
      <c r="D17" s="74"/>
      <c r="E17" s="74"/>
      <c r="F17" s="74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</sheetData>
  <sheetProtection/>
  <mergeCells count="3">
    <mergeCell ref="G2:I2"/>
    <mergeCell ref="H6:I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4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39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SUM(N11:N14)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136</v>
      </c>
      <c r="F10" s="14"/>
      <c r="G10" s="5" t="str">
        <f>"Nazwa handlowa /
"&amp;C10&amp;" / 
"&amp;D10</f>
        <v>Nazwa handlowa /
Dawka / 
Postać/ Opakowanie</v>
      </c>
      <c r="H10" s="5" t="s">
        <v>694</v>
      </c>
      <c r="I10" s="5" t="str">
        <f>B10</f>
        <v>Skład</v>
      </c>
      <c r="J10" s="5" t="s">
        <v>717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416</v>
      </c>
      <c r="C11" s="37" t="s">
        <v>417</v>
      </c>
      <c r="D11" s="37" t="s">
        <v>418</v>
      </c>
      <c r="E11" s="38">
        <v>270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5">
      <c r="A12" s="21" t="s">
        <v>5</v>
      </c>
      <c r="B12" s="37" t="s">
        <v>419</v>
      </c>
      <c r="C12" s="37" t="s">
        <v>420</v>
      </c>
      <c r="D12" s="37" t="s">
        <v>421</v>
      </c>
      <c r="E12" s="38">
        <v>30</v>
      </c>
      <c r="F12" s="14" t="s">
        <v>591</v>
      </c>
      <c r="G12" s="15" t="s">
        <v>125</v>
      </c>
      <c r="H12" s="15"/>
      <c r="I12" s="15"/>
      <c r="J12" s="49" t="s">
        <v>718</v>
      </c>
      <c r="K12" s="15"/>
      <c r="L12" s="15"/>
      <c r="M12" s="15"/>
      <c r="N12" s="17">
        <f>ROUND(L12*ROUND(M12,2),2)</f>
        <v>0</v>
      </c>
      <c r="Q12" s="1"/>
    </row>
    <row r="13" spans="1:17" ht="105">
      <c r="A13" s="21" t="s">
        <v>6</v>
      </c>
      <c r="B13" s="37" t="s">
        <v>422</v>
      </c>
      <c r="C13" s="37" t="s">
        <v>423</v>
      </c>
      <c r="D13" s="37" t="s">
        <v>424</v>
      </c>
      <c r="E13" s="38">
        <v>75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5">
      <c r="A14" s="21" t="s">
        <v>7</v>
      </c>
      <c r="B14" s="37" t="s">
        <v>425</v>
      </c>
      <c r="C14" s="37" t="s">
        <v>322</v>
      </c>
      <c r="D14" s="37" t="s">
        <v>233</v>
      </c>
      <c r="E14" s="38">
        <v>6500</v>
      </c>
      <c r="F14" s="14" t="s">
        <v>91</v>
      </c>
      <c r="G14" s="15" t="s">
        <v>125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40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136</v>
      </c>
      <c r="F10" s="14"/>
      <c r="G10" s="5" t="str">
        <f>"Nazwa handlowa /
"&amp;C10&amp;" / 
"&amp;D10</f>
        <v>Nazwa handlowa /
Dawka / 
Postać/ 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55.5" customHeight="1">
      <c r="A11" s="21" t="s">
        <v>4</v>
      </c>
      <c r="B11" s="37" t="s">
        <v>647</v>
      </c>
      <c r="C11" s="37" t="s">
        <v>648</v>
      </c>
      <c r="D11" s="37" t="s">
        <v>426</v>
      </c>
      <c r="E11" s="38">
        <v>12300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2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41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136</v>
      </c>
      <c r="F10" s="14"/>
      <c r="G10" s="5" t="str">
        <f>"Nazwa handlowa /
"&amp;C10&amp;" / 
"&amp;D10</f>
        <v>Nazwa handlowa /
Dawka / 
Postać/ 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82.5" customHeight="1">
      <c r="A11" s="21" t="s">
        <v>4</v>
      </c>
      <c r="B11" s="37" t="s">
        <v>649</v>
      </c>
      <c r="C11" s="37" t="s">
        <v>650</v>
      </c>
      <c r="D11" s="37" t="s">
        <v>427</v>
      </c>
      <c r="E11" s="38">
        <v>60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2.00390625" style="1" customWidth="1"/>
    <col min="3" max="3" width="10.00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42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136</v>
      </c>
      <c r="F10" s="14"/>
      <c r="G10" s="5" t="str">
        <f>"Nazwa handlowa /
"&amp;C10&amp;" / 
"&amp;D10</f>
        <v>Nazwa handlowa /
Dawka / 
Postać/ 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428</v>
      </c>
      <c r="C11" s="37" t="s">
        <v>302</v>
      </c>
      <c r="D11" s="37" t="s">
        <v>429</v>
      </c>
      <c r="E11" s="38">
        <v>504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4.875" style="1" customWidth="1"/>
    <col min="3" max="3" width="9.25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43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SUM(N11:N13)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69" customHeight="1">
      <c r="A11" s="21" t="s">
        <v>4</v>
      </c>
      <c r="B11" s="37" t="s">
        <v>651</v>
      </c>
      <c r="C11" s="37" t="s">
        <v>302</v>
      </c>
      <c r="D11" s="37" t="s">
        <v>430</v>
      </c>
      <c r="E11" s="38">
        <v>260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69" customHeight="1">
      <c r="A12" s="21" t="s">
        <v>5</v>
      </c>
      <c r="B12" s="37" t="s">
        <v>651</v>
      </c>
      <c r="C12" s="37" t="s">
        <v>431</v>
      </c>
      <c r="D12" s="37" t="s">
        <v>432</v>
      </c>
      <c r="E12" s="38">
        <v>200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69" customHeight="1">
      <c r="A13" s="21" t="s">
        <v>6</v>
      </c>
      <c r="B13" s="37" t="s">
        <v>651</v>
      </c>
      <c r="C13" s="37" t="s">
        <v>225</v>
      </c>
      <c r="D13" s="37" t="s">
        <v>433</v>
      </c>
      <c r="E13" s="38">
        <v>240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5">
      <c r="Q14" s="1"/>
    </row>
    <row r="15" ht="15">
      <c r="Q15" s="1"/>
    </row>
    <row r="16" spans="2:17" ht="15">
      <c r="B16" s="2" t="s">
        <v>607</v>
      </c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1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5.00390625" style="1" customWidth="1"/>
    <col min="3" max="3" width="16.1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44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136</v>
      </c>
      <c r="F10" s="14"/>
      <c r="G10" s="5" t="str">
        <f>"Nazwa handlowa /
"&amp;C10&amp;" / 
"&amp;D10</f>
        <v>Nazwa handlowa /
Dawka / 
Postać/ 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434</v>
      </c>
      <c r="C11" s="37" t="s">
        <v>435</v>
      </c>
      <c r="D11" s="37" t="s">
        <v>436</v>
      </c>
      <c r="E11" s="38">
        <v>600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2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9.125" style="1" customWidth="1"/>
    <col min="3" max="3" width="15.00390625" style="1" customWidth="1"/>
    <col min="4" max="4" width="2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45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SUM(N11:N12)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652</v>
      </c>
      <c r="C11" s="37" t="s">
        <v>437</v>
      </c>
      <c r="D11" s="37" t="s">
        <v>438</v>
      </c>
      <c r="E11" s="38">
        <v>27000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652</v>
      </c>
      <c r="C12" s="37" t="s">
        <v>439</v>
      </c>
      <c r="D12" s="37" t="s">
        <v>438</v>
      </c>
      <c r="E12" s="38">
        <v>70000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ht="15">
      <c r="Q14" s="1"/>
    </row>
    <row r="15" spans="2:17" ht="15">
      <c r="B15" s="2" t="s">
        <v>634</v>
      </c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7.00390625" style="1" customWidth="1"/>
    <col min="3" max="3" width="9.75390625" style="1" customWidth="1"/>
    <col min="4" max="4" width="25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46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SUM(N11:N12)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440</v>
      </c>
      <c r="E10" s="36" t="s">
        <v>136</v>
      </c>
      <c r="F10" s="14"/>
      <c r="G10" s="5" t="str">
        <f>"Nazwa handlowa /
"&amp;C10&amp;" / 
"&amp;D10</f>
        <v>Nazwa handlowa /
Dawka / 
Postać / 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51" customHeight="1">
      <c r="A11" s="21" t="s">
        <v>4</v>
      </c>
      <c r="B11" s="37" t="s">
        <v>653</v>
      </c>
      <c r="C11" s="37" t="s">
        <v>178</v>
      </c>
      <c r="D11" s="37" t="s">
        <v>441</v>
      </c>
      <c r="E11" s="38">
        <v>73000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1" customHeight="1">
      <c r="A12" s="21" t="s">
        <v>5</v>
      </c>
      <c r="B12" s="37" t="s">
        <v>653</v>
      </c>
      <c r="C12" s="37" t="s">
        <v>442</v>
      </c>
      <c r="D12" s="37" t="s">
        <v>441</v>
      </c>
      <c r="E12" s="38">
        <v>15000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ht="15">
      <c r="Q14" s="1"/>
    </row>
    <row r="15" spans="2:17" ht="15">
      <c r="B15" s="2" t="s">
        <v>634</v>
      </c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2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6.25390625" style="1" customWidth="1"/>
    <col min="3" max="3" width="11.375" style="1" customWidth="1"/>
    <col min="4" max="4" width="24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47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SUM(N11:N12)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51.75" customHeight="1">
      <c r="A11" s="21" t="s">
        <v>4</v>
      </c>
      <c r="B11" s="44" t="s">
        <v>719</v>
      </c>
      <c r="C11" s="37" t="s">
        <v>175</v>
      </c>
      <c r="D11" s="37" t="s">
        <v>443</v>
      </c>
      <c r="E11" s="38">
        <v>14000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1.75" customHeight="1">
      <c r="A12" s="21" t="s">
        <v>5</v>
      </c>
      <c r="B12" s="44" t="s">
        <v>719</v>
      </c>
      <c r="C12" s="37" t="s">
        <v>222</v>
      </c>
      <c r="D12" s="37" t="s">
        <v>443</v>
      </c>
      <c r="E12" s="38">
        <v>114000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ht="15">
      <c r="Q14" s="1"/>
    </row>
    <row r="15" spans="2:17" ht="15">
      <c r="B15" s="2" t="s">
        <v>700</v>
      </c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0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48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82.5" customHeight="1">
      <c r="A11" s="21" t="s">
        <v>4</v>
      </c>
      <c r="B11" s="37" t="s">
        <v>654</v>
      </c>
      <c r="C11" s="37" t="s">
        <v>444</v>
      </c>
      <c r="D11" s="37" t="s">
        <v>445</v>
      </c>
      <c r="E11" s="38">
        <v>450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6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8.75390625" style="1" customWidth="1"/>
    <col min="3" max="3" width="12.625" style="1" customWidth="1"/>
    <col min="4" max="4" width="22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SUM(N11:N12)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177</v>
      </c>
      <c r="E10" s="36" t="s">
        <v>136</v>
      </c>
      <c r="F10" s="14"/>
      <c r="G10" s="5" t="str">
        <f>"Nazwa handlowa /
"&amp;C10&amp;" / 
"&amp;D10</f>
        <v>Nazwa handlowa /
Dawka / 
Postać/Opakowanie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53.25" customHeight="1">
      <c r="A11" s="21" t="s">
        <v>4</v>
      </c>
      <c r="B11" s="37" t="s">
        <v>704</v>
      </c>
      <c r="C11" s="37" t="s">
        <v>178</v>
      </c>
      <c r="D11" s="37" t="s">
        <v>179</v>
      </c>
      <c r="E11" s="38">
        <v>4500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3.25" customHeight="1">
      <c r="A12" s="21" t="s">
        <v>5</v>
      </c>
      <c r="B12" s="37" t="s">
        <v>704</v>
      </c>
      <c r="C12" s="37" t="s">
        <v>180</v>
      </c>
      <c r="D12" s="37" t="s">
        <v>179</v>
      </c>
      <c r="E12" s="38">
        <v>150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="2" customFormat="1" ht="15">
      <c r="E14" s="41"/>
    </row>
    <row r="15" spans="2:5" s="2" customFormat="1" ht="15">
      <c r="B15" s="2" t="s">
        <v>168</v>
      </c>
      <c r="E15" s="41"/>
    </row>
    <row r="16" spans="2:5" s="2" customFormat="1" ht="15">
      <c r="B16" s="2" t="s">
        <v>592</v>
      </c>
      <c r="E16" s="41"/>
    </row>
    <row r="17" spans="2:6" s="2" customFormat="1" ht="39" customHeight="1">
      <c r="B17" s="73" t="s">
        <v>709</v>
      </c>
      <c r="C17" s="74"/>
      <c r="D17" s="74"/>
      <c r="E17" s="74"/>
      <c r="F17" s="74"/>
    </row>
    <row r="18" s="2" customFormat="1" ht="15"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s="2" customFormat="1" ht="15">
      <c r="E33" s="41"/>
    </row>
    <row r="34" ht="15">
      <c r="Q34" s="1"/>
    </row>
    <row r="35" ht="15">
      <c r="Q35" s="1"/>
    </row>
    <row r="36" ht="15">
      <c r="Q36" s="1"/>
    </row>
  </sheetData>
  <sheetProtection/>
  <mergeCells count="3">
    <mergeCell ref="G2:I2"/>
    <mergeCell ref="H6:I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8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4.875" style="1" customWidth="1"/>
    <col min="3" max="3" width="11.00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49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177</v>
      </c>
      <c r="E10" s="36" t="s">
        <v>136</v>
      </c>
      <c r="F10" s="14"/>
      <c r="G10" s="5" t="str">
        <f>"Nazwa handlowa /
"&amp;C10&amp;" / 
"&amp;D10</f>
        <v>Nazwa handlowa /
Dawka / 
Postać/Opakowanie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446</v>
      </c>
      <c r="C11" s="37" t="s">
        <v>447</v>
      </c>
      <c r="D11" s="37" t="s">
        <v>448</v>
      </c>
      <c r="E11" s="38">
        <v>1100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4.375" style="1" customWidth="1"/>
    <col min="3" max="3" width="14.875" style="1" customWidth="1"/>
    <col min="4" max="4" width="17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50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449</v>
      </c>
      <c r="E10" s="36" t="s">
        <v>136</v>
      </c>
      <c r="F10" s="14"/>
      <c r="G10" s="5" t="str">
        <f>"Nazwa handlowa /
"&amp;C10&amp;" / 
"&amp;D10</f>
        <v>Nazwa handlowa /
Dawka / 
Postać 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450</v>
      </c>
      <c r="C11" s="37" t="s">
        <v>451</v>
      </c>
      <c r="D11" s="37" t="s">
        <v>250</v>
      </c>
      <c r="E11" s="38">
        <v>2400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6"/>
  <sheetViews>
    <sheetView showGridLines="0" zoomScale="93" zoomScaleNormal="93" zoomScalePageLayoutView="80" workbookViewId="0" topLeftCell="A7">
      <selection activeCell="B18" sqref="B18:F18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51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SUM(N11:N22)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452</v>
      </c>
      <c r="C11" s="37" t="s">
        <v>453</v>
      </c>
      <c r="D11" s="37" t="s">
        <v>454</v>
      </c>
      <c r="E11" s="38">
        <v>130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455</v>
      </c>
      <c r="C12" s="37" t="s">
        <v>456</v>
      </c>
      <c r="D12" s="37" t="s">
        <v>457</v>
      </c>
      <c r="E12" s="38">
        <v>142000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458</v>
      </c>
      <c r="C13" s="37" t="s">
        <v>216</v>
      </c>
      <c r="D13" s="37" t="s">
        <v>233</v>
      </c>
      <c r="E13" s="38">
        <v>9800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 aca="true" t="shared" si="0" ref="L13:L22">IF(K13=0,"0,00",IF(K13&gt;0,ROUND(E13/K13,2)))</f>
        <v>0,00</v>
      </c>
      <c r="M13" s="15"/>
      <c r="N13" s="17">
        <f aca="true" t="shared" si="1" ref="N13:N22">ROUND(L13*ROUND(M13,2),2)</f>
        <v>0</v>
      </c>
      <c r="Q13" s="1"/>
    </row>
    <row r="14" spans="1:17" ht="45">
      <c r="A14" s="21" t="s">
        <v>7</v>
      </c>
      <c r="B14" s="37" t="s">
        <v>458</v>
      </c>
      <c r="C14" s="37" t="s">
        <v>459</v>
      </c>
      <c r="D14" s="37" t="s">
        <v>304</v>
      </c>
      <c r="E14" s="38">
        <v>18400</v>
      </c>
      <c r="F14" s="14" t="s">
        <v>91</v>
      </c>
      <c r="G14" s="15" t="s">
        <v>125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5">
      <c r="A15" s="21" t="s">
        <v>59</v>
      </c>
      <c r="B15" s="37" t="s">
        <v>460</v>
      </c>
      <c r="C15" s="37" t="s">
        <v>461</v>
      </c>
      <c r="D15" s="37" t="s">
        <v>462</v>
      </c>
      <c r="E15" s="38">
        <v>630</v>
      </c>
      <c r="F15" s="14" t="s">
        <v>91</v>
      </c>
      <c r="G15" s="15" t="s">
        <v>125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51" customHeight="1">
      <c r="A16" s="21" t="s">
        <v>90</v>
      </c>
      <c r="B16" s="37" t="s">
        <v>655</v>
      </c>
      <c r="C16" s="37" t="s">
        <v>463</v>
      </c>
      <c r="D16" s="37" t="s">
        <v>464</v>
      </c>
      <c r="E16" s="38">
        <v>600</v>
      </c>
      <c r="F16" s="14" t="s">
        <v>91</v>
      </c>
      <c r="G16" s="15" t="s">
        <v>125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21" t="s">
        <v>8</v>
      </c>
      <c r="B17" s="37" t="s">
        <v>465</v>
      </c>
      <c r="C17" s="37" t="s">
        <v>466</v>
      </c>
      <c r="D17" s="37" t="s">
        <v>467</v>
      </c>
      <c r="E17" s="38">
        <v>6500</v>
      </c>
      <c r="F17" s="14" t="s">
        <v>91</v>
      </c>
      <c r="G17" s="15" t="s">
        <v>125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5">
      <c r="A18" s="21" t="s">
        <v>9</v>
      </c>
      <c r="B18" s="37" t="s">
        <v>656</v>
      </c>
      <c r="C18" s="37" t="s">
        <v>299</v>
      </c>
      <c r="D18" s="37" t="s">
        <v>233</v>
      </c>
      <c r="E18" s="38">
        <v>6000</v>
      </c>
      <c r="F18" s="14" t="s">
        <v>91</v>
      </c>
      <c r="G18" s="15" t="s">
        <v>125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45">
      <c r="A19" s="21" t="s">
        <v>22</v>
      </c>
      <c r="B19" s="37" t="s">
        <v>656</v>
      </c>
      <c r="C19" s="37" t="s">
        <v>216</v>
      </c>
      <c r="D19" s="37" t="s">
        <v>233</v>
      </c>
      <c r="E19" s="38">
        <v>34600</v>
      </c>
      <c r="F19" s="14" t="s">
        <v>91</v>
      </c>
      <c r="G19" s="15" t="s">
        <v>125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  <c r="Q19" s="1"/>
    </row>
    <row r="20" spans="1:17" ht="90" customHeight="1">
      <c r="A20" s="21" t="s">
        <v>89</v>
      </c>
      <c r="B20" s="37" t="s">
        <v>468</v>
      </c>
      <c r="C20" s="37" t="s">
        <v>469</v>
      </c>
      <c r="D20" s="37" t="s">
        <v>470</v>
      </c>
      <c r="E20" s="38">
        <v>120000</v>
      </c>
      <c r="F20" s="14" t="s">
        <v>91</v>
      </c>
      <c r="G20" s="15" t="s">
        <v>125</v>
      </c>
      <c r="H20" s="15"/>
      <c r="I20" s="15"/>
      <c r="J20" s="16"/>
      <c r="K20" s="15"/>
      <c r="L20" s="15" t="str">
        <f t="shared" si="0"/>
        <v>0,00</v>
      </c>
      <c r="M20" s="15"/>
      <c r="N20" s="17">
        <f t="shared" si="1"/>
        <v>0</v>
      </c>
      <c r="Q20" s="1"/>
    </row>
    <row r="21" spans="1:17" ht="45">
      <c r="A21" s="21" t="s">
        <v>2</v>
      </c>
      <c r="B21" s="37" t="s">
        <v>471</v>
      </c>
      <c r="C21" s="37" t="s">
        <v>175</v>
      </c>
      <c r="D21" s="37" t="s">
        <v>233</v>
      </c>
      <c r="E21" s="38">
        <v>25000</v>
      </c>
      <c r="F21" s="14" t="s">
        <v>91</v>
      </c>
      <c r="G21" s="15" t="s">
        <v>125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  <c r="Q21" s="1"/>
    </row>
    <row r="22" spans="1:17" ht="45">
      <c r="A22" s="21" t="s">
        <v>1</v>
      </c>
      <c r="B22" s="37" t="s">
        <v>305</v>
      </c>
      <c r="C22" s="37" t="s">
        <v>175</v>
      </c>
      <c r="D22" s="37" t="s">
        <v>472</v>
      </c>
      <c r="E22" s="38">
        <v>720</v>
      </c>
      <c r="F22" s="14" t="s">
        <v>91</v>
      </c>
      <c r="G22" s="15" t="s">
        <v>125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  <c r="Q22" s="1"/>
    </row>
    <row r="23" ht="15">
      <c r="Q23" s="1"/>
    </row>
    <row r="24" ht="15">
      <c r="Q24" s="1"/>
    </row>
    <row r="25" spans="2:17" ht="15">
      <c r="B25" s="2" t="s">
        <v>634</v>
      </c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73" ht="15">
      <c r="Q73" s="1"/>
    </row>
    <row r="74" ht="15">
      <c r="Q74" s="1"/>
    </row>
    <row r="75" ht="15">
      <c r="Q75" s="1"/>
    </row>
    <row r="76" ht="15">
      <c r="Q76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7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3.125" style="1" customWidth="1"/>
    <col min="3" max="3" width="13.37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52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SUM(N11:N12)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657</v>
      </c>
      <c r="C11" s="37" t="s">
        <v>473</v>
      </c>
      <c r="D11" s="37" t="s">
        <v>474</v>
      </c>
      <c r="E11" s="38">
        <v>30000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657</v>
      </c>
      <c r="C12" s="37" t="s">
        <v>475</v>
      </c>
      <c r="D12" s="37" t="s">
        <v>474</v>
      </c>
      <c r="E12" s="38">
        <v>76000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ht="15">
      <c r="Q14" s="1"/>
    </row>
    <row r="15" spans="2:17" ht="15">
      <c r="B15" s="2" t="s">
        <v>607</v>
      </c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9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5.625" style="1" customWidth="1"/>
    <col min="3" max="3" width="15.25390625" style="1" customWidth="1"/>
    <col min="4" max="4" width="27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53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449</v>
      </c>
      <c r="E10" s="36" t="s">
        <v>136</v>
      </c>
      <c r="F10" s="14"/>
      <c r="G10" s="5" t="str">
        <f>"Nazwa handlowa /
"&amp;C10&amp;" / 
"&amp;D10</f>
        <v>Nazwa handlowa /
Dawka / 
Postać 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93" customHeight="1">
      <c r="A11" s="21" t="s">
        <v>4</v>
      </c>
      <c r="B11" s="37" t="s">
        <v>476</v>
      </c>
      <c r="C11" s="37" t="s">
        <v>451</v>
      </c>
      <c r="D11" s="44" t="s">
        <v>720</v>
      </c>
      <c r="E11" s="38">
        <v>4000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4.75390625" style="1" customWidth="1"/>
    <col min="3" max="3" width="15.375" style="1" customWidth="1"/>
    <col min="4" max="4" width="17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54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477</v>
      </c>
      <c r="C11" s="37" t="s">
        <v>478</v>
      </c>
      <c r="D11" s="37" t="s">
        <v>271</v>
      </c>
      <c r="E11" s="38">
        <v>500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7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55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SUM(N11:N13)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658</v>
      </c>
      <c r="C11" s="37" t="s">
        <v>659</v>
      </c>
      <c r="D11" s="37" t="s">
        <v>479</v>
      </c>
      <c r="E11" s="38">
        <v>230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480</v>
      </c>
      <c r="C12" s="37" t="s">
        <v>481</v>
      </c>
      <c r="D12" s="37" t="s">
        <v>233</v>
      </c>
      <c r="E12" s="38">
        <v>34200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482</v>
      </c>
      <c r="C13" s="37" t="s">
        <v>483</v>
      </c>
      <c r="D13" s="37" t="s">
        <v>484</v>
      </c>
      <c r="E13" s="38">
        <v>670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9"/>
  <sheetViews>
    <sheetView showGridLines="0" zoomScale="93" zoomScaleNormal="93" zoomScalePageLayoutView="80" workbookViewId="0" topLeftCell="A7">
      <selection activeCell="B18" sqref="B18:F18"/>
    </sheetView>
  </sheetViews>
  <sheetFormatPr defaultColWidth="9.00390625" defaultRowHeight="12.75"/>
  <cols>
    <col min="1" max="1" width="5.125" style="1" customWidth="1"/>
    <col min="2" max="2" width="30.875" style="1" customWidth="1"/>
    <col min="3" max="3" width="25.375" style="1" customWidth="1"/>
    <col min="4" max="4" width="27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56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SUM(N11:N15)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440</v>
      </c>
      <c r="E10" s="36" t="s">
        <v>136</v>
      </c>
      <c r="F10" s="14"/>
      <c r="G10" s="5" t="str">
        <f>"Nazwa handlowa /
"&amp;C10&amp;" / 
"&amp;D10</f>
        <v>Nazwa handlowa /
Dawka / 
Postać / 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121.5" customHeight="1">
      <c r="A11" s="21" t="s">
        <v>4</v>
      </c>
      <c r="B11" s="37" t="s">
        <v>660</v>
      </c>
      <c r="C11" s="37" t="s">
        <v>485</v>
      </c>
      <c r="D11" s="37" t="s">
        <v>486</v>
      </c>
      <c r="E11" s="38">
        <v>200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16.25" customHeight="1">
      <c r="A12" s="21" t="s">
        <v>5</v>
      </c>
      <c r="B12" s="37" t="s">
        <v>661</v>
      </c>
      <c r="C12" s="37" t="s">
        <v>487</v>
      </c>
      <c r="D12" s="37" t="s">
        <v>486</v>
      </c>
      <c r="E12" s="38">
        <v>200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86.25" customHeight="1">
      <c r="A13" s="21" t="s">
        <v>6</v>
      </c>
      <c r="B13" s="37" t="s">
        <v>488</v>
      </c>
      <c r="C13" s="37" t="s">
        <v>489</v>
      </c>
      <c r="D13" s="37" t="s">
        <v>490</v>
      </c>
      <c r="E13" s="38">
        <v>18000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5">
      <c r="A14" s="21" t="s">
        <v>7</v>
      </c>
      <c r="B14" s="37" t="s">
        <v>662</v>
      </c>
      <c r="C14" s="37" t="s">
        <v>491</v>
      </c>
      <c r="D14" s="37" t="s">
        <v>492</v>
      </c>
      <c r="E14" s="38">
        <v>720</v>
      </c>
      <c r="F14" s="14" t="s">
        <v>91</v>
      </c>
      <c r="G14" s="15" t="s">
        <v>125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1:17" ht="45">
      <c r="A15" s="21" t="s">
        <v>59</v>
      </c>
      <c r="B15" s="37" t="s">
        <v>662</v>
      </c>
      <c r="C15" s="37" t="s">
        <v>493</v>
      </c>
      <c r="D15" s="37" t="s">
        <v>492</v>
      </c>
      <c r="E15" s="38">
        <v>200</v>
      </c>
      <c r="F15" s="14" t="s">
        <v>91</v>
      </c>
      <c r="G15" s="15" t="s">
        <v>125</v>
      </c>
      <c r="H15" s="15"/>
      <c r="I15" s="15"/>
      <c r="J15" s="16"/>
      <c r="K15" s="15"/>
      <c r="L15" s="15" t="str">
        <f>IF(K15=0,"0,00",IF(K15&gt;0,ROUND(E15/K15,2)))</f>
        <v>0,00</v>
      </c>
      <c r="M15" s="15"/>
      <c r="N15" s="17">
        <f>ROUND(L15*ROUND(M15,2),2)</f>
        <v>0</v>
      </c>
      <c r="Q15" s="1"/>
    </row>
    <row r="16" ht="15">
      <c r="Q16" s="1"/>
    </row>
    <row r="17" ht="15">
      <c r="Q17" s="1"/>
    </row>
    <row r="18" spans="2:17" ht="15">
      <c r="B18" s="47" t="s">
        <v>721</v>
      </c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7"/>
  <sheetViews>
    <sheetView showGridLines="0" zoomScale="93" zoomScaleNormal="93" zoomScalePageLayoutView="80" workbookViewId="0" topLeftCell="A3">
      <selection activeCell="B18" sqref="B18:F18"/>
    </sheetView>
  </sheetViews>
  <sheetFormatPr defaultColWidth="9.00390625" defaultRowHeight="12.75"/>
  <cols>
    <col min="1" max="1" width="5.125" style="1" customWidth="1"/>
    <col min="2" max="2" width="14.375" style="1" customWidth="1"/>
    <col min="3" max="3" width="9.875" style="1" customWidth="1"/>
    <col min="4" max="4" width="22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57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SUM(N11:N12)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51.75" customHeight="1">
      <c r="A11" s="21" t="s">
        <v>4</v>
      </c>
      <c r="B11" s="37" t="s">
        <v>663</v>
      </c>
      <c r="C11" s="37" t="s">
        <v>225</v>
      </c>
      <c r="D11" s="37" t="s">
        <v>494</v>
      </c>
      <c r="E11" s="38">
        <v>800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1.75" customHeight="1">
      <c r="A12" s="21" t="s">
        <v>5</v>
      </c>
      <c r="B12" s="37" t="s">
        <v>663</v>
      </c>
      <c r="C12" s="37" t="s">
        <v>495</v>
      </c>
      <c r="D12" s="37" t="s">
        <v>494</v>
      </c>
      <c r="E12" s="38">
        <v>200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ht="15">
      <c r="Q14" s="1"/>
    </row>
    <row r="15" spans="2:17" ht="15">
      <c r="B15" s="2" t="s">
        <v>607</v>
      </c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4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6.625" style="1" customWidth="1"/>
    <col min="3" max="3" width="20.875" style="1" customWidth="1"/>
    <col min="4" max="4" width="15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58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136</v>
      </c>
      <c r="F10" s="14"/>
      <c r="G10" s="5" t="str">
        <f>"Nazwa handlowa /
"&amp;C10&amp;" / 
"&amp;D10</f>
        <v>Nazwa handlowa /
Dawka / 
Postać/ 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496</v>
      </c>
      <c r="C11" s="37" t="s">
        <v>497</v>
      </c>
      <c r="D11" s="37" t="s">
        <v>498</v>
      </c>
      <c r="E11" s="38">
        <v>210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5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53.25" customHeight="1">
      <c r="A11" s="21" t="s">
        <v>4</v>
      </c>
      <c r="B11" s="37" t="s">
        <v>705</v>
      </c>
      <c r="C11" s="37" t="s">
        <v>181</v>
      </c>
      <c r="D11" s="37" t="s">
        <v>182</v>
      </c>
      <c r="E11" s="38">
        <v>270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spans="2:17" ht="15">
      <c r="B14" s="2" t="s">
        <v>168</v>
      </c>
      <c r="Q14" s="1"/>
    </row>
    <row r="15" spans="2:17" ht="33" customHeight="1">
      <c r="B15" s="73" t="s">
        <v>711</v>
      </c>
      <c r="C15" s="74"/>
      <c r="D15" s="74"/>
      <c r="E15" s="74"/>
      <c r="F15" s="74"/>
      <c r="Q15" s="1"/>
    </row>
    <row r="16" spans="2:17" ht="15">
      <c r="B16" s="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0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5.625" style="1" customWidth="1"/>
    <col min="3" max="3" width="9.25390625" style="1" customWidth="1"/>
    <col min="4" max="4" width="18.00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hidden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59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42"/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664</v>
      </c>
      <c r="C11" s="37" t="s">
        <v>499</v>
      </c>
      <c r="D11" s="37" t="s">
        <v>500</v>
      </c>
      <c r="E11" s="38">
        <v>1080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spans="2:17" ht="15">
      <c r="B14" s="2" t="s">
        <v>637</v>
      </c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3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2.625" style="1" customWidth="1"/>
    <col min="4" max="4" width="19.00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60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SUM(N11:N13)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203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665</v>
      </c>
      <c r="C11" s="37" t="s">
        <v>501</v>
      </c>
      <c r="D11" s="37" t="s">
        <v>502</v>
      </c>
      <c r="E11" s="38">
        <v>360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665</v>
      </c>
      <c r="C12" s="37" t="s">
        <v>503</v>
      </c>
      <c r="D12" s="37" t="s">
        <v>502</v>
      </c>
      <c r="E12" s="38">
        <v>360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665</v>
      </c>
      <c r="C13" s="37" t="s">
        <v>504</v>
      </c>
      <c r="D13" s="37" t="s">
        <v>502</v>
      </c>
      <c r="E13" s="38">
        <v>180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5">
      <c r="Q14" s="1"/>
    </row>
    <row r="15" ht="15">
      <c r="Q15" s="1"/>
    </row>
    <row r="16" spans="2:17" ht="15">
      <c r="B16" s="2" t="s">
        <v>607</v>
      </c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8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61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666</v>
      </c>
      <c r="C11" s="37" t="s">
        <v>505</v>
      </c>
      <c r="D11" s="37" t="s">
        <v>506</v>
      </c>
      <c r="E11" s="38">
        <v>6000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spans="2:17" ht="15">
      <c r="B14" s="2" t="s">
        <v>667</v>
      </c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  <row r="207" ht="15">
      <c r="Q207" s="1"/>
    </row>
    <row r="208" ht="15">
      <c r="Q208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7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9.375" style="1" customWidth="1"/>
    <col min="3" max="3" width="16.00390625" style="1" customWidth="1"/>
    <col min="4" max="4" width="19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62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136</v>
      </c>
      <c r="F10" s="14"/>
      <c r="G10" s="5" t="str">
        <f>"Nazwa handlowa /
"&amp;C10&amp;" / 
"&amp;D10</f>
        <v>Nazwa handlowa /
Dawka / 
Postać/ 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507</v>
      </c>
      <c r="C11" s="37" t="s">
        <v>508</v>
      </c>
      <c r="D11" s="37" t="s">
        <v>250</v>
      </c>
      <c r="E11" s="38">
        <v>12000</v>
      </c>
      <c r="F11" s="46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4"/>
  <sheetViews>
    <sheetView showGridLines="0" zoomScale="93" zoomScaleNormal="93" zoomScalePageLayoutView="80" workbookViewId="0" topLeftCell="A7">
      <selection activeCell="B18" sqref="B18:F18"/>
    </sheetView>
  </sheetViews>
  <sheetFormatPr defaultColWidth="9.00390625" defaultRowHeight="12.75"/>
  <cols>
    <col min="1" max="1" width="5.125" style="1" customWidth="1"/>
    <col min="2" max="2" width="22.125" style="1" customWidth="1"/>
    <col min="3" max="3" width="20.875" style="1" customWidth="1"/>
    <col min="4" max="4" width="22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63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SUM(N11:N28)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509</v>
      </c>
      <c r="C11" s="37" t="s">
        <v>302</v>
      </c>
      <c r="D11" s="37" t="s">
        <v>263</v>
      </c>
      <c r="E11" s="38">
        <v>2016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510</v>
      </c>
      <c r="C12" s="37" t="s">
        <v>511</v>
      </c>
      <c r="D12" s="37" t="s">
        <v>512</v>
      </c>
      <c r="E12" s="38">
        <v>1100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513</v>
      </c>
      <c r="C13" s="37" t="s">
        <v>514</v>
      </c>
      <c r="D13" s="37" t="s">
        <v>515</v>
      </c>
      <c r="E13" s="38">
        <v>800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 aca="true" t="shared" si="0" ref="L13:L28">IF(K13=0,"0,00",IF(K13&gt;0,ROUND(E13/K13,2)))</f>
        <v>0,00</v>
      </c>
      <c r="M13" s="15"/>
      <c r="N13" s="17">
        <f aca="true" t="shared" si="1" ref="N13:N28">ROUND(L13*ROUND(M13,2),2)</f>
        <v>0</v>
      </c>
      <c r="Q13" s="1"/>
    </row>
    <row r="14" spans="1:17" ht="45">
      <c r="A14" s="21" t="s">
        <v>7</v>
      </c>
      <c r="B14" s="37" t="s">
        <v>668</v>
      </c>
      <c r="C14" s="37" t="s">
        <v>516</v>
      </c>
      <c r="D14" s="37" t="s">
        <v>517</v>
      </c>
      <c r="E14" s="38">
        <v>1200</v>
      </c>
      <c r="F14" s="14" t="s">
        <v>91</v>
      </c>
      <c r="G14" s="15" t="s">
        <v>125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8.75" customHeight="1">
      <c r="A15" s="21" t="s">
        <v>59</v>
      </c>
      <c r="B15" s="37" t="s">
        <v>671</v>
      </c>
      <c r="C15" s="37" t="s">
        <v>518</v>
      </c>
      <c r="D15" s="44" t="s">
        <v>722</v>
      </c>
      <c r="E15" s="38">
        <v>2520</v>
      </c>
      <c r="F15" s="14" t="s">
        <v>91</v>
      </c>
      <c r="G15" s="15" t="s">
        <v>125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8.75" customHeight="1">
      <c r="A16" s="21" t="s">
        <v>90</v>
      </c>
      <c r="B16" s="37" t="s">
        <v>671</v>
      </c>
      <c r="C16" s="37" t="s">
        <v>519</v>
      </c>
      <c r="D16" s="44" t="s">
        <v>722</v>
      </c>
      <c r="E16" s="38">
        <v>2520</v>
      </c>
      <c r="F16" s="14" t="s">
        <v>91</v>
      </c>
      <c r="G16" s="15" t="s">
        <v>125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21" t="s">
        <v>8</v>
      </c>
      <c r="B17" s="37" t="s">
        <v>520</v>
      </c>
      <c r="C17" s="37" t="s">
        <v>521</v>
      </c>
      <c r="D17" s="44" t="s">
        <v>233</v>
      </c>
      <c r="E17" s="38">
        <v>4000</v>
      </c>
      <c r="F17" s="14" t="s">
        <v>91</v>
      </c>
      <c r="G17" s="15" t="s">
        <v>125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5">
      <c r="A18" s="21" t="s">
        <v>9</v>
      </c>
      <c r="B18" s="37" t="s">
        <v>522</v>
      </c>
      <c r="C18" s="37" t="s">
        <v>227</v>
      </c>
      <c r="D18" s="44" t="s">
        <v>233</v>
      </c>
      <c r="E18" s="38">
        <v>96000</v>
      </c>
      <c r="F18" s="14" t="s">
        <v>91</v>
      </c>
      <c r="G18" s="15" t="s">
        <v>125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45">
      <c r="A19" s="21" t="s">
        <v>22</v>
      </c>
      <c r="B19" s="37" t="s">
        <v>523</v>
      </c>
      <c r="C19" s="37" t="s">
        <v>216</v>
      </c>
      <c r="D19" s="44" t="s">
        <v>524</v>
      </c>
      <c r="E19" s="38">
        <v>100</v>
      </c>
      <c r="F19" s="14" t="s">
        <v>91</v>
      </c>
      <c r="G19" s="15" t="s">
        <v>125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  <c r="Q19" s="1"/>
    </row>
    <row r="20" spans="1:17" ht="45">
      <c r="A20" s="21" t="s">
        <v>89</v>
      </c>
      <c r="B20" s="37" t="s">
        <v>381</v>
      </c>
      <c r="C20" s="37" t="s">
        <v>525</v>
      </c>
      <c r="D20" s="44" t="s">
        <v>526</v>
      </c>
      <c r="E20" s="38">
        <v>30</v>
      </c>
      <c r="F20" s="14" t="s">
        <v>91</v>
      </c>
      <c r="G20" s="15" t="s">
        <v>125</v>
      </c>
      <c r="H20" s="15"/>
      <c r="I20" s="15"/>
      <c r="J20" s="16"/>
      <c r="K20" s="15"/>
      <c r="L20" s="15" t="str">
        <f t="shared" si="0"/>
        <v>0,00</v>
      </c>
      <c r="M20" s="15"/>
      <c r="N20" s="17">
        <f t="shared" si="1"/>
        <v>0</v>
      </c>
      <c r="Q20" s="1"/>
    </row>
    <row r="21" spans="1:17" ht="45">
      <c r="A21" s="21" t="s">
        <v>2</v>
      </c>
      <c r="B21" s="37" t="s">
        <v>381</v>
      </c>
      <c r="C21" s="37" t="s">
        <v>527</v>
      </c>
      <c r="D21" s="44" t="s">
        <v>526</v>
      </c>
      <c r="E21" s="38">
        <v>60</v>
      </c>
      <c r="F21" s="14" t="s">
        <v>91</v>
      </c>
      <c r="G21" s="15" t="s">
        <v>125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  <c r="Q21" s="1"/>
    </row>
    <row r="22" spans="1:17" ht="49.5" customHeight="1">
      <c r="A22" s="21" t="s">
        <v>1</v>
      </c>
      <c r="B22" s="37" t="s">
        <v>669</v>
      </c>
      <c r="C22" s="37" t="s">
        <v>528</v>
      </c>
      <c r="D22" s="44" t="s">
        <v>723</v>
      </c>
      <c r="E22" s="38">
        <v>864</v>
      </c>
      <c r="F22" s="14" t="s">
        <v>91</v>
      </c>
      <c r="G22" s="15" t="s">
        <v>125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  <c r="Q22" s="1"/>
    </row>
    <row r="23" spans="1:17" ht="52.5" customHeight="1">
      <c r="A23" s="21" t="s">
        <v>92</v>
      </c>
      <c r="B23" s="37" t="s">
        <v>669</v>
      </c>
      <c r="C23" s="37" t="s">
        <v>529</v>
      </c>
      <c r="D23" s="44" t="s">
        <v>723</v>
      </c>
      <c r="E23" s="38">
        <v>1080</v>
      </c>
      <c r="F23" s="14" t="s">
        <v>91</v>
      </c>
      <c r="G23" s="15" t="s">
        <v>125</v>
      </c>
      <c r="H23" s="15"/>
      <c r="I23" s="15"/>
      <c r="J23" s="16"/>
      <c r="K23" s="15"/>
      <c r="L23" s="15" t="str">
        <f t="shared" si="0"/>
        <v>0,00</v>
      </c>
      <c r="M23" s="15"/>
      <c r="N23" s="17">
        <f t="shared" si="1"/>
        <v>0</v>
      </c>
      <c r="Q23" s="1"/>
    </row>
    <row r="24" spans="1:17" ht="45">
      <c r="A24" s="21" t="s">
        <v>93</v>
      </c>
      <c r="B24" s="37" t="s">
        <v>530</v>
      </c>
      <c r="C24" s="37" t="s">
        <v>257</v>
      </c>
      <c r="D24" s="37" t="s">
        <v>233</v>
      </c>
      <c r="E24" s="38">
        <v>15000</v>
      </c>
      <c r="F24" s="14" t="s">
        <v>91</v>
      </c>
      <c r="G24" s="15" t="s">
        <v>125</v>
      </c>
      <c r="H24" s="15"/>
      <c r="I24" s="15"/>
      <c r="J24" s="16"/>
      <c r="K24" s="15"/>
      <c r="L24" s="15" t="str">
        <f t="shared" si="0"/>
        <v>0,00</v>
      </c>
      <c r="M24" s="15"/>
      <c r="N24" s="17">
        <f t="shared" si="1"/>
        <v>0</v>
      </c>
      <c r="Q24" s="1"/>
    </row>
    <row r="25" spans="1:17" ht="45">
      <c r="A25" s="21" t="s">
        <v>94</v>
      </c>
      <c r="B25" s="37" t="s">
        <v>670</v>
      </c>
      <c r="C25" s="37" t="s">
        <v>227</v>
      </c>
      <c r="D25" s="37" t="s">
        <v>531</v>
      </c>
      <c r="E25" s="38">
        <v>4032</v>
      </c>
      <c r="F25" s="14" t="s">
        <v>91</v>
      </c>
      <c r="G25" s="15" t="s">
        <v>125</v>
      </c>
      <c r="H25" s="15"/>
      <c r="I25" s="15"/>
      <c r="J25" s="16"/>
      <c r="K25" s="15"/>
      <c r="L25" s="15" t="str">
        <f t="shared" si="0"/>
        <v>0,00</v>
      </c>
      <c r="M25" s="15"/>
      <c r="N25" s="17">
        <f t="shared" si="1"/>
        <v>0</v>
      </c>
      <c r="Q25" s="1"/>
    </row>
    <row r="26" spans="1:17" ht="45">
      <c r="A26" s="21" t="s">
        <v>95</v>
      </c>
      <c r="B26" s="37" t="s">
        <v>670</v>
      </c>
      <c r="C26" s="37" t="s">
        <v>265</v>
      </c>
      <c r="D26" s="37" t="s">
        <v>531</v>
      </c>
      <c r="E26" s="38">
        <v>4032</v>
      </c>
      <c r="F26" s="14" t="s">
        <v>91</v>
      </c>
      <c r="G26" s="15" t="s">
        <v>125</v>
      </c>
      <c r="H26" s="15"/>
      <c r="I26" s="15"/>
      <c r="J26" s="16"/>
      <c r="K26" s="15"/>
      <c r="L26" s="15" t="str">
        <f t="shared" si="0"/>
        <v>0,00</v>
      </c>
      <c r="M26" s="15"/>
      <c r="N26" s="17">
        <f t="shared" si="1"/>
        <v>0</v>
      </c>
      <c r="Q26" s="1"/>
    </row>
    <row r="27" spans="1:17" ht="45">
      <c r="A27" s="21" t="s">
        <v>96</v>
      </c>
      <c r="B27" s="37" t="s">
        <v>532</v>
      </c>
      <c r="C27" s="37" t="s">
        <v>533</v>
      </c>
      <c r="D27" s="37" t="s">
        <v>672</v>
      </c>
      <c r="E27" s="38">
        <v>300</v>
      </c>
      <c r="F27" s="14" t="s">
        <v>91</v>
      </c>
      <c r="G27" s="15" t="s">
        <v>125</v>
      </c>
      <c r="H27" s="15"/>
      <c r="I27" s="15"/>
      <c r="J27" s="16"/>
      <c r="K27" s="15"/>
      <c r="L27" s="15" t="str">
        <f t="shared" si="0"/>
        <v>0,00</v>
      </c>
      <c r="M27" s="15"/>
      <c r="N27" s="17">
        <f t="shared" si="1"/>
        <v>0</v>
      </c>
      <c r="Q27" s="1"/>
    </row>
    <row r="28" spans="1:17" ht="53.25" customHeight="1">
      <c r="A28" s="21" t="s">
        <v>97</v>
      </c>
      <c r="B28" s="37" t="s">
        <v>534</v>
      </c>
      <c r="C28" s="37" t="s">
        <v>257</v>
      </c>
      <c r="D28" s="37" t="s">
        <v>535</v>
      </c>
      <c r="E28" s="38">
        <v>5400</v>
      </c>
      <c r="F28" s="14" t="s">
        <v>91</v>
      </c>
      <c r="G28" s="15" t="s">
        <v>125</v>
      </c>
      <c r="H28" s="15"/>
      <c r="I28" s="15"/>
      <c r="J28" s="16"/>
      <c r="K28" s="15"/>
      <c r="L28" s="15" t="str">
        <f t="shared" si="0"/>
        <v>0,00</v>
      </c>
      <c r="M28" s="15"/>
      <c r="N28" s="17">
        <f t="shared" si="1"/>
        <v>0</v>
      </c>
      <c r="Q28" s="1"/>
    </row>
    <row r="29" ht="15">
      <c r="Q29" s="1"/>
    </row>
    <row r="30" ht="15">
      <c r="Q30" s="1"/>
    </row>
    <row r="31" spans="2:17" ht="15">
      <c r="B31" s="2" t="s">
        <v>616</v>
      </c>
      <c r="Q31" s="1"/>
    </row>
    <row r="32" spans="2:17" ht="15">
      <c r="B32" s="2"/>
      <c r="Q32" s="1"/>
    </row>
    <row r="33" spans="2:17" ht="15">
      <c r="B33" s="2"/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9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1.125" style="1" customWidth="1"/>
    <col min="3" max="3" width="9.25390625" style="1" customWidth="1"/>
    <col min="4" max="4" width="1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64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136</v>
      </c>
      <c r="F10" s="14"/>
      <c r="G10" s="5" t="str">
        <f>"Nazwa handlowa /
"&amp;C10&amp;" / 
"&amp;D10</f>
        <v>Nazwa handlowa /
Dawka / 
Postać/ 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536</v>
      </c>
      <c r="C11" s="37" t="s">
        <v>537</v>
      </c>
      <c r="D11" s="37" t="s">
        <v>538</v>
      </c>
      <c r="E11" s="38">
        <v>8064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3"/>
  <sheetViews>
    <sheetView showGridLines="0" zoomScale="93" zoomScaleNormal="93" zoomScalePageLayoutView="80" workbookViewId="0" topLeftCell="A2">
      <selection activeCell="B18" sqref="B18:F18"/>
    </sheetView>
  </sheetViews>
  <sheetFormatPr defaultColWidth="9.00390625" defaultRowHeight="12.75"/>
  <cols>
    <col min="1" max="1" width="5.125" style="1" customWidth="1"/>
    <col min="2" max="2" width="11.875" style="1" customWidth="1"/>
    <col min="3" max="3" width="15.125" style="1" customWidth="1"/>
    <col min="4" max="4" width="26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65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SUM(N11:N12)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673</v>
      </c>
      <c r="C11" s="37" t="s">
        <v>539</v>
      </c>
      <c r="D11" s="37" t="s">
        <v>260</v>
      </c>
      <c r="E11" s="38">
        <v>350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673</v>
      </c>
      <c r="C12" s="37" t="s">
        <v>540</v>
      </c>
      <c r="D12" s="37" t="s">
        <v>541</v>
      </c>
      <c r="E12" s="38">
        <v>1800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ht="15">
      <c r="Q14" s="1"/>
    </row>
    <row r="15" spans="2:17" ht="15">
      <c r="B15" s="2" t="s">
        <v>607</v>
      </c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3" width="16.00390625" style="1" customWidth="1"/>
    <col min="4" max="4" width="16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66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542</v>
      </c>
      <c r="C11" s="37" t="s">
        <v>543</v>
      </c>
      <c r="D11" s="37" t="s">
        <v>544</v>
      </c>
      <c r="E11" s="38">
        <v>220000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4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7.375" style="1" customWidth="1"/>
    <col min="3" max="3" width="14.625" style="1" customWidth="1"/>
    <col min="4" max="4" width="15.00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67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695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545</v>
      </c>
      <c r="C11" s="37" t="s">
        <v>546</v>
      </c>
      <c r="D11" s="37" t="s">
        <v>547</v>
      </c>
      <c r="E11" s="38">
        <v>500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</sheetData>
  <sheetProtection/>
  <mergeCells count="2">
    <mergeCell ref="H6:I6"/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0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8.75390625" style="1" customWidth="1"/>
    <col min="4" max="4" width="14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4.75390625" style="1" customWidth="1"/>
    <col min="10" max="10" width="20.375" style="1" hidden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68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SUM(N11:N14)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42"/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674</v>
      </c>
      <c r="C11" s="37" t="s">
        <v>548</v>
      </c>
      <c r="D11" s="37" t="s">
        <v>549</v>
      </c>
      <c r="E11" s="38">
        <v>90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675</v>
      </c>
      <c r="C12" s="37" t="s">
        <v>550</v>
      </c>
      <c r="D12" s="37" t="s">
        <v>551</v>
      </c>
      <c r="E12" s="38">
        <v>30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676</v>
      </c>
      <c r="C13" s="37" t="s">
        <v>552</v>
      </c>
      <c r="D13" s="37" t="s">
        <v>549</v>
      </c>
      <c r="E13" s="38">
        <v>400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5">
      <c r="A14" s="21" t="s">
        <v>7</v>
      </c>
      <c r="B14" s="37" t="s">
        <v>677</v>
      </c>
      <c r="C14" s="37" t="s">
        <v>553</v>
      </c>
      <c r="D14" s="37" t="s">
        <v>379</v>
      </c>
      <c r="E14" s="38">
        <v>100</v>
      </c>
      <c r="F14" s="14" t="s">
        <v>91</v>
      </c>
      <c r="G14" s="15" t="s">
        <v>125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ht="15">
      <c r="Q15" s="1"/>
    </row>
    <row r="16" ht="15">
      <c r="Q16" s="1"/>
    </row>
    <row r="17" spans="2:17" ht="15">
      <c r="B17" s="1" t="s">
        <v>637</v>
      </c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zoomScale="93" zoomScaleNormal="93" zoomScalePageLayoutView="85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1" width="0.2421875" style="1" hidden="1" customWidth="1"/>
    <col min="12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136</v>
      </c>
      <c r="F10" s="14"/>
      <c r="G10" s="5" t="str">
        <f>"Nazwa handlowa /
"&amp;C10&amp;" / 
"&amp;D10</f>
        <v>Nazwa handlowa /
Dawka / 
Postać/ Opakowanie</v>
      </c>
      <c r="H10" s="5" t="s">
        <v>130</v>
      </c>
      <c r="I10" s="5" t="str">
        <f>B10</f>
        <v>Skład</v>
      </c>
      <c r="J10" s="5" t="s">
        <v>132</v>
      </c>
      <c r="K10" s="5"/>
      <c r="L10" s="5" t="s">
        <v>594</v>
      </c>
      <c r="M10" s="5" t="s">
        <v>595</v>
      </c>
      <c r="N10" s="5" t="s">
        <v>19</v>
      </c>
    </row>
    <row r="11" spans="1:14" ht="153" customHeight="1">
      <c r="A11" s="21" t="s">
        <v>4</v>
      </c>
      <c r="B11" s="37" t="s">
        <v>706</v>
      </c>
      <c r="C11" s="37" t="s">
        <v>183</v>
      </c>
      <c r="D11" s="37" t="s">
        <v>184</v>
      </c>
      <c r="E11" s="38">
        <v>1100</v>
      </c>
      <c r="F11" s="14" t="s">
        <v>593</v>
      </c>
      <c r="G11" s="15" t="s">
        <v>596</v>
      </c>
      <c r="H11" s="15"/>
      <c r="I11" s="15"/>
      <c r="J11" s="15" t="s">
        <v>597</v>
      </c>
      <c r="K11" s="15"/>
      <c r="L11" s="15"/>
      <c r="M11" s="15"/>
      <c r="N11" s="17">
        <f>ROUND(L11*ROUND(M11,2),2)</f>
        <v>0</v>
      </c>
    </row>
    <row r="12" ht="15">
      <c r="Q12" s="1"/>
    </row>
    <row r="13" ht="15">
      <c r="Q13" s="1"/>
    </row>
    <row r="14" spans="2:5" s="2" customFormat="1" ht="15">
      <c r="B14" s="2" t="s">
        <v>168</v>
      </c>
      <c r="E14" s="41"/>
    </row>
    <row r="15" spans="2:6" s="2" customFormat="1" ht="32.25" customHeight="1">
      <c r="B15" s="73" t="s">
        <v>712</v>
      </c>
      <c r="C15" s="74"/>
      <c r="D15" s="74"/>
      <c r="E15" s="74"/>
      <c r="F15" s="74"/>
    </row>
    <row r="16" s="2" customFormat="1" ht="15">
      <c r="E16" s="4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1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37.125" style="1" customWidth="1"/>
    <col min="3" max="3" width="39.75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69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SUM(N11:N15)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697</v>
      </c>
      <c r="I10" s="5" t="str">
        <f>B10</f>
        <v>Skład</v>
      </c>
      <c r="J10" s="5" t="s">
        <v>724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101.25" customHeight="1">
      <c r="A11" s="21" t="s">
        <v>4</v>
      </c>
      <c r="B11" s="37" t="s">
        <v>554</v>
      </c>
      <c r="C11" s="37" t="s">
        <v>555</v>
      </c>
      <c r="D11" s="37" t="s">
        <v>556</v>
      </c>
      <c r="E11" s="38">
        <v>170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34.25" customHeight="1">
      <c r="A12" s="21" t="s">
        <v>5</v>
      </c>
      <c r="B12" s="37" t="s">
        <v>679</v>
      </c>
      <c r="C12" s="37" t="s">
        <v>557</v>
      </c>
      <c r="D12" s="37" t="s">
        <v>558</v>
      </c>
      <c r="E12" s="38">
        <v>8600</v>
      </c>
      <c r="F12" s="14" t="s">
        <v>91</v>
      </c>
      <c r="G12" s="15" t="s">
        <v>125</v>
      </c>
      <c r="H12" s="15"/>
      <c r="I12" s="15"/>
      <c r="J12" s="48" t="s">
        <v>718</v>
      </c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87.75" customHeight="1">
      <c r="A13" s="21" t="s">
        <v>6</v>
      </c>
      <c r="B13" s="37" t="s">
        <v>680</v>
      </c>
      <c r="C13" s="37" t="s">
        <v>559</v>
      </c>
      <c r="D13" s="37" t="s">
        <v>558</v>
      </c>
      <c r="E13" s="38">
        <v>4000</v>
      </c>
      <c r="F13" s="14" t="s">
        <v>91</v>
      </c>
      <c r="G13" s="15" t="s">
        <v>125</v>
      </c>
      <c r="H13" s="15"/>
      <c r="I13" s="15"/>
      <c r="J13" s="48" t="s">
        <v>718</v>
      </c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90.75" customHeight="1">
      <c r="A14" s="21" t="s">
        <v>7</v>
      </c>
      <c r="B14" s="44" t="s">
        <v>725</v>
      </c>
      <c r="C14" s="37" t="s">
        <v>560</v>
      </c>
      <c r="D14" s="37" t="s">
        <v>558</v>
      </c>
      <c r="E14" s="38">
        <v>2700</v>
      </c>
      <c r="F14" s="14" t="s">
        <v>91</v>
      </c>
      <c r="G14" s="15" t="s">
        <v>125</v>
      </c>
      <c r="H14" s="15"/>
      <c r="I14" s="15"/>
      <c r="J14" s="48" t="s">
        <v>718</v>
      </c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1:17" ht="90.75" customHeight="1">
      <c r="A15" s="21" t="s">
        <v>59</v>
      </c>
      <c r="B15" s="37" t="s">
        <v>681</v>
      </c>
      <c r="C15" s="37" t="s">
        <v>561</v>
      </c>
      <c r="D15" s="37" t="s">
        <v>558</v>
      </c>
      <c r="E15" s="38">
        <v>800</v>
      </c>
      <c r="F15" s="14" t="s">
        <v>91</v>
      </c>
      <c r="G15" s="15" t="s">
        <v>125</v>
      </c>
      <c r="H15" s="15"/>
      <c r="I15" s="15"/>
      <c r="J15" s="48" t="s">
        <v>718</v>
      </c>
      <c r="K15" s="15"/>
      <c r="L15" s="15" t="str">
        <f>IF(K15=0,"0,00",IF(K15&gt;0,ROUND(E15/K15,2)))</f>
        <v>0,00</v>
      </c>
      <c r="M15" s="15"/>
      <c r="N15" s="17">
        <f>ROUND(L15*ROUND(M15,2),2)</f>
        <v>0</v>
      </c>
      <c r="Q15" s="1"/>
    </row>
    <row r="16" ht="15">
      <c r="Q16" s="1"/>
    </row>
    <row r="17" ht="15">
      <c r="Q17" s="1"/>
    </row>
    <row r="18" spans="2:17" ht="15">
      <c r="B18" s="1" t="s">
        <v>678</v>
      </c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9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38.375" style="1" customWidth="1"/>
    <col min="3" max="3" width="24.75390625" style="1" customWidth="1"/>
    <col min="4" max="4" width="5.625" style="1" hidden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4.75390625" style="1" customWidth="1"/>
    <col min="10" max="10" width="20.375" style="1" hidden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70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SUM(N11:N12)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562</v>
      </c>
      <c r="D10" s="5"/>
      <c r="E10" s="36" t="s">
        <v>136</v>
      </c>
      <c r="F10" s="14"/>
      <c r="G10" s="5" t="str">
        <f>"Nazwa handlowa /
"&amp;C10&amp;" / 
"&amp;D10</f>
        <v>Nazwa handlowa /
Wymiary / 
</v>
      </c>
      <c r="H10" s="5" t="s">
        <v>695</v>
      </c>
      <c r="I10" s="5" t="str">
        <f>B10</f>
        <v>Skład</v>
      </c>
      <c r="J10" s="5"/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66.75" customHeight="1">
      <c r="A11" s="21" t="s">
        <v>4</v>
      </c>
      <c r="B11" s="37" t="s">
        <v>683</v>
      </c>
      <c r="C11" s="37" t="s">
        <v>564</v>
      </c>
      <c r="D11" s="37"/>
      <c r="E11" s="38">
        <v>800</v>
      </c>
      <c r="F11" s="14" t="s">
        <v>91</v>
      </c>
      <c r="G11" s="15" t="s">
        <v>125</v>
      </c>
      <c r="H11" s="15"/>
      <c r="I11" s="15"/>
      <c r="J11" s="48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70.5" customHeight="1">
      <c r="A12" s="21" t="s">
        <v>5</v>
      </c>
      <c r="B12" s="37" t="s">
        <v>683</v>
      </c>
      <c r="C12" s="37" t="s">
        <v>565</v>
      </c>
      <c r="D12" s="37"/>
      <c r="E12" s="38">
        <v>1000</v>
      </c>
      <c r="F12" s="14" t="s">
        <v>91</v>
      </c>
      <c r="G12" s="15" t="s">
        <v>125</v>
      </c>
      <c r="H12" s="15"/>
      <c r="I12" s="15"/>
      <c r="J12" s="48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ht="15">
      <c r="Q14" s="1"/>
    </row>
    <row r="15" spans="2:17" ht="15">
      <c r="B15" s="1" t="s">
        <v>682</v>
      </c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1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11.25390625" style="1" customWidth="1"/>
    <col min="3" max="3" width="14.125" style="1" customWidth="1"/>
    <col min="4" max="4" width="31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00390625" style="1" customWidth="1"/>
    <col min="10" max="10" width="20.375" style="1" hidden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71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136</v>
      </c>
      <c r="F10" s="14"/>
      <c r="G10" s="5" t="str">
        <f>"Nazwa handlowa /
"&amp;C10&amp;" / 
"&amp;D10</f>
        <v>Nazwa handlowa /
Dawka / 
Postać/ Opakowanie</v>
      </c>
      <c r="H10" s="5" t="s">
        <v>695</v>
      </c>
      <c r="I10" s="5" t="str">
        <f>B10</f>
        <v>Skład</v>
      </c>
      <c r="J10" s="42"/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53.25" customHeight="1">
      <c r="A11" s="21" t="s">
        <v>4</v>
      </c>
      <c r="B11" s="37" t="s">
        <v>566</v>
      </c>
      <c r="C11" s="37" t="s">
        <v>567</v>
      </c>
      <c r="D11" s="37" t="s">
        <v>568</v>
      </c>
      <c r="E11" s="38">
        <v>3100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9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23.00390625" style="1" customWidth="1"/>
    <col min="4" max="4" width="26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00390625" style="1" customWidth="1"/>
    <col min="10" max="10" width="20.375" style="1" hidden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72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SUM(N11:N13)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562</v>
      </c>
      <c r="D10" s="5" t="s">
        <v>172</v>
      </c>
      <c r="E10" s="36" t="s">
        <v>563</v>
      </c>
      <c r="F10" s="14"/>
      <c r="G10" s="5" t="str">
        <f>"Nazwa handlowa /
"&amp;C10&amp;" / 
"&amp;D10</f>
        <v>Nazwa handlowa /
Wymiary / 
Postać/ Opakowanie</v>
      </c>
      <c r="H10" s="5" t="s">
        <v>695</v>
      </c>
      <c r="I10" s="5" t="str">
        <f>B10</f>
        <v>Skład</v>
      </c>
      <c r="J10" s="43"/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685</v>
      </c>
      <c r="C11" s="37" t="s">
        <v>569</v>
      </c>
      <c r="D11" s="37" t="s">
        <v>570</v>
      </c>
      <c r="E11" s="38">
        <v>3500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685</v>
      </c>
      <c r="C12" s="37" t="s">
        <v>571</v>
      </c>
      <c r="D12" s="37" t="s">
        <v>570</v>
      </c>
      <c r="E12" s="38">
        <v>180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685</v>
      </c>
      <c r="C13" s="37" t="s">
        <v>572</v>
      </c>
      <c r="D13" s="37" t="s">
        <v>570</v>
      </c>
      <c r="E13" s="38">
        <v>2200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5">
      <c r="Q14" s="1"/>
    </row>
    <row r="15" ht="15">
      <c r="Q15" s="1"/>
    </row>
    <row r="16" spans="2:17" ht="15">
      <c r="B16" s="2" t="s">
        <v>684</v>
      </c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6"/>
  <sheetViews>
    <sheetView showGridLines="0" zoomScale="93" zoomScaleNormal="93" zoomScalePageLayoutView="80" workbookViewId="0" topLeftCell="A4">
      <selection activeCell="B18" sqref="B18:F18"/>
    </sheetView>
  </sheetViews>
  <sheetFormatPr defaultColWidth="9.00390625" defaultRowHeight="12.75"/>
  <cols>
    <col min="1" max="1" width="5.125" style="1" customWidth="1"/>
    <col min="2" max="2" width="31.00390625" style="1" customWidth="1"/>
    <col min="3" max="3" width="24.00390625" style="1" customWidth="1"/>
    <col min="4" max="4" width="16.00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4.875" style="1" customWidth="1"/>
    <col min="10" max="10" width="20.375" style="1" hidden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73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SUM(N11:N14)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562</v>
      </c>
      <c r="D10" s="5" t="s">
        <v>172</v>
      </c>
      <c r="E10" s="36" t="s">
        <v>136</v>
      </c>
      <c r="F10" s="14"/>
      <c r="G10" s="5" t="str">
        <f>"Nazwa handlowa /
"&amp;C10&amp;" / 
"&amp;D10</f>
        <v>Nazwa handlowa /
Wymiary / 
Postać/ Opakowanie</v>
      </c>
      <c r="H10" s="5" t="s">
        <v>695</v>
      </c>
      <c r="I10" s="5" t="str">
        <f>B10</f>
        <v>Skład</v>
      </c>
      <c r="J10" s="42"/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687</v>
      </c>
      <c r="C11" s="37" t="s">
        <v>573</v>
      </c>
      <c r="D11" s="37" t="s">
        <v>574</v>
      </c>
      <c r="E11" s="38">
        <v>2004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687</v>
      </c>
      <c r="C12" s="37" t="s">
        <v>575</v>
      </c>
      <c r="D12" s="37" t="s">
        <v>574</v>
      </c>
      <c r="E12" s="38">
        <v>1080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687</v>
      </c>
      <c r="C13" s="37" t="s">
        <v>576</v>
      </c>
      <c r="D13" s="37" t="s">
        <v>574</v>
      </c>
      <c r="E13" s="38">
        <v>2004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64.5" customHeight="1">
      <c r="A14" s="21" t="s">
        <v>7</v>
      </c>
      <c r="B14" s="37" t="s">
        <v>688</v>
      </c>
      <c r="C14" s="37" t="s">
        <v>577</v>
      </c>
      <c r="D14" s="37" t="s">
        <v>574</v>
      </c>
      <c r="E14" s="38">
        <v>720</v>
      </c>
      <c r="F14" s="14" t="s">
        <v>91</v>
      </c>
      <c r="G14" s="15" t="s">
        <v>125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ht="15">
      <c r="Q15" s="1"/>
    </row>
    <row r="16" ht="15">
      <c r="Q16" s="1"/>
    </row>
    <row r="17" spans="2:17" ht="15">
      <c r="B17" s="2" t="s">
        <v>686</v>
      </c>
      <c r="Q17" s="1"/>
    </row>
    <row r="18" spans="2:17" ht="77.25" customHeight="1">
      <c r="B18" s="75" t="s">
        <v>726</v>
      </c>
      <c r="C18" s="76"/>
      <c r="D18" s="76"/>
      <c r="E18" s="76"/>
      <c r="F18" s="76"/>
      <c r="Q18" s="1"/>
    </row>
    <row r="19" spans="2:17" ht="15">
      <c r="B19" s="50"/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</sheetData>
  <sheetProtection/>
  <mergeCells count="3">
    <mergeCell ref="G2:I2"/>
    <mergeCell ref="H6:I6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8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39.25390625" style="1" customWidth="1"/>
    <col min="3" max="3" width="26.375" style="1" customWidth="1"/>
    <col min="4" max="4" width="14.00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4.875" style="1" customWidth="1"/>
    <col min="10" max="10" width="20.375" style="1" hidden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74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696</v>
      </c>
      <c r="I10" s="5" t="str">
        <f>B10</f>
        <v>Skład</v>
      </c>
      <c r="J10" s="43"/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117.75" customHeight="1">
      <c r="A11" s="21" t="s">
        <v>4</v>
      </c>
      <c r="B11" s="37" t="s">
        <v>578</v>
      </c>
      <c r="C11" s="37" t="s">
        <v>579</v>
      </c>
      <c r="D11" s="37" t="s">
        <v>580</v>
      </c>
      <c r="E11" s="38">
        <v>41300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3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37.125" style="1" customWidth="1"/>
    <col min="3" max="3" width="15.875" style="1" customWidth="1"/>
    <col min="4" max="4" width="20.875" style="1" hidden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4.875" style="1" customWidth="1"/>
    <col min="10" max="10" width="20.375" style="1" hidden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75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SUM(N11:N13)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562</v>
      </c>
      <c r="D10" s="5"/>
      <c r="E10" s="36" t="s">
        <v>136</v>
      </c>
      <c r="F10" s="14"/>
      <c r="G10" s="5" t="str">
        <f>"Nazwa handlowa /
"&amp;C10&amp;" / 
"&amp;D10</f>
        <v>Nazwa handlowa /
Wymiary / 
</v>
      </c>
      <c r="H10" s="5" t="s">
        <v>695</v>
      </c>
      <c r="I10" s="5" t="str">
        <f>B10</f>
        <v>Skład</v>
      </c>
      <c r="J10" s="43"/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57" customHeight="1">
      <c r="A11" s="21" t="s">
        <v>4</v>
      </c>
      <c r="B11" s="37" t="s">
        <v>689</v>
      </c>
      <c r="C11" s="37" t="s">
        <v>581</v>
      </c>
      <c r="D11" s="37"/>
      <c r="E11" s="38">
        <v>600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7" customHeight="1">
      <c r="A12" s="21" t="s">
        <v>5</v>
      </c>
      <c r="B12" s="37" t="s">
        <v>689</v>
      </c>
      <c r="C12" s="37" t="s">
        <v>582</v>
      </c>
      <c r="D12" s="37"/>
      <c r="E12" s="38">
        <v>1300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57" customHeight="1">
      <c r="A13" s="21" t="s">
        <v>6</v>
      </c>
      <c r="B13" s="37" t="s">
        <v>689</v>
      </c>
      <c r="C13" s="37" t="s">
        <v>583</v>
      </c>
      <c r="D13" s="37"/>
      <c r="E13" s="38">
        <v>1200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5">
      <c r="Q14" s="1"/>
    </row>
    <row r="15" ht="15">
      <c r="Q15" s="1"/>
    </row>
    <row r="16" spans="2:17" ht="15">
      <c r="B16" s="1" t="s">
        <v>684</v>
      </c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9.75390625" style="1" customWidth="1"/>
    <col min="3" max="3" width="10.25390625" style="1" customWidth="1"/>
    <col min="4" max="4" width="13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00390625" style="1" customWidth="1"/>
    <col min="10" max="10" width="20.375" style="1" hidden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76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172</v>
      </c>
      <c r="E10" s="36" t="s">
        <v>136</v>
      </c>
      <c r="F10" s="14"/>
      <c r="G10" s="5" t="str">
        <f>"Nazwa handlowa /
"&amp;C10&amp;" / 
"&amp;D10</f>
        <v>Nazwa handlowa /
Dawka / 
Postać/ Opakowanie</v>
      </c>
      <c r="H10" s="5" t="s">
        <v>695</v>
      </c>
      <c r="I10" s="5" t="str">
        <f>B10</f>
        <v>Skład</v>
      </c>
      <c r="J10" s="43"/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584</v>
      </c>
      <c r="C11" s="37" t="s">
        <v>585</v>
      </c>
      <c r="D11" s="37" t="s">
        <v>586</v>
      </c>
      <c r="E11" s="38">
        <v>55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7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34.00390625" style="1" customWidth="1"/>
    <col min="3" max="3" width="27.375" style="1" customWidth="1"/>
    <col min="4" max="4" width="1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4.625" style="1" customWidth="1"/>
    <col min="10" max="10" width="20.375" style="1" hidden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77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SUM(N11:N11)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696</v>
      </c>
      <c r="I10" s="5" t="str">
        <f>B10</f>
        <v>Skład</v>
      </c>
      <c r="J10" s="42"/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105.75" customHeight="1">
      <c r="A11" s="21" t="s">
        <v>4</v>
      </c>
      <c r="B11" s="37" t="s">
        <v>587</v>
      </c>
      <c r="C11" s="37" t="s">
        <v>588</v>
      </c>
      <c r="D11" s="37" t="s">
        <v>589</v>
      </c>
      <c r="E11" s="38">
        <v>220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77" ht="15">
      <c r="Q17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7"/>
  <sheetViews>
    <sheetView showGridLines="0" zoomScale="93" zoomScaleNormal="93" zoomScalePageLayoutView="85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3.625" style="1" customWidth="1"/>
    <col min="3" max="3" width="13.00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SUM(N11:N13)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707</v>
      </c>
      <c r="C11" s="37" t="s">
        <v>185</v>
      </c>
      <c r="D11" s="37" t="s">
        <v>186</v>
      </c>
      <c r="E11" s="38">
        <v>1600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707</v>
      </c>
      <c r="C12" s="37" t="s">
        <v>187</v>
      </c>
      <c r="D12" s="37" t="s">
        <v>186</v>
      </c>
      <c r="E12" s="38">
        <v>4000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707</v>
      </c>
      <c r="C13" s="37" t="s">
        <v>188</v>
      </c>
      <c r="D13" s="37" t="s">
        <v>186</v>
      </c>
      <c r="E13" s="38">
        <v>1500</v>
      </c>
      <c r="F13" s="14" t="s">
        <v>91</v>
      </c>
      <c r="G13" s="15" t="s">
        <v>125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="2" customFormat="1" ht="15">
      <c r="E14" s="41"/>
    </row>
    <row r="15" s="2" customFormat="1" ht="15">
      <c r="E15" s="41"/>
    </row>
    <row r="16" spans="2:5" s="2" customFormat="1" ht="15">
      <c r="B16" s="2" t="s">
        <v>168</v>
      </c>
      <c r="E16" s="41"/>
    </row>
    <row r="17" spans="2:17" ht="15">
      <c r="B17" s="2" t="s">
        <v>592</v>
      </c>
      <c r="Q17" s="1"/>
    </row>
    <row r="18" spans="2:17" ht="34.5" customHeight="1">
      <c r="B18" s="73" t="s">
        <v>713</v>
      </c>
      <c r="C18" s="74"/>
      <c r="D18" s="74"/>
      <c r="E18" s="74"/>
      <c r="F18" s="74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</sheetData>
  <sheetProtection/>
  <mergeCells count="3">
    <mergeCell ref="G2:I2"/>
    <mergeCell ref="H6:I6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6"/>
  <sheetViews>
    <sheetView showGridLines="0" zoomScale="93" zoomScaleNormal="93" zoomScalePageLayoutView="80" workbookViewId="0" topLeftCell="A1">
      <selection activeCell="B18" sqref="B18:F18"/>
    </sheetView>
  </sheetViews>
  <sheetFormatPr defaultColWidth="9.00390625" defaultRowHeight="12.75"/>
  <cols>
    <col min="1" max="1" width="5.125" style="1" customWidth="1"/>
    <col min="2" max="2" width="23.00390625" style="1" customWidth="1"/>
    <col min="3" max="3" width="19.12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DFZP-AB-271-232/2017</v>
      </c>
      <c r="N1" s="39" t="s">
        <v>127</v>
      </c>
      <c r="S1" s="2"/>
      <c r="T1" s="2"/>
    </row>
    <row r="2" spans="7:9" ht="15">
      <c r="G2" s="61"/>
      <c r="H2" s="61"/>
      <c r="I2" s="61"/>
    </row>
    <row r="3" ht="15">
      <c r="N3" s="39" t="s">
        <v>166</v>
      </c>
    </row>
    <row r="4" spans="2:17" ht="15">
      <c r="B4" s="4" t="s">
        <v>16</v>
      </c>
      <c r="C4" s="5">
        <v>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71">
        <f>SUM(N11:N12)</f>
        <v>0</v>
      </c>
      <c r="I6" s="7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136</v>
      </c>
      <c r="F10" s="14"/>
      <c r="G10" s="5" t="str">
        <f>"Nazwa handlowa /
"&amp;C10&amp;" / 
"&amp;D10</f>
        <v>Nazwa handlowa /
Dawka / 
Postać /Opakowanie</v>
      </c>
      <c r="H10" s="5" t="s">
        <v>130</v>
      </c>
      <c r="I10" s="5" t="str">
        <f>B10</f>
        <v>Skład</v>
      </c>
      <c r="J10" s="5" t="s">
        <v>132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708</v>
      </c>
      <c r="C11" s="37" t="s">
        <v>189</v>
      </c>
      <c r="D11" s="37" t="s">
        <v>190</v>
      </c>
      <c r="E11" s="38">
        <v>700</v>
      </c>
      <c r="F11" s="14" t="s">
        <v>91</v>
      </c>
      <c r="G11" s="15" t="s">
        <v>125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708</v>
      </c>
      <c r="C12" s="37" t="s">
        <v>191</v>
      </c>
      <c r="D12" s="37" t="s">
        <v>190</v>
      </c>
      <c r="E12" s="38">
        <v>2000</v>
      </c>
      <c r="F12" s="14" t="s">
        <v>91</v>
      </c>
      <c r="G12" s="15" t="s">
        <v>125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="2" customFormat="1" ht="15">
      <c r="E14" s="41"/>
    </row>
    <row r="15" spans="2:5" s="2" customFormat="1" ht="15">
      <c r="B15" s="2" t="s">
        <v>168</v>
      </c>
      <c r="E15" s="41"/>
    </row>
    <row r="16" spans="2:6" s="2" customFormat="1" ht="33" customHeight="1">
      <c r="B16" s="61" t="s">
        <v>598</v>
      </c>
      <c r="C16" s="74"/>
      <c r="D16" s="74"/>
      <c r="E16" s="74"/>
      <c r="F16" s="74"/>
    </row>
    <row r="17" spans="2:17" ht="37.5" customHeight="1">
      <c r="B17" s="73" t="s">
        <v>713</v>
      </c>
      <c r="C17" s="74"/>
      <c r="D17" s="74"/>
      <c r="E17" s="74"/>
      <c r="F17" s="74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</sheetData>
  <sheetProtection/>
  <mergeCells count="4">
    <mergeCell ref="G2:I2"/>
    <mergeCell ref="H6:I6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2017-12-19T12:42:05Z</cp:lastPrinted>
  <dcterms:created xsi:type="dcterms:W3CDTF">2003-05-16T10:10:29Z</dcterms:created>
  <dcterms:modified xsi:type="dcterms:W3CDTF">2017-12-19T12:53:47Z</dcterms:modified>
  <cp:category/>
  <cp:version/>
  <cp:contentType/>
  <cp:contentStatus/>
</cp:coreProperties>
</file>