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705" yWindow="65491" windowWidth="18315" windowHeight="11295" tabRatio="818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</sheets>
  <definedNames/>
  <calcPr fullCalcOnLoad="1"/>
</workbook>
</file>

<file path=xl/sharedStrings.xml><?xml version="1.0" encoding="utf-8"?>
<sst xmlns="http://schemas.openxmlformats.org/spreadsheetml/2006/main" count="305" uniqueCount="145">
  <si>
    <t xml:space="preserve">Ilość </t>
  </si>
  <si>
    <t>Dostawa różych produktów do Apteki Szpitala Uniwersyteckiego w Krakowie</t>
  </si>
  <si>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</si>
  <si>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</si>
  <si>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</si>
  <si>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</si>
  <si>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</si>
  <si>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</si>
  <si>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</si>
  <si>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</si>
  <si>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</si>
  <si>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</si>
  <si>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</si>
  <si>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</si>
  <si>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</si>
  <si>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</si>
  <si>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</si>
  <si>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</si>
  <si>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</si>
  <si>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</si>
  <si>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</si>
  <si>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</si>
  <si>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</si>
  <si>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</si>
  <si>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</si>
  <si>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</si>
  <si>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</si>
  <si>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</si>
  <si>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</si>
  <si>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</si>
  <si>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</si>
  <si>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</si>
  <si>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</si>
  <si>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</si>
  <si>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</si>
  <si>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</si>
  <si>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</si>
  <si>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</si>
  <si>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</si>
  <si>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</si>
  <si>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</si>
  <si>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</si>
  <si>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</si>
  <si>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</si>
  <si>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</si>
  <si>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</si>
  <si>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</si>
  <si>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sztuk</t>
  </si>
  <si>
    <t>13.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</si>
  <si>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</si>
  <si>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</si>
  <si>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</si>
  <si>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</si>
  <si>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</si>
  <si>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</si>
  <si>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</si>
  <si>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</si>
  <si>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</si>
  <si>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</si>
  <si>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</si>
  <si>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</si>
  <si>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</si>
  <si>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</si>
  <si>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</si>
  <si>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</si>
  <si>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</si>
  <si>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</si>
  <si>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</si>
  <si>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</si>
  <si>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</si>
  <si>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Postać/ Opakowanie</t>
  </si>
  <si>
    <t>Ilość</t>
  </si>
  <si>
    <t>2 mg</t>
  </si>
  <si>
    <t>postać stała doustna</t>
  </si>
  <si>
    <t>opakowań</t>
  </si>
  <si>
    <t>150 mg</t>
  </si>
  <si>
    <t>aerozol</t>
  </si>
  <si>
    <t>Ciclosporinum</t>
  </si>
  <si>
    <t>50 mg/ml</t>
  </si>
  <si>
    <t>koncentrat do sporządzania roztworu do wlewu dożylnego, amp.</t>
  </si>
  <si>
    <t>roztwór do wstrzykiwań</t>
  </si>
  <si>
    <t>Nazwa oferowanego urządzenia</t>
  </si>
  <si>
    <t>Typ</t>
  </si>
  <si>
    <r>
      <t xml:space="preserve">Nr seryjny każdej sztuki pompy </t>
    </r>
    <r>
      <rPr>
        <sz val="11"/>
        <rFont val="Times New Roman"/>
        <family val="1"/>
      </rPr>
      <t>(należy uzupełnić przy składaniu oferty ewentualnie przy zawieraniu umowy)</t>
    </r>
  </si>
  <si>
    <t>Rok produkcji</t>
  </si>
  <si>
    <t>Akcesoria</t>
  </si>
  <si>
    <t>Wartość</t>
  </si>
  <si>
    <t>DFZP-AB-271-178/2017</t>
  </si>
  <si>
    <t>Oświadczamy, ze jesteśmy małym lub średnim przedsiębiorstywem: TAK / NIE ( niepotrzebne skreślić)</t>
  </si>
  <si>
    <t>Levodopum + Carbidopum * ^</t>
  </si>
  <si>
    <t>20+5 mg/ml; 1 szt. (7 kasetek po 100 ml)</t>
  </si>
  <si>
    <t>żel dojelitowy</t>
  </si>
  <si>
    <t>* wykaz B Obwieszczenia MZ aktualny na dzień składania oferty  - Program lekowy: LECZENIE ZABURZEŃ MOTORYCZNYCH W PRZEBIEGU ZAAWANSOWANEJ CHOROBY PARKINSONA</t>
  </si>
  <si>
    <t>Pompa nr 1: ................
Pompa nr 2: ................
Pompa nr 3: ................
Pompa nr 4: ................</t>
  </si>
  <si>
    <t>Estazolamum</t>
  </si>
  <si>
    <t>Piperacillinum + Tazobactamum</t>
  </si>
  <si>
    <t>4g+0,5g</t>
  </si>
  <si>
    <t>proszek do sporządzania roztworu do infuzji, fiolka</t>
  </si>
  <si>
    <t>Torasemidum</t>
  </si>
  <si>
    <t>5 mg/ml; 4ml</t>
  </si>
  <si>
    <t>Cholecalciferolum</t>
  </si>
  <si>
    <t>15000 j.m./ml</t>
  </si>
  <si>
    <t>płyn doustny, butelka 10 ml</t>
  </si>
  <si>
    <t>50 ml</t>
  </si>
  <si>
    <t>Levetiracetamum</t>
  </si>
  <si>
    <t>100 mg/ml, 300 ml</t>
  </si>
  <si>
    <t>roztwór doustny, butelka + strzykawka</t>
  </si>
  <si>
    <t>Phenoxymethylpenicillinum kalicum</t>
  </si>
  <si>
    <t>1 500 000 j.m.</t>
  </si>
  <si>
    <t>Syrop glukozowy, kazeina (z mleka), sacharoza, tłuszcz mleczny, trójglicerydy średniołańcuchowe, olej kukurydziany, emulgator (lecytyna sojowa), składniki mineralne, witaminy, diwinian choliny.</t>
  </si>
  <si>
    <t>Kompletna pod względem odżywczym dieta w proszku do postępowania dietetycznego w chorobie Leśniowskiego-Crohna; 400 g</t>
  </si>
  <si>
    <t>proszek, puszka</t>
  </si>
  <si>
    <t>Trazodoni hydrochloridum</t>
  </si>
  <si>
    <t>stała postać doustna o przedłużonym uwalnianiu</t>
  </si>
  <si>
    <t>Wymiary</t>
  </si>
  <si>
    <t>rozm.: 10 x 20 cm</t>
  </si>
  <si>
    <t>gaza 1 szt.</t>
  </si>
  <si>
    <t>rozm.: 5 x 35 cm</t>
  </si>
  <si>
    <t>rozm.: 5 cm x 7-7,5 cm</t>
  </si>
  <si>
    <t>rozm.: 5,1 x 10,2</t>
  </si>
  <si>
    <t>Środek do dezynfekcji skóry i błon śluzowych oraz przed zabiegami chirurgicznymi</t>
  </si>
  <si>
    <t xml:space="preserve">główne substancje czynne: PVP - iod
stężenie użytkowe: 100 mg/ml
spektrum działania: B, Tbc, F, V
</t>
  </si>
  <si>
    <t>butelka 1000 ml</t>
  </si>
  <si>
    <t>Nazwa handlowa:
Wymiary:
Postać/ Opakowanie:</t>
  </si>
  <si>
    <t>Disolaksan, spray do bezbolesnego usuwania wszelkiego rodzaju plastrów,  opatrunków samoprzylepnych, przylepców, taśm mocujących</t>
  </si>
  <si>
    <t>stała postać doustna*</t>
  </si>
  <si>
    <t>* opakowanie nie większe niż 15 sztuk</t>
  </si>
  <si>
    <t>100 mg/ml, 150 ml</t>
  </si>
  <si>
    <r>
      <rPr>
        <sz val="11"/>
        <color indexed="10"/>
        <rFont val="Calibri"/>
        <family val="2"/>
      </rPr>
      <t>¹</t>
    </r>
    <r>
      <rPr>
        <sz val="11"/>
        <rFont val="Times New Roman"/>
        <family val="1"/>
      </rPr>
      <t xml:space="preserve"> Wymagany jeden producent oraz Zamawiający wymaga produktów o następujących parametrach: nie żelujące się i umożliwiające repozycjonowanie opatrunki hemostatyczne; czas wchłaniania 7-14 dni; wykazujące działanie bakteriobójcze na szczepy MRSA, MRSE, PRSP, VRE potwierdzone w instrukcji użytkowania produktu</t>
    </r>
  </si>
  <si>
    <r>
      <t xml:space="preserve">Celuloza regenerowana w procesie utleniania, o budowie mikrowłókienkowej złożonej z min 7 warstw,  pH 2,5-3,5 </t>
    </r>
    <r>
      <rPr>
        <sz val="11"/>
        <color indexed="10"/>
        <rFont val="Times New Roman"/>
        <family val="1"/>
      </rPr>
      <t>¹</t>
    </r>
  </si>
  <si>
    <r>
      <t xml:space="preserve">Celuloza regenerowana w procesie utleniania, pH 2,5-3,5 </t>
    </r>
    <r>
      <rPr>
        <sz val="11"/>
        <color indexed="10"/>
        <rFont val="Times New Roman"/>
        <family val="1"/>
      </rPr>
      <t>¹</t>
    </r>
  </si>
  <si>
    <r>
      <t>Celuloza regenerowana w procesie utleniania, pH 2,5-3,5</t>
    </r>
    <r>
      <rPr>
        <sz val="11"/>
        <color indexed="10"/>
        <rFont val="Times New Roman"/>
        <family val="1"/>
      </rPr>
      <t xml:space="preserve"> </t>
    </r>
    <r>
      <rPr>
        <sz val="11"/>
        <color indexed="10"/>
        <rFont val="Calibri"/>
        <family val="2"/>
      </rPr>
      <t>¹</t>
    </r>
  </si>
  <si>
    <r>
      <t xml:space="preserve">Celuloza regenerowana w procesie utleniania, pH 2,5-3,5 </t>
    </r>
    <r>
      <rPr>
        <sz val="11"/>
        <color indexed="10"/>
        <rFont val="Calibri"/>
        <family val="2"/>
      </rPr>
      <t>¹</t>
    </r>
  </si>
  <si>
    <t>Podmiot Odpowiedzialny (poz.  1, 3-5, 7)
Wytwórca (poz. 2)
Producent (poz. 6)</t>
  </si>
  <si>
    <t>Kod EAN
(poz. 1, 3-5, 7)</t>
  </si>
  <si>
    <t>Wytwórca</t>
  </si>
  <si>
    <t>^ Wykonawca zobowiązany jest użyczyć na okres trwania umowy max 4 pompy odpowiednie do podania preparatu z poz. 1 na podstawie protokołu zdawczo - odbiorczego (załącznik nr 1 do umowy) oraz bezpłatnie przekazać materiały eksploatacyjne niezbędne do podania tego preparatu. Wykonawca zobowiązany jest dostarczyć pompy oraz materiały eksploatacyjne w terminie 7 dni od wezwania przez Zamawiającego do Apteki Szpitala Uniwersyteckiego</t>
  </si>
  <si>
    <t xml:space="preserve">Opis urządzenia oraz opis warunków użyczenia urządzenia, będącego przedmiotem użyczenia </t>
  </si>
  <si>
    <t>Oświadczamy, że oferowane przez nas w części  1-5, 6 (poz. 1, 3-5, 7), 8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</si>
  <si>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Czas reakcji na zgłoszoną awarię – 2 dni robocze. 
- Na czas naprawy urządzenia  dostarczane urządzenie zastępcze
- Czas  naprawy urządzenia do 7 dni roboczych
- Instrukcja obsługi w języku polskim, zawierająca opis wszystkich komunikatów wyświetlanych przez urządzenie
- Wraz z urządzeniami Paszporty Techniczne z wpisanymi numerami seryjnymi, orzeczeniem o sprawności technicznej oraz wymaganą przez producenta datą następnego  przeglądu technicznego</t>
  </si>
  <si>
    <t xml:space="preserve">Czynności nieodpłatne, świadczone przez wykonawcę, związane z instalacją i używaniem Pompy odpowiedniej do podania produktu leczniczego z poz. 1 
a) zorganizowanie i przeprowadzenie cyklu szkoleń dla lekarzy i pielęgniarek, potwierdzone certyfikatem, realizujących Program lekowy LECZENIE ZABURZEŃ MOTORYCZNYCH W PRZEBIEGU ZAAWANSOWANEJ CHOROBY PARKINSONA, dotyczących najważniejszych zagadnień związanych ze stosowaniem leku z poz. 1, takich jak:
i. prawidłowe założenie zgłębnika nosowo-jelitowego i ustalenie reakcji na lek z poz. 1 i odpowiedniej jego dawki;
ii. prawidłowe podawanie leku z poz. 1 oraz obsługa pompy podającej ten lek;
iii. prawidłowe wykonanie zabiegu gastrostomii lub jejunostomii 
iv. obsługa akcesoriów związanych ze stosowaniem stomii i pielęgnacja po zabiegu;
v. prawidłowe wydawanie leku z poz. 1, pompy i pozostałych akcesoriów związanych ze stosowaniem leku z poz.1;
- celem umożliwienia uzyskania optymalnego efektu zdrowotnego, a także minimalizacji ryzyka wystąpienia działań niepożądanych; 
b) przekazywanie lekarzom i pielęgniarkom, uczestniczącym w szkoleniach, o których mowa w lit. a) powyżej, materiałów edukacyjnych dotyczących leku z poz. 1 (np. w formie prezentacji, broszur, instrukcji, itp.);
c) zorganizowanie i przeprowadzenie szkolenia dla: (i) każdego Pacjenta, a także (ii) jego opiekuna – obejmującego:
i. zasady obsługi pompy przeznaczonej do stosowania leku z poz.1, z asystowaniem przy pierwszych samodzielnych próbach uruchomienia i ustawienia pompy, w celu sprawdzenia prawidłowości korzystania z tego urządzenia (zgodności z udzielonymi wcześniej instrukcjami);
ii. przekazanie instrukcji obsługi pompy przeznaczonej do podawania leku z poz. 1;
iii. instruktaż i asystę techniczną w zakresie stosowania odpowiednich cewników, przekazanie instrukcji obsługi cewników.
d) wsparcie dla Zamawiającego w przypadku problemów z systemem podawania leku z poz. 1, w szczególności:
i. wsparcie dla lekarzy neurologów i dla pielęgniarek/pielęgniarzy w okresie doboru dawki docelowej leku z poz. 1;
ii. wsparcie dla lekarzy gastroenterologów w zakresie implementacji gastrostomii (PEG) u pacjentów;
iii. wsparcie dla lekarza prowadzącego / nadzorującego leczenie Pacjenta, także w zakresie planowania opieki nad Pacjentem po jego wypisaniu ze szpitala.
g) prowadzenie telefonicznej obsługi zapytań (hotline), 24 godziny na dobę przez siedem dni w tygodniu, na zasadzie wyłącznie reaktywnej (odbieranie telefonów, bez inicjowania połączeń przez upoważnionego przedstawiciela – nie dotyczy sytuacji w której upoważniony przedstawiciel z przyczyn od siebie niezależnych nie odebrał telefonu, wówczas zobowiązany jest oddzwonić na dany numer telefonu w ciągu 3 godzin) dotyczących stosowania systemu podawania leku z poz. 1, w tym pojawiających się problemów, kierowanych do upoważnionego przedstawiciela Użyczającego przez lekarzy, pielęgniarki i Pacjentów;
h) przekazywanie pompy służącej do podawania leku z poz. 1 do serwisowania w celu usunięcia usterek / aktualizacji oprogramowania, ilekroć wymaga tego sytuacja, a następnie jej zwracanie Pacjentowi;
</t>
  </si>
  <si>
    <t>Oświadczamy, że oferowane przez nas w części 6 (poz. 6) dietetyczne środki spożywcze specjalnego przeznaczenia medycznego są dopuszczone do obrotu na zasadach określonych w ustawie o bezpieczeństwie żywności i żywienia.  (dotyczy wykonawców oferujących dietetyczne środki spożywcze specjalnego przeznaczenia medycznego)</t>
  </si>
  <si>
    <t>Oświadczamy, że oferowane przez nas w części 6 (poz. 2), 7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</si>
  <si>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Oświadczamy, że zamówienie będziemy wykonywać do czasu wyczerpania ilości produktów określonych w załączniku nr 1a do specyfikacji, nie dłużej jednak niż przez 4 miesięcy</t>
  </si>
  <si>
    <t>załącznik nr …… do umowy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</si>
</sst>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Garamond"/>
      <family val="1"/>
    </font>
    <font>
      <i/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42" applyNumberFormat="1" applyFont="1" applyFill="1" applyBorder="1" applyAlignment="1">
      <alignment horizontal="left" vertical="top" wrapText="1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67" applyNumberFormat="1" applyFont="1" applyFill="1" applyBorder="1" applyAlignment="1" applyProtection="1">
      <alignment horizontal="left" vertical="top" wrapText="1"/>
      <protection locked="0"/>
    </xf>
    <xf numFmtId="44" fontId="4" fillId="10" borderId="10" xfId="67" applyNumberFormat="1" applyFont="1" applyFill="1" applyBorder="1" applyAlignment="1" applyProtection="1">
      <alignment horizontal="left" vertical="top" wrapText="1"/>
      <protection locked="0"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1" fontId="4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" fillId="10" borderId="11" xfId="0" applyFont="1" applyFill="1" applyBorder="1" applyAlignment="1" applyProtection="1">
      <alignment horizontal="left" vertical="top" wrapText="1"/>
      <protection locked="0"/>
    </xf>
    <xf numFmtId="0" fontId="5" fillId="1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10" borderId="10" xfId="0" applyFont="1" applyFill="1" applyBorder="1" applyAlignment="1" applyProtection="1">
      <alignment horizontal="left" vertical="top" wrapText="1"/>
      <protection locked="0"/>
    </xf>
    <xf numFmtId="0" fontId="4" fillId="1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10" borderId="11" xfId="0" applyFont="1" applyFill="1" applyBorder="1" applyAlignment="1" applyProtection="1">
      <alignment horizontal="center" vertical="top" wrapText="1"/>
      <protection locked="0"/>
    </xf>
    <xf numFmtId="0" fontId="5" fillId="1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10" borderId="10" xfId="0" applyFont="1" applyFill="1" applyBorder="1" applyAlignment="1" applyProtection="1">
      <alignment horizontal="justify" vertical="top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5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11</xdr:row>
      <xdr:rowOff>0</xdr:rowOff>
    </xdr:from>
    <xdr:to>
      <xdr:col>10</xdr:col>
      <xdr:colOff>9525</xdr:colOff>
      <xdr:row>12</xdr:row>
      <xdr:rowOff>0</xdr:rowOff>
    </xdr:to>
    <xdr:sp>
      <xdr:nvSpPr>
        <xdr:cNvPr id="1" name="Łącznik prostoliniowy 2"/>
        <xdr:cNvSpPr>
          <a:spLocks/>
        </xdr:cNvSpPr>
      </xdr:nvSpPr>
      <xdr:spPr>
        <a:xfrm flipV="1">
          <a:off x="14839950" y="3219450"/>
          <a:ext cx="1371600" cy="1104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47625</xdr:rowOff>
    </xdr:from>
    <xdr:to>
      <xdr:col>9</xdr:col>
      <xdr:colOff>1371600</xdr:colOff>
      <xdr:row>15</xdr:row>
      <xdr:rowOff>1333500</xdr:rowOff>
    </xdr:to>
    <xdr:sp>
      <xdr:nvSpPr>
        <xdr:cNvPr id="2" name="Łącznik prostoliniowy 6"/>
        <xdr:cNvSpPr>
          <a:spLocks/>
        </xdr:cNvSpPr>
      </xdr:nvSpPr>
      <xdr:spPr>
        <a:xfrm flipV="1">
          <a:off x="14820900" y="6086475"/>
          <a:ext cx="1371600" cy="12858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9</xdr:row>
      <xdr:rowOff>66675</xdr:rowOff>
    </xdr:from>
    <xdr:to>
      <xdr:col>9</xdr:col>
      <xdr:colOff>1333500</xdr:colOff>
      <xdr:row>13</xdr:row>
      <xdr:rowOff>781050</xdr:rowOff>
    </xdr:to>
    <xdr:sp>
      <xdr:nvSpPr>
        <xdr:cNvPr id="1" name="Łącznik prostoliniowy 2"/>
        <xdr:cNvSpPr>
          <a:spLocks/>
        </xdr:cNvSpPr>
      </xdr:nvSpPr>
      <xdr:spPr>
        <a:xfrm flipV="1">
          <a:off x="14001750" y="1781175"/>
          <a:ext cx="0" cy="33623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57"/>
  <sheetViews>
    <sheetView showGridLines="0" tabSelected="1" zoomScale="75" zoomScaleNormal="75" zoomScaleSheetLayoutView="85" zoomScalePageLayoutView="115" workbookViewId="0" topLeftCell="A1">
      <selection activeCell="C32" sqref="C32:E32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20" customWidth="1"/>
    <col min="6" max="9" width="9.125" style="9" customWidth="1"/>
    <col min="10" max="10" width="22.25390625" style="9" customWidth="1"/>
    <col min="11" max="12" width="16.125" style="9" customWidth="1"/>
    <col min="13" max="16384" width="9.125" style="9" customWidth="1"/>
  </cols>
  <sheetData>
    <row r="1" ht="15">
      <c r="E1" s="7" t="s">
        <v>63</v>
      </c>
    </row>
    <row r="2" spans="3:5" ht="15">
      <c r="C2" s="19"/>
      <c r="D2" s="19" t="s">
        <v>60</v>
      </c>
      <c r="E2" s="19"/>
    </row>
    <row r="4" spans="3:4" ht="15">
      <c r="C4" s="9" t="s">
        <v>51</v>
      </c>
      <c r="D4" s="9" t="s">
        <v>87</v>
      </c>
    </row>
    <row r="6" spans="3:5" ht="15">
      <c r="C6" s="9" t="s">
        <v>50</v>
      </c>
      <c r="D6" s="51" t="s">
        <v>1</v>
      </c>
      <c r="E6" s="51"/>
    </row>
    <row r="8" spans="3:5" ht="15">
      <c r="C8" s="22" t="s">
        <v>43</v>
      </c>
      <c r="D8" s="56"/>
      <c r="E8" s="57"/>
    </row>
    <row r="9" spans="3:5" ht="15">
      <c r="C9" s="22" t="s">
        <v>52</v>
      </c>
      <c r="D9" s="60"/>
      <c r="E9" s="61"/>
    </row>
    <row r="10" spans="3:5" ht="15">
      <c r="C10" s="22" t="s">
        <v>42</v>
      </c>
      <c r="D10" s="52"/>
      <c r="E10" s="53"/>
    </row>
    <row r="11" spans="3:5" ht="15">
      <c r="C11" s="22" t="s">
        <v>54</v>
      </c>
      <c r="D11" s="52"/>
      <c r="E11" s="53"/>
    </row>
    <row r="12" spans="3:5" ht="15">
      <c r="C12" s="22" t="s">
        <v>55</v>
      </c>
      <c r="D12" s="52"/>
      <c r="E12" s="53"/>
    </row>
    <row r="13" spans="3:5" ht="15">
      <c r="C13" s="22" t="s">
        <v>56</v>
      </c>
      <c r="D13" s="52"/>
      <c r="E13" s="53"/>
    </row>
    <row r="14" spans="3:5" ht="15">
      <c r="C14" s="22" t="s">
        <v>57</v>
      </c>
      <c r="D14" s="52"/>
      <c r="E14" s="53"/>
    </row>
    <row r="15" spans="3:5" ht="15">
      <c r="C15" s="22" t="s">
        <v>58</v>
      </c>
      <c r="D15" s="52"/>
      <c r="E15" s="53"/>
    </row>
    <row r="16" spans="3:5" ht="15">
      <c r="C16" s="22" t="s">
        <v>59</v>
      </c>
      <c r="D16" s="52"/>
      <c r="E16" s="53"/>
    </row>
    <row r="17" spans="4:5" ht="15">
      <c r="D17" s="6"/>
      <c r="E17" s="23"/>
    </row>
    <row r="18" spans="3:5" ht="15">
      <c r="C18" s="54" t="s">
        <v>53</v>
      </c>
      <c r="D18" s="55"/>
      <c r="E18" s="24"/>
    </row>
    <row r="19" spans="4:5" ht="15">
      <c r="D19" s="1"/>
      <c r="E19" s="24"/>
    </row>
    <row r="20" spans="3:5" ht="21" customHeight="1">
      <c r="C20" s="5" t="s">
        <v>21</v>
      </c>
      <c r="D20" s="25" t="s">
        <v>4</v>
      </c>
      <c r="E20" s="6"/>
    </row>
    <row r="21" spans="3:5" ht="15">
      <c r="C21" s="22" t="s">
        <v>28</v>
      </c>
      <c r="D21" s="42">
        <f>'część (1)'!H$6</f>
        <v>0</v>
      </c>
      <c r="E21" s="26"/>
    </row>
    <row r="22" spans="3:5" ht="15">
      <c r="C22" s="22" t="s">
        <v>29</v>
      </c>
      <c r="D22" s="42">
        <f>'część (2)'!H$6</f>
        <v>0</v>
      </c>
      <c r="E22" s="26"/>
    </row>
    <row r="23" spans="3:5" ht="15">
      <c r="C23" s="22" t="s">
        <v>30</v>
      </c>
      <c r="D23" s="42">
        <f>'część (3)'!H$6</f>
        <v>0</v>
      </c>
      <c r="E23" s="26"/>
    </row>
    <row r="24" spans="3:5" ht="15">
      <c r="C24" s="22" t="s">
        <v>31</v>
      </c>
      <c r="D24" s="42">
        <f>'część (4)'!H$6</f>
        <v>0</v>
      </c>
      <c r="E24" s="26"/>
    </row>
    <row r="25" spans="3:5" ht="15">
      <c r="C25" s="22" t="s">
        <v>32</v>
      </c>
      <c r="D25" s="42">
        <f>'część (5)'!H$6</f>
        <v>0</v>
      </c>
      <c r="E25" s="26"/>
    </row>
    <row r="26" spans="3:5" ht="15">
      <c r="C26" s="22" t="s">
        <v>33</v>
      </c>
      <c r="D26" s="42">
        <f>'część (6)'!H$6</f>
        <v>0</v>
      </c>
      <c r="E26" s="26"/>
    </row>
    <row r="27" spans="3:5" ht="15">
      <c r="C27" s="22" t="s">
        <v>34</v>
      </c>
      <c r="D27" s="42">
        <f>'część (7)'!H$6</f>
        <v>0</v>
      </c>
      <c r="E27" s="26"/>
    </row>
    <row r="28" spans="3:5" ht="15">
      <c r="C28" s="22" t="s">
        <v>35</v>
      </c>
      <c r="D28" s="42">
        <f>'część (8)'!H$6</f>
        <v>0</v>
      </c>
      <c r="E28" s="26"/>
    </row>
    <row r="29" spans="4:5" ht="15">
      <c r="D29" s="41"/>
      <c r="E29" s="26"/>
    </row>
    <row r="30" spans="2:5" ht="21" customHeight="1">
      <c r="B30" s="9" t="s">
        <v>5</v>
      </c>
      <c r="C30" s="55" t="s">
        <v>49</v>
      </c>
      <c r="D30" s="54"/>
      <c r="E30" s="59"/>
    </row>
    <row r="31" spans="2:5" ht="41.25" customHeight="1">
      <c r="B31" s="9" t="s">
        <v>6</v>
      </c>
      <c r="C31" s="58" t="s">
        <v>143</v>
      </c>
      <c r="D31" s="58"/>
      <c r="E31" s="58"/>
    </row>
    <row r="32" spans="2:5" s="27" customFormat="1" ht="69.75" customHeight="1">
      <c r="B32" s="27" t="s">
        <v>7</v>
      </c>
      <c r="C32" s="51" t="s">
        <v>138</v>
      </c>
      <c r="D32" s="51"/>
      <c r="E32" s="51"/>
    </row>
    <row r="33" spans="3:5" s="27" customFormat="1" ht="66" customHeight="1">
      <c r="C33" s="51" t="s">
        <v>142</v>
      </c>
      <c r="D33" s="51"/>
      <c r="E33" s="51"/>
    </row>
    <row r="34" spans="3:5" s="27" customFormat="1" ht="54.75" customHeight="1">
      <c r="C34" s="51" t="s">
        <v>141</v>
      </c>
      <c r="D34" s="51"/>
      <c r="E34" s="51"/>
    </row>
    <row r="35" spans="2:5" ht="36" customHeight="1">
      <c r="B35" s="9" t="s">
        <v>10</v>
      </c>
      <c r="C35" s="51" t="s">
        <v>26</v>
      </c>
      <c r="D35" s="62"/>
      <c r="E35" s="62"/>
    </row>
    <row r="36" spans="2:5" ht="32.25" customHeight="1">
      <c r="B36" s="9" t="s">
        <v>23</v>
      </c>
      <c r="C36" s="65" t="s">
        <v>40</v>
      </c>
      <c r="D36" s="66"/>
      <c r="E36" s="66"/>
    </row>
    <row r="37" spans="2:5" ht="39" customHeight="1">
      <c r="B37" s="9" t="s">
        <v>45</v>
      </c>
      <c r="C37" s="51" t="s">
        <v>41</v>
      </c>
      <c r="D37" s="62"/>
      <c r="E37" s="62"/>
    </row>
    <row r="38" spans="2:5" ht="23.25" customHeight="1">
      <c r="B38" s="9" t="s">
        <v>3</v>
      </c>
      <c r="C38" s="63" t="s">
        <v>88</v>
      </c>
      <c r="D38" s="63"/>
      <c r="E38" s="63"/>
    </row>
    <row r="39" spans="2:5" ht="33.75" customHeight="1">
      <c r="B39" s="9" t="s">
        <v>2</v>
      </c>
      <c r="C39" s="51" t="s">
        <v>69</v>
      </c>
      <c r="D39" s="51"/>
      <c r="E39" s="51"/>
    </row>
    <row r="40" spans="3:5" ht="33.75" customHeight="1">
      <c r="C40" s="63" t="s">
        <v>67</v>
      </c>
      <c r="D40" s="63"/>
      <c r="E40" s="63"/>
    </row>
    <row r="41" spans="3:5" ht="30" customHeight="1">
      <c r="C41" s="64" t="s">
        <v>68</v>
      </c>
      <c r="D41" s="64"/>
      <c r="E41" s="64"/>
    </row>
    <row r="42" spans="2:5" ht="18" customHeight="1">
      <c r="B42" s="9" t="s">
        <v>48</v>
      </c>
      <c r="C42" s="4" t="s">
        <v>11</v>
      </c>
      <c r="D42" s="1"/>
      <c r="E42" s="9"/>
    </row>
    <row r="43" spans="2:5" ht="18" customHeight="1">
      <c r="B43" s="29"/>
      <c r="C43" s="48" t="s">
        <v>24</v>
      </c>
      <c r="D43" s="49"/>
      <c r="E43" s="50"/>
    </row>
    <row r="44" spans="3:5" ht="18" customHeight="1">
      <c r="C44" s="48" t="s">
        <v>12</v>
      </c>
      <c r="D44" s="50"/>
      <c r="E44" s="22"/>
    </row>
    <row r="45" spans="3:5" ht="18" customHeight="1">
      <c r="C45" s="46"/>
      <c r="D45" s="47"/>
      <c r="E45" s="22"/>
    </row>
    <row r="46" spans="3:5" ht="18" customHeight="1">
      <c r="C46" s="46"/>
      <c r="D46" s="47"/>
      <c r="E46" s="22"/>
    </row>
    <row r="47" spans="3:5" ht="18" customHeight="1">
      <c r="C47" s="46"/>
      <c r="D47" s="47"/>
      <c r="E47" s="22"/>
    </row>
    <row r="48" spans="3:5" ht="18" customHeight="1">
      <c r="C48" s="31" t="s">
        <v>14</v>
      </c>
      <c r="D48" s="31"/>
      <c r="E48" s="7"/>
    </row>
    <row r="49" spans="3:5" ht="18" customHeight="1">
      <c r="C49" s="48" t="s">
        <v>25</v>
      </c>
      <c r="D49" s="49"/>
      <c r="E49" s="50"/>
    </row>
    <row r="50" spans="3:5" ht="18" customHeight="1">
      <c r="C50" s="32" t="s">
        <v>12</v>
      </c>
      <c r="D50" s="30" t="s">
        <v>13</v>
      </c>
      <c r="E50" s="33" t="s">
        <v>15</v>
      </c>
    </row>
    <row r="51" spans="3:5" ht="18" customHeight="1">
      <c r="C51" s="34"/>
      <c r="D51" s="30"/>
      <c r="E51" s="35"/>
    </row>
    <row r="52" spans="3:5" ht="18" customHeight="1">
      <c r="C52" s="34"/>
      <c r="D52" s="30"/>
      <c r="E52" s="35"/>
    </row>
    <row r="53" spans="3:5" ht="18" customHeight="1">
      <c r="C53" s="31"/>
      <c r="D53" s="31"/>
      <c r="E53" s="7"/>
    </row>
    <row r="54" spans="3:5" ht="18" customHeight="1">
      <c r="C54" s="48" t="s">
        <v>27</v>
      </c>
      <c r="D54" s="49"/>
      <c r="E54" s="50"/>
    </row>
    <row r="55" spans="3:5" ht="18" customHeight="1">
      <c r="C55" s="48" t="s">
        <v>16</v>
      </c>
      <c r="D55" s="50"/>
      <c r="E55" s="22"/>
    </row>
    <row r="56" spans="3:5" ht="18" customHeight="1">
      <c r="C56" s="45"/>
      <c r="D56" s="45"/>
      <c r="E56" s="22"/>
    </row>
    <row r="57" spans="3:5" ht="34.5" customHeight="1">
      <c r="C57" s="21"/>
      <c r="D57" s="28"/>
      <c r="E57" s="28"/>
    </row>
  </sheetData>
  <sheetProtection/>
  <mergeCells count="32">
    <mergeCell ref="C35:E35"/>
    <mergeCell ref="C43:E43"/>
    <mergeCell ref="C38:E38"/>
    <mergeCell ref="C41:E41"/>
    <mergeCell ref="C44:D44"/>
    <mergeCell ref="C37:E37"/>
    <mergeCell ref="C36:E36"/>
    <mergeCell ref="C40:E40"/>
    <mergeCell ref="C39:E39"/>
    <mergeCell ref="D16:E16"/>
    <mergeCell ref="D15:E15"/>
    <mergeCell ref="D9:E9"/>
    <mergeCell ref="D10:E10"/>
    <mergeCell ref="D12:E12"/>
    <mergeCell ref="C34:E34"/>
    <mergeCell ref="D6:E6"/>
    <mergeCell ref="D13:E13"/>
    <mergeCell ref="C33:E33"/>
    <mergeCell ref="C18:D18"/>
    <mergeCell ref="D11:E11"/>
    <mergeCell ref="D14:E14"/>
    <mergeCell ref="D8:E8"/>
    <mergeCell ref="C31:E31"/>
    <mergeCell ref="C30:E30"/>
    <mergeCell ref="C32:E32"/>
    <mergeCell ref="C56:D56"/>
    <mergeCell ref="C45:D45"/>
    <mergeCell ref="C46:D46"/>
    <mergeCell ref="C47:D47"/>
    <mergeCell ref="C49:E49"/>
    <mergeCell ref="C55:D55"/>
    <mergeCell ref="C54:E5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Q17"/>
  <sheetViews>
    <sheetView showGridLines="0" zoomScale="64" zoomScaleNormal="64" zoomScalePageLayoutView="85" workbookViewId="0" topLeftCell="A1">
      <selection activeCell="C32" sqref="C32:E32"/>
    </sheetView>
  </sheetViews>
  <sheetFormatPr defaultColWidth="9.00390625" defaultRowHeight="12.75"/>
  <cols>
    <col min="1" max="1" width="5.125" style="1" customWidth="1"/>
    <col min="2" max="2" width="25.125" style="1" customWidth="1"/>
    <col min="3" max="3" width="27.625" style="1" customWidth="1"/>
    <col min="4" max="4" width="20.75390625" style="1" customWidth="1"/>
    <col min="5" max="5" width="9.75390625" style="24" customWidth="1"/>
    <col min="6" max="6" width="13.375" style="1" customWidth="1"/>
    <col min="7" max="7" width="40.00390625" style="1" customWidth="1"/>
    <col min="8" max="8" width="25.625" style="1" customWidth="1"/>
    <col min="9" max="9" width="21.125" style="1" customWidth="1"/>
    <col min="10" max="10" width="23.625" style="1" customWidth="1"/>
    <col min="11" max="11" width="22.125" style="1" customWidth="1"/>
    <col min="12" max="14" width="22.375" style="1" customWidth="1"/>
    <col min="15" max="16" width="14.25390625" style="1" customWidth="1"/>
    <col min="17" max="16384" width="9.125" style="1" customWidth="1"/>
  </cols>
  <sheetData>
    <row r="1" spans="2:16" ht="15">
      <c r="B1" s="2" t="str">
        <f>'formularz oferty'!D4</f>
        <v>DFZP-AB-271-178/2017</v>
      </c>
      <c r="N1" s="40" t="s">
        <v>64</v>
      </c>
      <c r="O1" s="2"/>
      <c r="P1" s="2"/>
    </row>
    <row r="2" spans="7:9" ht="15">
      <c r="G2" s="55"/>
      <c r="H2" s="55"/>
      <c r="I2" s="55"/>
    </row>
    <row r="3" ht="15">
      <c r="N3" s="40" t="s">
        <v>144</v>
      </c>
    </row>
    <row r="4" spans="2:14" ht="15">
      <c r="B4" s="4" t="s">
        <v>17</v>
      </c>
      <c r="C4" s="5">
        <v>1</v>
      </c>
      <c r="D4" s="6"/>
      <c r="E4" s="20"/>
      <c r="F4" s="9"/>
      <c r="G4" s="8" t="s">
        <v>22</v>
      </c>
      <c r="H4" s="9"/>
      <c r="I4" s="6"/>
      <c r="J4" s="9"/>
      <c r="K4" s="9"/>
      <c r="L4" s="9"/>
      <c r="M4" s="9"/>
      <c r="N4" s="9"/>
    </row>
    <row r="5" spans="2:14" ht="15">
      <c r="B5" s="4"/>
      <c r="C5" s="6"/>
      <c r="D5" s="6"/>
      <c r="E5" s="20"/>
      <c r="F5" s="9"/>
      <c r="G5" s="8"/>
      <c r="H5" s="9"/>
      <c r="I5" s="6"/>
      <c r="J5" s="9"/>
      <c r="K5" s="9"/>
      <c r="L5" s="9"/>
      <c r="M5" s="9"/>
      <c r="N5" s="9"/>
    </row>
    <row r="6" spans="1:9" ht="15">
      <c r="A6" s="4"/>
      <c r="B6" s="4"/>
      <c r="C6" s="10"/>
      <c r="D6" s="10"/>
      <c r="E6" s="20"/>
      <c r="F6" s="9"/>
      <c r="G6" s="11" t="s">
        <v>4</v>
      </c>
      <c r="H6" s="72">
        <f>SUM(N11:N11)</f>
        <v>0</v>
      </c>
      <c r="I6" s="73"/>
    </row>
    <row r="7" spans="1:12" ht="15">
      <c r="A7" s="4"/>
      <c r="C7" s="9"/>
      <c r="D7" s="9"/>
      <c r="E7" s="20"/>
      <c r="F7" s="9"/>
      <c r="G7" s="9"/>
      <c r="H7" s="9"/>
      <c r="I7" s="9"/>
      <c r="J7" s="9"/>
      <c r="K7" s="9"/>
      <c r="L7" s="9"/>
    </row>
    <row r="8" spans="1:12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ht="15">
      <c r="B9" s="4"/>
    </row>
    <row r="10" spans="1:14" s="4" customFormat="1" ht="73.5" customHeight="1">
      <c r="A10" s="5" t="s">
        <v>44</v>
      </c>
      <c r="B10" s="5" t="s">
        <v>18</v>
      </c>
      <c r="C10" s="5" t="s">
        <v>19</v>
      </c>
      <c r="D10" s="5" t="s">
        <v>70</v>
      </c>
      <c r="E10" s="36" t="s">
        <v>71</v>
      </c>
      <c r="F10" s="14"/>
      <c r="G10" s="5" t="str">
        <f>"Nazwa handlowa /
"&amp;C10&amp;" / 
"&amp;D10</f>
        <v>Nazwa handlowa /
Dawka / 
Postać/ Opakowanie</v>
      </c>
      <c r="H10" s="5" t="s">
        <v>65</v>
      </c>
      <c r="I10" s="5" t="str">
        <f>B10</f>
        <v>Skład</v>
      </c>
      <c r="J10" s="5" t="s">
        <v>66</v>
      </c>
      <c r="K10" s="5" t="s">
        <v>36</v>
      </c>
      <c r="L10" s="5" t="s">
        <v>37</v>
      </c>
      <c r="M10" s="5" t="s">
        <v>38</v>
      </c>
      <c r="N10" s="5" t="s">
        <v>20</v>
      </c>
    </row>
    <row r="11" spans="1:17" ht="74.25" customHeight="1">
      <c r="A11" s="22" t="s">
        <v>5</v>
      </c>
      <c r="B11" s="37" t="s">
        <v>89</v>
      </c>
      <c r="C11" s="37" t="s">
        <v>90</v>
      </c>
      <c r="D11" s="37" t="s">
        <v>91</v>
      </c>
      <c r="E11" s="38">
        <v>40</v>
      </c>
      <c r="F11" s="14" t="s">
        <v>74</v>
      </c>
      <c r="G11" s="15" t="s">
        <v>62</v>
      </c>
      <c r="H11" s="15"/>
      <c r="I11" s="15"/>
      <c r="J11" s="15"/>
      <c r="K11" s="15"/>
      <c r="L11" s="15"/>
      <c r="M11" s="15"/>
      <c r="N11" s="17">
        <f>ROUND(L11*ROUND(M11,2),2)</f>
        <v>0</v>
      </c>
      <c r="Q11" s="3"/>
    </row>
    <row r="12" spans="1:17" ht="15">
      <c r="A12" s="18"/>
      <c r="B12" s="18"/>
      <c r="C12" s="18"/>
      <c r="D12" s="18"/>
      <c r="E12" s="39"/>
      <c r="F12" s="18"/>
      <c r="G12" s="18"/>
      <c r="H12" s="18"/>
      <c r="I12" s="18"/>
      <c r="J12" s="18"/>
      <c r="K12" s="18"/>
      <c r="L12" s="18"/>
      <c r="M12" s="18"/>
      <c r="N12" s="18"/>
      <c r="Q12" s="3"/>
    </row>
    <row r="13" spans="2:17" ht="46.5" customHeight="1">
      <c r="B13" s="55" t="s">
        <v>92</v>
      </c>
      <c r="C13" s="74"/>
      <c r="D13" s="74"/>
      <c r="E13" s="74"/>
      <c r="F13" s="74"/>
      <c r="Q13" s="3"/>
    </row>
    <row r="14" spans="2:17" ht="92.25" customHeight="1">
      <c r="B14" s="55" t="s">
        <v>136</v>
      </c>
      <c r="C14" s="75"/>
      <c r="D14" s="75"/>
      <c r="E14" s="75"/>
      <c r="F14" s="75"/>
      <c r="Q14" s="3"/>
    </row>
    <row r="15" spans="2:17" ht="75" customHeight="1">
      <c r="B15" s="67" t="s">
        <v>137</v>
      </c>
      <c r="C15" s="68"/>
      <c r="D15" s="68"/>
      <c r="E15" s="68"/>
      <c r="F15" s="68"/>
      <c r="G15" s="68"/>
      <c r="H15" s="69"/>
      <c r="I15" s="5" t="s">
        <v>81</v>
      </c>
      <c r="J15" s="5" t="s">
        <v>82</v>
      </c>
      <c r="K15" s="5" t="s">
        <v>83</v>
      </c>
      <c r="L15" s="5" t="s">
        <v>84</v>
      </c>
      <c r="M15" s="11" t="s">
        <v>85</v>
      </c>
      <c r="N15" s="5" t="s">
        <v>86</v>
      </c>
      <c r="Q15" s="3"/>
    </row>
    <row r="16" spans="2:17" ht="98.25" customHeight="1">
      <c r="B16" s="77" t="s">
        <v>139</v>
      </c>
      <c r="C16" s="78"/>
      <c r="D16" s="78"/>
      <c r="E16" s="78"/>
      <c r="F16" s="78"/>
      <c r="G16" s="78"/>
      <c r="H16" s="79"/>
      <c r="I16" s="45" t="s">
        <v>93</v>
      </c>
      <c r="J16" s="45" t="s">
        <v>93</v>
      </c>
      <c r="K16" s="45" t="s">
        <v>93</v>
      </c>
      <c r="L16" s="45" t="s">
        <v>93</v>
      </c>
      <c r="M16" s="45" t="s">
        <v>93</v>
      </c>
      <c r="N16" s="45" t="s">
        <v>93</v>
      </c>
      <c r="Q16" s="3"/>
    </row>
    <row r="17" spans="2:14" ht="408.75" customHeight="1">
      <c r="B17" s="70" t="s">
        <v>140</v>
      </c>
      <c r="C17" s="71"/>
      <c r="D17" s="71"/>
      <c r="E17" s="71"/>
      <c r="F17" s="71"/>
      <c r="G17" s="71"/>
      <c r="H17" s="71"/>
      <c r="I17" s="76"/>
      <c r="J17" s="76"/>
      <c r="K17" s="76"/>
      <c r="L17" s="76"/>
      <c r="M17" s="76"/>
      <c r="N17" s="76"/>
    </row>
  </sheetData>
  <sheetProtection/>
  <mergeCells count="13">
    <mergeCell ref="J16:J17"/>
    <mergeCell ref="K16:K17"/>
    <mergeCell ref="L16:L17"/>
    <mergeCell ref="M16:M17"/>
    <mergeCell ref="N16:N17"/>
    <mergeCell ref="B16:H16"/>
    <mergeCell ref="B15:H15"/>
    <mergeCell ref="B17:H17"/>
    <mergeCell ref="H6:I6"/>
    <mergeCell ref="G2:I2"/>
    <mergeCell ref="B13:F13"/>
    <mergeCell ref="B14:F14"/>
    <mergeCell ref="I16:I17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600" verticalDpi="600" orientation="landscape" paperSize="9" scale="3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1"/>
  <sheetViews>
    <sheetView showGridLines="0" zoomScale="64" zoomScaleNormal="64" zoomScalePageLayoutView="85" workbookViewId="0" topLeftCell="A1">
      <selection activeCell="C32" sqref="C32:E32"/>
    </sheetView>
  </sheetViews>
  <sheetFormatPr defaultColWidth="9.00390625" defaultRowHeight="12.75"/>
  <cols>
    <col min="1" max="1" width="5.125" style="1" customWidth="1"/>
    <col min="2" max="2" width="20.75390625" style="1" customWidth="1"/>
    <col min="3" max="3" width="12.625" style="1" customWidth="1"/>
    <col min="4" max="4" width="26.75390625" style="1" customWidth="1"/>
    <col min="5" max="5" width="12.125" style="24" customWidth="1"/>
    <col min="6" max="6" width="13.375" style="1" customWidth="1"/>
    <col min="7" max="7" width="40.00390625" style="1" customWidth="1"/>
    <col min="8" max="8" width="25.625" style="1" customWidth="1"/>
    <col min="9" max="9" width="21.125" style="1" customWidth="1"/>
    <col min="10" max="10" width="18.125" style="1" customWidth="1"/>
    <col min="11" max="11" width="22.125" style="1" customWidth="1"/>
    <col min="12" max="12" width="14.625" style="1" customWidth="1"/>
    <col min="13" max="13" width="17.125" style="1" customWidth="1"/>
    <col min="14" max="14" width="14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DFZP-AB-271-178/2017</v>
      </c>
      <c r="N1" s="40" t="s">
        <v>64</v>
      </c>
      <c r="S1" s="2"/>
      <c r="T1" s="2"/>
    </row>
    <row r="2" spans="7:9" ht="15">
      <c r="G2" s="55"/>
      <c r="H2" s="55"/>
      <c r="I2" s="55"/>
    </row>
    <row r="3" ht="15">
      <c r="N3" s="40" t="s">
        <v>144</v>
      </c>
    </row>
    <row r="4" spans="2:17" ht="15">
      <c r="B4" s="4" t="s">
        <v>17</v>
      </c>
      <c r="C4" s="5">
        <v>2</v>
      </c>
      <c r="D4" s="6"/>
      <c r="E4" s="20"/>
      <c r="F4" s="9"/>
      <c r="G4" s="8" t="s">
        <v>22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20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20"/>
      <c r="F6" s="9"/>
      <c r="G6" s="11" t="s">
        <v>4</v>
      </c>
      <c r="H6" s="72">
        <f>SUM(N11:N11)</f>
        <v>0</v>
      </c>
      <c r="I6" s="73"/>
      <c r="Q6" s="1"/>
    </row>
    <row r="7" spans="1:17" ht="15">
      <c r="A7" s="4"/>
      <c r="C7" s="9"/>
      <c r="D7" s="9"/>
      <c r="E7" s="20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44</v>
      </c>
      <c r="B10" s="5" t="s">
        <v>18</v>
      </c>
      <c r="C10" s="5" t="s">
        <v>19</v>
      </c>
      <c r="D10" s="5" t="s">
        <v>61</v>
      </c>
      <c r="E10" s="36" t="s">
        <v>71</v>
      </c>
      <c r="F10" s="14"/>
      <c r="G10" s="5" t="str">
        <f>"Nazwa handlowa /
"&amp;C10&amp;" / 
"&amp;D10</f>
        <v>Nazwa handlowa /
Dawka / 
Postać /Opakowanie</v>
      </c>
      <c r="H10" s="5" t="s">
        <v>65</v>
      </c>
      <c r="I10" s="5" t="str">
        <f>B10</f>
        <v>Skład</v>
      </c>
      <c r="J10" s="5" t="s">
        <v>66</v>
      </c>
      <c r="K10" s="5" t="s">
        <v>36</v>
      </c>
      <c r="L10" s="5" t="s">
        <v>37</v>
      </c>
      <c r="M10" s="5" t="s">
        <v>38</v>
      </c>
      <c r="N10" s="5" t="s">
        <v>20</v>
      </c>
    </row>
    <row r="11" spans="1:14" ht="49.5" customHeight="1">
      <c r="A11" s="22" t="s">
        <v>5</v>
      </c>
      <c r="B11" s="37" t="s">
        <v>77</v>
      </c>
      <c r="C11" s="37" t="s">
        <v>78</v>
      </c>
      <c r="D11" s="37" t="s">
        <v>79</v>
      </c>
      <c r="E11" s="38">
        <v>2300</v>
      </c>
      <c r="F11" s="14" t="s">
        <v>47</v>
      </c>
      <c r="G11" s="15" t="s">
        <v>62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1"/>
  <sheetViews>
    <sheetView showGridLines="0" zoomScale="64" zoomScaleNormal="64" zoomScalePageLayoutView="80" workbookViewId="0" topLeftCell="A1">
      <selection activeCell="C32" sqref="C32:E32"/>
    </sheetView>
  </sheetViews>
  <sheetFormatPr defaultColWidth="9.00390625" defaultRowHeight="12.75"/>
  <cols>
    <col min="1" max="1" width="5.125" style="1" customWidth="1"/>
    <col min="2" max="2" width="16.75390625" style="1" customWidth="1"/>
    <col min="3" max="3" width="10.375" style="1" customWidth="1"/>
    <col min="4" max="4" width="22.00390625" style="1" customWidth="1"/>
    <col min="5" max="5" width="8.625" style="24" customWidth="1"/>
    <col min="6" max="6" width="9.00390625" style="1" customWidth="1"/>
    <col min="7" max="7" width="40.00390625" style="1" customWidth="1"/>
    <col min="8" max="8" width="25.625" style="1" customWidth="1"/>
    <col min="9" max="9" width="21.125" style="1" customWidth="1"/>
    <col min="10" max="10" width="18.125" style="1" customWidth="1"/>
    <col min="11" max="11" width="22.125" style="1" customWidth="1"/>
    <col min="12" max="12" width="14.625" style="1" customWidth="1"/>
    <col min="13" max="13" width="17.125" style="1" customWidth="1"/>
    <col min="14" max="14" width="14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DFZP-AB-271-178/2017</v>
      </c>
      <c r="N1" s="40" t="s">
        <v>64</v>
      </c>
      <c r="S1" s="2"/>
      <c r="T1" s="2"/>
    </row>
    <row r="2" spans="7:9" ht="15">
      <c r="G2" s="55"/>
      <c r="H2" s="55"/>
      <c r="I2" s="55"/>
    </row>
    <row r="3" ht="15">
      <c r="N3" s="40" t="s">
        <v>144</v>
      </c>
    </row>
    <row r="4" spans="2:17" ht="15">
      <c r="B4" s="4" t="s">
        <v>17</v>
      </c>
      <c r="C4" s="5">
        <v>3</v>
      </c>
      <c r="D4" s="6"/>
      <c r="E4" s="20"/>
      <c r="F4" s="9"/>
      <c r="G4" s="8" t="s">
        <v>22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20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20"/>
      <c r="F6" s="9"/>
      <c r="G6" s="11" t="s">
        <v>4</v>
      </c>
      <c r="H6" s="72">
        <f>SUM(N11:N11)</f>
        <v>0</v>
      </c>
      <c r="I6" s="73"/>
      <c r="Q6" s="1"/>
    </row>
    <row r="7" spans="1:17" ht="15">
      <c r="A7" s="4"/>
      <c r="C7" s="9"/>
      <c r="D7" s="9"/>
      <c r="E7" s="20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44</v>
      </c>
      <c r="B10" s="5" t="s">
        <v>18</v>
      </c>
      <c r="C10" s="5" t="s">
        <v>19</v>
      </c>
      <c r="D10" s="5" t="s">
        <v>61</v>
      </c>
      <c r="E10" s="36" t="s">
        <v>71</v>
      </c>
      <c r="F10" s="14"/>
      <c r="G10" s="5" t="str">
        <f>"Nazwa handlowa /
"&amp;C10&amp;" / 
"&amp;D10</f>
        <v>Nazwa handlowa /
Dawka / 
Postać /Opakowanie</v>
      </c>
      <c r="H10" s="5" t="s">
        <v>65</v>
      </c>
      <c r="I10" s="5" t="str">
        <f>B10</f>
        <v>Skład</v>
      </c>
      <c r="J10" s="5" t="s">
        <v>66</v>
      </c>
      <c r="K10" s="5" t="s">
        <v>36</v>
      </c>
      <c r="L10" s="5" t="s">
        <v>37</v>
      </c>
      <c r="M10" s="5" t="s">
        <v>38</v>
      </c>
      <c r="N10" s="5" t="s">
        <v>20</v>
      </c>
    </row>
    <row r="11" spans="1:14" ht="45">
      <c r="A11" s="22" t="s">
        <v>5</v>
      </c>
      <c r="B11" s="37" t="s">
        <v>94</v>
      </c>
      <c r="C11" s="37" t="s">
        <v>72</v>
      </c>
      <c r="D11" s="37" t="s">
        <v>73</v>
      </c>
      <c r="E11" s="38">
        <v>9000</v>
      </c>
      <c r="F11" s="14" t="s">
        <v>47</v>
      </c>
      <c r="G11" s="15" t="s">
        <v>62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1"/>
  <sheetViews>
    <sheetView showGridLines="0" zoomScale="64" zoomScaleNormal="64" zoomScalePageLayoutView="80" workbookViewId="0" topLeftCell="A1">
      <selection activeCell="C32" sqref="C32:E32"/>
    </sheetView>
  </sheetViews>
  <sheetFormatPr defaultColWidth="9.00390625" defaultRowHeight="12.75"/>
  <cols>
    <col min="1" max="1" width="5.125" style="1" customWidth="1"/>
    <col min="2" max="2" width="25.125" style="1" customWidth="1"/>
    <col min="3" max="3" width="11.125" style="1" customWidth="1"/>
    <col min="4" max="4" width="27.375" style="1" customWidth="1"/>
    <col min="5" max="5" width="12.125" style="24" customWidth="1"/>
    <col min="6" max="6" width="13.375" style="1" customWidth="1"/>
    <col min="7" max="7" width="40.00390625" style="1" customWidth="1"/>
    <col min="8" max="8" width="25.625" style="1" customWidth="1"/>
    <col min="9" max="9" width="21.125" style="1" customWidth="1"/>
    <col min="10" max="10" width="18.125" style="1" customWidth="1"/>
    <col min="11" max="11" width="22.125" style="1" customWidth="1"/>
    <col min="12" max="12" width="14.625" style="1" customWidth="1"/>
    <col min="13" max="13" width="17.125" style="1" customWidth="1"/>
    <col min="14" max="14" width="14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DFZP-AB-271-178/2017</v>
      </c>
      <c r="N1" s="40" t="s">
        <v>64</v>
      </c>
      <c r="S1" s="2"/>
      <c r="T1" s="2"/>
    </row>
    <row r="2" spans="7:9" ht="15">
      <c r="G2" s="55"/>
      <c r="H2" s="55"/>
      <c r="I2" s="55"/>
    </row>
    <row r="3" ht="15">
      <c r="N3" s="40" t="s">
        <v>144</v>
      </c>
    </row>
    <row r="4" spans="2:17" ht="15">
      <c r="B4" s="4" t="s">
        <v>17</v>
      </c>
      <c r="C4" s="5">
        <v>4</v>
      </c>
      <c r="D4" s="6"/>
      <c r="E4" s="20"/>
      <c r="F4" s="9"/>
      <c r="G4" s="8" t="s">
        <v>22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20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20"/>
      <c r="F6" s="9"/>
      <c r="G6" s="11" t="s">
        <v>4</v>
      </c>
      <c r="H6" s="72">
        <f>SUM(N11:N11)</f>
        <v>0</v>
      </c>
      <c r="I6" s="73"/>
      <c r="Q6" s="1"/>
    </row>
    <row r="7" spans="1:17" ht="15">
      <c r="A7" s="4"/>
      <c r="C7" s="9"/>
      <c r="D7" s="9"/>
      <c r="E7" s="20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44</v>
      </c>
      <c r="B10" s="5" t="s">
        <v>18</v>
      </c>
      <c r="C10" s="5" t="s">
        <v>19</v>
      </c>
      <c r="D10" s="5" t="s">
        <v>70</v>
      </c>
      <c r="E10" s="36" t="s">
        <v>71</v>
      </c>
      <c r="F10" s="14"/>
      <c r="G10" s="5" t="str">
        <f>"Nazwa handlowa /
"&amp;C10&amp;" / 
"&amp;D10</f>
        <v>Nazwa handlowa /
Dawka / 
Postać/ Opakowanie</v>
      </c>
      <c r="H10" s="5" t="s">
        <v>65</v>
      </c>
      <c r="I10" s="5" t="str">
        <f>B10</f>
        <v>Skład</v>
      </c>
      <c r="J10" s="5" t="s">
        <v>66</v>
      </c>
      <c r="K10" s="5" t="s">
        <v>36</v>
      </c>
      <c r="L10" s="5" t="s">
        <v>37</v>
      </c>
      <c r="M10" s="5" t="s">
        <v>38</v>
      </c>
      <c r="N10" s="5" t="s">
        <v>20</v>
      </c>
    </row>
    <row r="11" spans="1:14" ht="45">
      <c r="A11" s="22" t="s">
        <v>5</v>
      </c>
      <c r="B11" s="37" t="s">
        <v>95</v>
      </c>
      <c r="C11" s="37" t="s">
        <v>96</v>
      </c>
      <c r="D11" s="37" t="s">
        <v>97</v>
      </c>
      <c r="E11" s="38">
        <v>3700</v>
      </c>
      <c r="F11" s="14" t="s">
        <v>47</v>
      </c>
      <c r="G11" s="15" t="s">
        <v>62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1"/>
  <sheetViews>
    <sheetView showGridLines="0" zoomScale="64" zoomScaleNormal="64" zoomScalePageLayoutView="85" workbookViewId="0" topLeftCell="A1">
      <selection activeCell="C32" sqref="C32:E32"/>
    </sheetView>
  </sheetViews>
  <sheetFormatPr defaultColWidth="9.00390625" defaultRowHeight="12.75"/>
  <cols>
    <col min="1" max="1" width="5.125" style="1" customWidth="1"/>
    <col min="2" max="2" width="15.75390625" style="1" customWidth="1"/>
    <col min="3" max="3" width="15.125" style="1" customWidth="1"/>
    <col min="4" max="4" width="25.125" style="1" customWidth="1"/>
    <col min="5" max="5" width="10.125" style="24" customWidth="1"/>
    <col min="6" max="6" width="13.375" style="1" customWidth="1"/>
    <col min="7" max="7" width="40.00390625" style="1" customWidth="1"/>
    <col min="8" max="8" width="25.625" style="1" customWidth="1"/>
    <col min="9" max="9" width="21.125" style="1" customWidth="1"/>
    <col min="10" max="10" width="18.125" style="1" customWidth="1"/>
    <col min="11" max="11" width="22.125" style="1" customWidth="1"/>
    <col min="12" max="12" width="14.625" style="1" customWidth="1"/>
    <col min="13" max="13" width="17.125" style="1" customWidth="1"/>
    <col min="14" max="14" width="14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DFZP-AB-271-178/2017</v>
      </c>
      <c r="N1" s="40" t="s">
        <v>64</v>
      </c>
      <c r="S1" s="2"/>
      <c r="T1" s="2"/>
    </row>
    <row r="2" spans="7:9" ht="15">
      <c r="G2" s="55"/>
      <c r="H2" s="55"/>
      <c r="I2" s="55"/>
    </row>
    <row r="3" ht="15">
      <c r="N3" s="40" t="s">
        <v>144</v>
      </c>
    </row>
    <row r="4" spans="2:17" ht="15">
      <c r="B4" s="4" t="s">
        <v>17</v>
      </c>
      <c r="C4" s="5">
        <v>5</v>
      </c>
      <c r="D4" s="6"/>
      <c r="E4" s="20"/>
      <c r="F4" s="9"/>
      <c r="G4" s="8" t="s">
        <v>22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20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20"/>
      <c r="F6" s="9"/>
      <c r="G6" s="11" t="s">
        <v>4</v>
      </c>
      <c r="H6" s="72">
        <f>SUM(N11:N11)</f>
        <v>0</v>
      </c>
      <c r="I6" s="73"/>
      <c r="Q6" s="1"/>
    </row>
    <row r="7" spans="1:17" ht="15">
      <c r="A7" s="4"/>
      <c r="C7" s="9"/>
      <c r="D7" s="9"/>
      <c r="E7" s="20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44</v>
      </c>
      <c r="B10" s="5" t="s">
        <v>18</v>
      </c>
      <c r="C10" s="5" t="s">
        <v>19</v>
      </c>
      <c r="D10" s="5" t="s">
        <v>70</v>
      </c>
      <c r="E10" s="36" t="s">
        <v>71</v>
      </c>
      <c r="F10" s="14"/>
      <c r="G10" s="5" t="str">
        <f>"Nazwa handlowa /
"&amp;C10&amp;" / 
"&amp;D10</f>
        <v>Nazwa handlowa /
Dawka / 
Postać/ Opakowanie</v>
      </c>
      <c r="H10" s="5" t="s">
        <v>65</v>
      </c>
      <c r="I10" s="5" t="str">
        <f>B10</f>
        <v>Skład</v>
      </c>
      <c r="J10" s="5" t="s">
        <v>66</v>
      </c>
      <c r="K10" s="5" t="s">
        <v>36</v>
      </c>
      <c r="L10" s="5" t="s">
        <v>37</v>
      </c>
      <c r="M10" s="5" t="s">
        <v>38</v>
      </c>
      <c r="N10" s="5" t="s">
        <v>20</v>
      </c>
    </row>
    <row r="11" spans="1:14" ht="45">
      <c r="A11" s="22" t="s">
        <v>5</v>
      </c>
      <c r="B11" s="37" t="s">
        <v>98</v>
      </c>
      <c r="C11" s="37" t="s">
        <v>99</v>
      </c>
      <c r="D11" s="37" t="s">
        <v>80</v>
      </c>
      <c r="E11" s="38">
        <v>5000</v>
      </c>
      <c r="F11" s="14" t="s">
        <v>47</v>
      </c>
      <c r="G11" s="15" t="s">
        <v>62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09"/>
  <sheetViews>
    <sheetView showGridLines="0" zoomScale="64" zoomScaleNormal="64" zoomScalePageLayoutView="85" workbookViewId="0" topLeftCell="A1">
      <selection activeCell="C32" sqref="C32:E32"/>
    </sheetView>
  </sheetViews>
  <sheetFormatPr defaultColWidth="9.00390625" defaultRowHeight="12.75"/>
  <cols>
    <col min="1" max="1" width="5.125" style="1" customWidth="1"/>
    <col min="2" max="2" width="33.875" style="1" customWidth="1"/>
    <col min="3" max="4" width="25.125" style="1" customWidth="1"/>
    <col min="5" max="5" width="8.625" style="24" customWidth="1"/>
    <col min="6" max="6" width="9.875" style="1" customWidth="1"/>
    <col min="7" max="7" width="40.00390625" style="1" customWidth="1"/>
    <col min="8" max="8" width="25.625" style="1" customWidth="1"/>
    <col min="9" max="9" width="21.125" style="1" customWidth="1"/>
    <col min="10" max="10" width="18.125" style="1" customWidth="1"/>
    <col min="11" max="11" width="22.125" style="1" customWidth="1"/>
    <col min="12" max="12" width="14.625" style="1" customWidth="1"/>
    <col min="13" max="13" width="17.125" style="1" customWidth="1"/>
    <col min="14" max="14" width="14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DFZP-AB-271-178/2017</v>
      </c>
      <c r="N1" s="40" t="s">
        <v>64</v>
      </c>
      <c r="S1" s="2"/>
      <c r="T1" s="2"/>
    </row>
    <row r="2" spans="7:9" ht="15">
      <c r="G2" s="55"/>
      <c r="H2" s="55"/>
      <c r="I2" s="55"/>
    </row>
    <row r="3" ht="15">
      <c r="N3" s="40" t="s">
        <v>144</v>
      </c>
    </row>
    <row r="4" spans="2:17" ht="15">
      <c r="B4" s="4" t="s">
        <v>17</v>
      </c>
      <c r="C4" s="5">
        <v>6</v>
      </c>
      <c r="D4" s="6"/>
      <c r="E4" s="20"/>
      <c r="F4" s="9"/>
      <c r="G4" s="8" t="s">
        <v>22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20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20"/>
      <c r="F6" s="9"/>
      <c r="G6" s="11" t="s">
        <v>4</v>
      </c>
      <c r="H6" s="72">
        <f>SUM(N11:N17)</f>
        <v>0</v>
      </c>
      <c r="I6" s="73"/>
      <c r="Q6" s="1"/>
    </row>
    <row r="7" spans="1:17" ht="15">
      <c r="A7" s="4"/>
      <c r="C7" s="9"/>
      <c r="D7" s="9"/>
      <c r="E7" s="20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44</v>
      </c>
      <c r="B10" s="5" t="s">
        <v>18</v>
      </c>
      <c r="C10" s="5" t="s">
        <v>19</v>
      </c>
      <c r="D10" s="5" t="s">
        <v>70</v>
      </c>
      <c r="E10" s="36" t="s">
        <v>71</v>
      </c>
      <c r="F10" s="14"/>
      <c r="G10" s="5" t="str">
        <f>"Nazwa handlowa /
"&amp;C10&amp;" / 
"&amp;D10</f>
        <v>Nazwa handlowa /
Dawka / 
Postać/ Opakowanie</v>
      </c>
      <c r="H10" s="5" t="s">
        <v>133</v>
      </c>
      <c r="I10" s="5" t="str">
        <f>B10</f>
        <v>Skład</v>
      </c>
      <c r="J10" s="5" t="s">
        <v>134</v>
      </c>
      <c r="K10" s="5" t="s">
        <v>36</v>
      </c>
      <c r="L10" s="5" t="s">
        <v>37</v>
      </c>
      <c r="M10" s="5" t="s">
        <v>38</v>
      </c>
      <c r="N10" s="5" t="s">
        <v>20</v>
      </c>
    </row>
    <row r="11" spans="1:14" ht="45">
      <c r="A11" s="22" t="s">
        <v>5</v>
      </c>
      <c r="B11" s="37" t="s">
        <v>100</v>
      </c>
      <c r="C11" s="37" t="s">
        <v>101</v>
      </c>
      <c r="D11" s="37" t="s">
        <v>102</v>
      </c>
      <c r="E11" s="38">
        <v>230</v>
      </c>
      <c r="F11" s="14" t="s">
        <v>47</v>
      </c>
      <c r="G11" s="15" t="s">
        <v>62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 aca="true" t="shared" si="0" ref="N11:N17">ROUND(L11*ROUND(M11,2),2)</f>
        <v>0</v>
      </c>
    </row>
    <row r="12" spans="1:14" ht="87" customHeight="1">
      <c r="A12" s="22" t="s">
        <v>6</v>
      </c>
      <c r="B12" s="37" t="s">
        <v>124</v>
      </c>
      <c r="C12" s="37" t="s">
        <v>103</v>
      </c>
      <c r="D12" s="37" t="s">
        <v>76</v>
      </c>
      <c r="E12" s="38">
        <v>460</v>
      </c>
      <c r="F12" s="14" t="s">
        <v>47</v>
      </c>
      <c r="G12" s="15" t="s">
        <v>62</v>
      </c>
      <c r="H12" s="15"/>
      <c r="I12" s="15"/>
      <c r="J12" s="16"/>
      <c r="K12" s="15"/>
      <c r="L12" s="15" t="str">
        <f aca="true" t="shared" si="1" ref="L12:L17">IF(K12=0,"0,00",IF(K12&gt;0,ROUND(E12/K12,2)))</f>
        <v>0,00</v>
      </c>
      <c r="M12" s="15"/>
      <c r="N12" s="17">
        <f t="shared" si="0"/>
        <v>0</v>
      </c>
    </row>
    <row r="13" spans="1:14" ht="45">
      <c r="A13" s="22" t="s">
        <v>7</v>
      </c>
      <c r="B13" s="37" t="s">
        <v>104</v>
      </c>
      <c r="C13" s="37" t="s">
        <v>105</v>
      </c>
      <c r="D13" s="37" t="s">
        <v>106</v>
      </c>
      <c r="E13" s="38">
        <v>10</v>
      </c>
      <c r="F13" s="14" t="s">
        <v>47</v>
      </c>
      <c r="G13" s="15" t="s">
        <v>62</v>
      </c>
      <c r="H13" s="15"/>
      <c r="I13" s="15"/>
      <c r="J13" s="16"/>
      <c r="K13" s="15"/>
      <c r="L13" s="15" t="str">
        <f t="shared" si="1"/>
        <v>0,00</v>
      </c>
      <c r="M13" s="15"/>
      <c r="N13" s="17">
        <f t="shared" si="0"/>
        <v>0</v>
      </c>
    </row>
    <row r="14" spans="1:17" ht="45">
      <c r="A14" s="22" t="s">
        <v>8</v>
      </c>
      <c r="B14" s="37" t="s">
        <v>104</v>
      </c>
      <c r="C14" s="37" t="s">
        <v>127</v>
      </c>
      <c r="D14" s="37" t="s">
        <v>106</v>
      </c>
      <c r="E14" s="38">
        <v>20</v>
      </c>
      <c r="F14" s="14" t="s">
        <v>47</v>
      </c>
      <c r="G14" s="15" t="s">
        <v>62</v>
      </c>
      <c r="H14" s="15"/>
      <c r="I14" s="15"/>
      <c r="J14" s="16"/>
      <c r="K14" s="15"/>
      <c r="L14" s="15" t="str">
        <f t="shared" si="1"/>
        <v>0,00</v>
      </c>
      <c r="M14" s="15"/>
      <c r="N14" s="17">
        <f t="shared" si="0"/>
        <v>0</v>
      </c>
      <c r="Q14" s="1"/>
    </row>
    <row r="15" spans="1:17" ht="45">
      <c r="A15" s="22" t="s">
        <v>39</v>
      </c>
      <c r="B15" s="37" t="s">
        <v>107</v>
      </c>
      <c r="C15" s="37" t="s">
        <v>108</v>
      </c>
      <c r="D15" s="37" t="s">
        <v>125</v>
      </c>
      <c r="E15" s="38">
        <v>240</v>
      </c>
      <c r="F15" s="14" t="s">
        <v>47</v>
      </c>
      <c r="G15" s="15" t="s">
        <v>62</v>
      </c>
      <c r="H15" s="15"/>
      <c r="I15" s="15"/>
      <c r="J15" s="16"/>
      <c r="K15" s="15"/>
      <c r="L15" s="15" t="str">
        <f t="shared" si="1"/>
        <v>0,00</v>
      </c>
      <c r="M15" s="15"/>
      <c r="N15" s="17">
        <f t="shared" si="0"/>
        <v>0</v>
      </c>
      <c r="Q15" s="1"/>
    </row>
    <row r="16" spans="1:17" ht="106.5" customHeight="1">
      <c r="A16" s="22" t="s">
        <v>46</v>
      </c>
      <c r="B16" s="37" t="s">
        <v>109</v>
      </c>
      <c r="C16" s="37" t="s">
        <v>110</v>
      </c>
      <c r="D16" s="37" t="s">
        <v>111</v>
      </c>
      <c r="E16" s="38">
        <v>70</v>
      </c>
      <c r="F16" s="14" t="s">
        <v>47</v>
      </c>
      <c r="G16" s="15" t="s">
        <v>62</v>
      </c>
      <c r="H16" s="15"/>
      <c r="I16" s="15"/>
      <c r="J16" s="16"/>
      <c r="K16" s="15"/>
      <c r="L16" s="15" t="str">
        <f t="shared" si="1"/>
        <v>0,00</v>
      </c>
      <c r="M16" s="15"/>
      <c r="N16" s="17">
        <f t="shared" si="0"/>
        <v>0</v>
      </c>
      <c r="Q16" s="1"/>
    </row>
    <row r="17" spans="1:17" ht="45">
      <c r="A17" s="22" t="s">
        <v>9</v>
      </c>
      <c r="B17" s="37" t="s">
        <v>112</v>
      </c>
      <c r="C17" s="37" t="s">
        <v>75</v>
      </c>
      <c r="D17" s="37" t="s">
        <v>113</v>
      </c>
      <c r="E17" s="38">
        <v>1500</v>
      </c>
      <c r="F17" s="14" t="s">
        <v>47</v>
      </c>
      <c r="G17" s="15" t="s">
        <v>62</v>
      </c>
      <c r="H17" s="15"/>
      <c r="I17" s="15"/>
      <c r="J17" s="16"/>
      <c r="K17" s="15"/>
      <c r="L17" s="15" t="str">
        <f t="shared" si="1"/>
        <v>0,00</v>
      </c>
      <c r="M17" s="15"/>
      <c r="N17" s="17">
        <f t="shared" si="0"/>
        <v>0</v>
      </c>
      <c r="Q17" s="1"/>
    </row>
    <row r="18" ht="15">
      <c r="Q18" s="1"/>
    </row>
    <row r="19" spans="2:17" ht="15">
      <c r="B19" s="2" t="s">
        <v>126</v>
      </c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2"/>
  <headerFooter alignWithMargins="0">
    <oddFooter>&amp;C&amp;"Times New Roman,Normalny"Strona &amp;P&amp;R&amp;"Times New Roman,Normalny"pieczęć i podpis osoby (osób) upoważnionej
do reprezentowania wykonawcy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91"/>
  <sheetViews>
    <sheetView showGridLines="0" zoomScale="64" zoomScaleNormal="64" zoomScalePageLayoutView="80" workbookViewId="0" topLeftCell="A1">
      <selection activeCell="C32" sqref="C32:E32"/>
    </sheetView>
  </sheetViews>
  <sheetFormatPr defaultColWidth="9.00390625" defaultRowHeight="12.75"/>
  <cols>
    <col min="1" max="1" width="5.125" style="1" customWidth="1"/>
    <col min="2" max="2" width="31.00390625" style="1" customWidth="1"/>
    <col min="3" max="3" width="22.00390625" style="1" customWidth="1"/>
    <col min="4" max="4" width="21.125" style="1" customWidth="1"/>
    <col min="5" max="5" width="7.875" style="24" customWidth="1"/>
    <col min="6" max="6" width="10.25390625" style="1" customWidth="1"/>
    <col min="7" max="7" width="40.00390625" style="1" customWidth="1"/>
    <col min="8" max="8" width="25.625" style="1" customWidth="1"/>
    <col min="9" max="9" width="20.75390625" style="1" customWidth="1"/>
    <col min="10" max="10" width="18.125" style="1" hidden="1" customWidth="1"/>
    <col min="11" max="11" width="22.125" style="1" customWidth="1"/>
    <col min="12" max="12" width="14.625" style="1" customWidth="1"/>
    <col min="13" max="13" width="17.125" style="1" customWidth="1"/>
    <col min="14" max="14" width="14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DFZP-AB-271-178/2017</v>
      </c>
      <c r="N1" s="40" t="s">
        <v>64</v>
      </c>
      <c r="S1" s="2"/>
      <c r="T1" s="2"/>
    </row>
    <row r="2" spans="7:9" ht="15">
      <c r="G2" s="55"/>
      <c r="H2" s="55"/>
      <c r="I2" s="55"/>
    </row>
    <row r="3" ht="15">
      <c r="N3" s="40" t="s">
        <v>144</v>
      </c>
    </row>
    <row r="4" spans="2:17" ht="15">
      <c r="B4" s="4" t="s">
        <v>17</v>
      </c>
      <c r="C4" s="5">
        <v>7</v>
      </c>
      <c r="D4" s="6"/>
      <c r="E4" s="20"/>
      <c r="F4" s="9"/>
      <c r="G4" s="8" t="s">
        <v>22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20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20"/>
      <c r="F6" s="9"/>
      <c r="G6" s="11" t="s">
        <v>4</v>
      </c>
      <c r="H6" s="72">
        <f>SUM(N11:N14)</f>
        <v>0</v>
      </c>
      <c r="I6" s="73"/>
      <c r="Q6" s="1"/>
    </row>
    <row r="7" spans="1:17" ht="15">
      <c r="A7" s="4"/>
      <c r="C7" s="9"/>
      <c r="D7" s="9"/>
      <c r="E7" s="20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44</v>
      </c>
      <c r="B10" s="5" t="s">
        <v>18</v>
      </c>
      <c r="C10" s="5" t="s">
        <v>114</v>
      </c>
      <c r="D10" s="5" t="s">
        <v>70</v>
      </c>
      <c r="E10" s="36" t="s">
        <v>71</v>
      </c>
      <c r="F10" s="14"/>
      <c r="G10" s="5" t="str">
        <f>"Nazwa handlowa /
"&amp;C10&amp;" / 
"&amp;D10</f>
        <v>Nazwa handlowa /
Wymiary / 
Postać/ Opakowanie</v>
      </c>
      <c r="H10" s="5" t="s">
        <v>135</v>
      </c>
      <c r="I10" s="5" t="str">
        <f>B10</f>
        <v>Skład</v>
      </c>
      <c r="J10" s="43"/>
      <c r="K10" s="5" t="s">
        <v>36</v>
      </c>
      <c r="L10" s="5" t="s">
        <v>37</v>
      </c>
      <c r="M10" s="5" t="s">
        <v>38</v>
      </c>
      <c r="N10" s="5" t="s">
        <v>20</v>
      </c>
    </row>
    <row r="11" spans="1:14" ht="45">
      <c r="A11" s="22" t="s">
        <v>5</v>
      </c>
      <c r="B11" s="37" t="s">
        <v>132</v>
      </c>
      <c r="C11" s="37" t="s">
        <v>115</v>
      </c>
      <c r="D11" s="37" t="s">
        <v>116</v>
      </c>
      <c r="E11" s="38">
        <v>540</v>
      </c>
      <c r="F11" s="14" t="s">
        <v>47</v>
      </c>
      <c r="G11" s="15" t="s">
        <v>123</v>
      </c>
      <c r="H11" s="15"/>
      <c r="I11" s="15"/>
      <c r="J11" s="44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2" t="s">
        <v>6</v>
      </c>
      <c r="B12" s="37" t="s">
        <v>131</v>
      </c>
      <c r="C12" s="37" t="s">
        <v>117</v>
      </c>
      <c r="D12" s="37" t="s">
        <v>116</v>
      </c>
      <c r="E12" s="38">
        <v>240</v>
      </c>
      <c r="F12" s="14" t="s">
        <v>47</v>
      </c>
      <c r="G12" s="15" t="s">
        <v>123</v>
      </c>
      <c r="H12" s="15"/>
      <c r="I12" s="15"/>
      <c r="J12" s="44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45">
      <c r="A13" s="22" t="s">
        <v>7</v>
      </c>
      <c r="B13" s="37" t="s">
        <v>130</v>
      </c>
      <c r="C13" s="37" t="s">
        <v>118</v>
      </c>
      <c r="D13" s="37" t="s">
        <v>116</v>
      </c>
      <c r="E13" s="38">
        <v>540</v>
      </c>
      <c r="F13" s="14" t="s">
        <v>47</v>
      </c>
      <c r="G13" s="15" t="s">
        <v>123</v>
      </c>
      <c r="H13" s="15"/>
      <c r="I13" s="15"/>
      <c r="J13" s="44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7" ht="66.75" customHeight="1">
      <c r="A14" s="22" t="s">
        <v>8</v>
      </c>
      <c r="B14" s="37" t="s">
        <v>129</v>
      </c>
      <c r="C14" s="37" t="s">
        <v>119</v>
      </c>
      <c r="D14" s="37" t="s">
        <v>116</v>
      </c>
      <c r="E14" s="38">
        <v>190</v>
      </c>
      <c r="F14" s="14" t="s">
        <v>47</v>
      </c>
      <c r="G14" s="15" t="s">
        <v>123</v>
      </c>
      <c r="H14" s="15"/>
      <c r="I14" s="15"/>
      <c r="J14" s="44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  <row r="15" ht="15">
      <c r="Q15" s="1"/>
    </row>
    <row r="16" spans="2:17" ht="133.5" customHeight="1">
      <c r="B16" s="55" t="s">
        <v>128</v>
      </c>
      <c r="C16" s="80"/>
      <c r="D16" s="80"/>
      <c r="E16" s="80"/>
      <c r="F16" s="80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</sheetData>
  <sheetProtection/>
  <mergeCells count="3">
    <mergeCell ref="G2:I2"/>
    <mergeCell ref="H6:I6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2"/>
  <headerFooter alignWithMargins="0">
    <oddFooter>&amp;C&amp;"Times New Roman,Normalny"Strona &amp;P&amp;R&amp;"Times New Roman,Normalny"pieczęć i podpis osoby (osób) upoważnionej
do reprezentowania wykonawcy
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4"/>
  <sheetViews>
    <sheetView showGridLines="0" zoomScale="64" zoomScaleNormal="64" zoomScalePageLayoutView="80" workbookViewId="0" topLeftCell="A1">
      <selection activeCell="C32" sqref="C32:E32"/>
    </sheetView>
  </sheetViews>
  <sheetFormatPr defaultColWidth="9.00390625" defaultRowHeight="12.75"/>
  <cols>
    <col min="1" max="1" width="5.125" style="1" customWidth="1"/>
    <col min="2" max="2" width="30.75390625" style="1" customWidth="1"/>
    <col min="3" max="3" width="35.625" style="1" customWidth="1"/>
    <col min="4" max="4" width="15.625" style="1" customWidth="1"/>
    <col min="5" max="5" width="7.75390625" style="24" customWidth="1"/>
    <col min="6" max="6" width="10.25390625" style="1" customWidth="1"/>
    <col min="7" max="7" width="40.00390625" style="1" customWidth="1"/>
    <col min="8" max="8" width="25.625" style="1" customWidth="1"/>
    <col min="9" max="9" width="21.125" style="1" customWidth="1"/>
    <col min="10" max="10" width="18.125" style="1" customWidth="1"/>
    <col min="11" max="11" width="22.125" style="1" customWidth="1"/>
    <col min="12" max="12" width="14.625" style="1" customWidth="1"/>
    <col min="13" max="13" width="17.125" style="1" customWidth="1"/>
    <col min="14" max="14" width="14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DFZP-AB-271-178/2017</v>
      </c>
      <c r="N1" s="40" t="s">
        <v>64</v>
      </c>
      <c r="S1" s="2"/>
      <c r="T1" s="2"/>
    </row>
    <row r="2" spans="7:9" ht="15">
      <c r="G2" s="55"/>
      <c r="H2" s="55"/>
      <c r="I2" s="55"/>
    </row>
    <row r="3" ht="15">
      <c r="N3" s="40" t="s">
        <v>144</v>
      </c>
    </row>
    <row r="4" spans="2:17" ht="15">
      <c r="B4" s="4" t="s">
        <v>17</v>
      </c>
      <c r="C4" s="5">
        <v>8</v>
      </c>
      <c r="D4" s="6"/>
      <c r="E4" s="20"/>
      <c r="F4" s="9"/>
      <c r="G4" s="8" t="s">
        <v>22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20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20"/>
      <c r="F6" s="9"/>
      <c r="G6" s="11" t="s">
        <v>4</v>
      </c>
      <c r="H6" s="72">
        <f>SUM(N11:N11)</f>
        <v>0</v>
      </c>
      <c r="I6" s="73"/>
      <c r="Q6" s="1"/>
    </row>
    <row r="7" spans="1:17" ht="15">
      <c r="A7" s="4"/>
      <c r="C7" s="9"/>
      <c r="D7" s="9"/>
      <c r="E7" s="20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44</v>
      </c>
      <c r="B10" s="5" t="s">
        <v>18</v>
      </c>
      <c r="C10" s="5" t="s">
        <v>19</v>
      </c>
      <c r="D10" s="5" t="s">
        <v>70</v>
      </c>
      <c r="E10" s="36" t="s">
        <v>0</v>
      </c>
      <c r="F10" s="14"/>
      <c r="G10" s="5" t="str">
        <f>"Nazwa handlowa /
"&amp;C10&amp;" / 
"&amp;D10</f>
        <v>Nazwa handlowa /
Dawka / 
Postać/ Opakowanie</v>
      </c>
      <c r="H10" s="5" t="s">
        <v>65</v>
      </c>
      <c r="I10" s="5" t="str">
        <f>B10</f>
        <v>Skład</v>
      </c>
      <c r="J10" s="5" t="s">
        <v>66</v>
      </c>
      <c r="K10" s="5" t="s">
        <v>36</v>
      </c>
      <c r="L10" s="5" t="s">
        <v>37</v>
      </c>
      <c r="M10" s="5" t="s">
        <v>38</v>
      </c>
      <c r="N10" s="5" t="s">
        <v>20</v>
      </c>
    </row>
    <row r="11" spans="1:14" ht="60">
      <c r="A11" s="22" t="s">
        <v>5</v>
      </c>
      <c r="B11" s="37" t="s">
        <v>120</v>
      </c>
      <c r="C11" s="37" t="s">
        <v>121</v>
      </c>
      <c r="D11" s="37" t="s">
        <v>122</v>
      </c>
      <c r="E11" s="38">
        <v>20</v>
      </c>
      <c r="F11" s="14" t="s">
        <v>47</v>
      </c>
      <c r="G11" s="15" t="s">
        <v>62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2017-10-18T11:34:38Z</cp:lastPrinted>
  <dcterms:created xsi:type="dcterms:W3CDTF">2003-05-16T10:10:29Z</dcterms:created>
  <dcterms:modified xsi:type="dcterms:W3CDTF">2017-10-20T11:49:58Z</dcterms:modified>
  <cp:category/>
  <cp:version/>
  <cp:contentType/>
  <cp:contentStatus/>
</cp:coreProperties>
</file>