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065" yWindow="210" windowWidth="18315" windowHeight="11295" tabRatio="818" firstSheet="1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</sheets>
  <definedNames/>
  <calcPr fullCalcOnLoad="1"/>
</workbook>
</file>

<file path=xl/sharedStrings.xml><?xml version="1.0" encoding="utf-8"?>
<sst xmlns="http://schemas.openxmlformats.org/spreadsheetml/2006/main" count="332" uniqueCount="139">
  <si>
    <t xml:space="preserve">Ilość </t>
  </si>
  <si>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</si>
  <si>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</si>
  <si>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</si>
  <si>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</si>
  <si>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</si>
  <si>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</si>
  <si>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</si>
  <si>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</si>
  <si>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</si>
  <si>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</si>
  <si>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</si>
  <si>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</si>
  <si>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</si>
  <si>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</si>
  <si>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</si>
  <si>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</si>
  <si>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</si>
  <si>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</si>
  <si>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</si>
  <si>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</si>
  <si>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</si>
  <si>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</si>
  <si>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</si>
  <si>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</si>
  <si>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</si>
  <si>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</si>
  <si>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</si>
  <si>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</si>
  <si>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</si>
  <si>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</si>
  <si>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</si>
  <si>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</si>
  <si>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</si>
  <si>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</si>
  <si>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</si>
  <si>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</si>
  <si>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</si>
  <si>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</si>
  <si>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</si>
  <si>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</si>
  <si>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</si>
  <si>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</si>
  <si>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</si>
  <si>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</si>
  <si>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</si>
  <si>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</si>
  <si>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</si>
  <si>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</si>
  <si>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</si>
  <si>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</si>
  <si>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</si>
  <si>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</si>
  <si>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</si>
  <si>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</si>
  <si>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</si>
  <si>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</si>
  <si>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</si>
  <si>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</si>
  <si>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</si>
  <si>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</si>
  <si>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</si>
  <si>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</si>
  <si>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</si>
  <si>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</si>
  <si>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</si>
  <si>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</si>
  <si>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Ilość</t>
  </si>
  <si>
    <t>Oświadczamy, ze jesteśmy małym lub średnim przedsiębiorstywem: TAK / NIE ( niepotrzebne skreślić)</t>
  </si>
  <si>
    <t>Nazwa handlowa:
Wymiary:
Postać/ Opakowanie:</t>
  </si>
  <si>
    <t>Wytwórca</t>
  </si>
  <si>
    <t>załącznik nr …… do umowy</t>
  </si>
  <si>
    <t>Oświadczamy, że zamówienie będziemy wykonywać do czasu wyczerpania ilości produktów określonych w załączniku nr 1a do specyfikacji, nie dłużej jednak niż przez 5 miesięcy</t>
  </si>
  <si>
    <t>część 9</t>
  </si>
  <si>
    <t>3 g</t>
  </si>
  <si>
    <t>DFP.271.154.2018.AB</t>
  </si>
  <si>
    <t>Oświadczamy, że oferowane przez nas w części  1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</si>
  <si>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6 (poz. 1)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</si>
  <si>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</si>
  <si>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1 g</t>
  </si>
  <si>
    <t>proszek</t>
  </si>
  <si>
    <t xml:space="preserve">proszek </t>
  </si>
  <si>
    <t>5 g</t>
  </si>
  <si>
    <t>9 g</t>
  </si>
  <si>
    <t>33 cm i 38 cm</t>
  </si>
  <si>
    <t>Aplikator</t>
  </si>
  <si>
    <r>
      <t xml:space="preserve">Dawka </t>
    </r>
    <r>
      <rPr>
        <sz val="11"/>
        <rFont val="Times New Roman"/>
        <family val="1"/>
      </rPr>
      <t>(poz. 1-4)</t>
    </r>
    <r>
      <rPr>
        <b/>
        <sz val="11"/>
        <rFont val="Times New Roman"/>
        <family val="1"/>
      </rPr>
      <t xml:space="preserve">
Wymiary </t>
    </r>
    <r>
      <rPr>
        <sz val="11"/>
        <rFont val="Times New Roman"/>
        <family val="1"/>
      </rPr>
      <t>(poz. 5)</t>
    </r>
  </si>
  <si>
    <t>Romiplostym</t>
  </si>
  <si>
    <t>250 mcg</t>
  </si>
  <si>
    <t>proszek do sporządzania roztworu do wstrzykiwań, fiol.</t>
  </si>
  <si>
    <t>Ibuprofen</t>
  </si>
  <si>
    <t>5mg/ml, 2ml</t>
  </si>
  <si>
    <t>roztwór do wstrz., amp</t>
  </si>
  <si>
    <t>Fibrinogenum humanum</t>
  </si>
  <si>
    <t>proszek do sporządzania roztworu do wstrzykiwań lub infuzji, fiol</t>
  </si>
  <si>
    <t>100 ml zawiera: 526 mg chlorku sodu, 37 mg chlorku potasul, 30 mg sześciowodnego chlorku magnezu, 368 mg trójwodnego octanu sodu, 502 mg glukonianu sodu</t>
  </si>
  <si>
    <t>500 ml</t>
  </si>
  <si>
    <t>roztwór do infuzji; 500 ml; worek viaflo</t>
  </si>
  <si>
    <t xml:space="preserve">Dieta kompletna pod względem odżywczym, wysokobiałkowa, oparta na białku serwatkowym, niskowęglowodanowa.  Zawiera witaminy, składniki mineralne, L-karnitynę, taurynę. Przeznaczona do podawania dojelitowego.  Produkt bezglutenowy. </t>
  </si>
  <si>
    <t xml:space="preserve"> w 100 ml płynu: tłuszcz - 3,7 g, w tym: nasycone kwasy tłuszczowe - 2,2 g; MCT - 1,8 g; jednonienasycone kwasy tłuszczowe - 0,58 g; wielonienasycone kwasy tłuszczowe - 0,49 g; węglowodany - 7,3 g; błonnik - 0 g; białko - 9,3 g; 420 kJ  (100 kcal),  278 mOsm/l
</t>
  </si>
  <si>
    <t>500 ml, SmartFlex</t>
  </si>
  <si>
    <t>Clomipramini
hydrochloridum</t>
  </si>
  <si>
    <t>10 mg</t>
  </si>
  <si>
    <t>postać stała doustna</t>
  </si>
  <si>
    <t>Bencyclani fumaratum</t>
  </si>
  <si>
    <t>100 mg</t>
  </si>
  <si>
    <t>Captoprilum</t>
  </si>
  <si>
    <t>12,5 mg</t>
  </si>
  <si>
    <t>stała postać doustna</t>
  </si>
  <si>
    <t>Ganciclovirum</t>
  </si>
  <si>
    <t>1,5 mg/g; 5g</t>
  </si>
  <si>
    <t>żel do oczu</t>
  </si>
  <si>
    <t>Mesalazinum</t>
  </si>
  <si>
    <t>500 mg</t>
  </si>
  <si>
    <t>tabletki dojelitowe</t>
  </si>
  <si>
    <t>Neomycinum</t>
  </si>
  <si>
    <t>250 mg</t>
  </si>
  <si>
    <t>Testosteronum</t>
  </si>
  <si>
    <t>250mg/ml</t>
  </si>
  <si>
    <t>Tropicamidum</t>
  </si>
  <si>
    <t>(10 mg/ml)  10 ml (5 ml x 2 butelki)</t>
  </si>
  <si>
    <t>krople do oczu, roztwór, butelka</t>
  </si>
  <si>
    <t>opakowań a 10 ml</t>
  </si>
  <si>
    <t>Immunoglobulinum humanum hepatitidis B</t>
  </si>
  <si>
    <t>180 j.m./ml, 1 ml</t>
  </si>
  <si>
    <t>roztwór do wstrzykiwań, fiol.</t>
  </si>
  <si>
    <t>75 mg</t>
  </si>
  <si>
    <t>Gentamycinum</t>
  </si>
  <si>
    <t>130 mg, 10 x 10 x 0,5cm</t>
  </si>
  <si>
    <t xml:space="preserve">gąbka </t>
  </si>
  <si>
    <t>* wymagany jeden wytwórca</t>
  </si>
  <si>
    <t>roztwór do wstrzykiwań</t>
  </si>
  <si>
    <t>Pregabalin * **</t>
  </si>
  <si>
    <t>** opakowanie maxymalnie 60 szt</t>
  </si>
  <si>
    <t>* wymagane wskazania do stosowania:  w bólu neuropatycznym, padaczce i uogólnionych zaburzeniach lękowych - zawarte w CHPL</t>
  </si>
  <si>
    <t>Oświadczamy, że oferowane przez nas w części  2-5, 6 (poz. 2-9), 7-9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</si>
  <si>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polisacharydowy system hemostatyczny wysokooczyszczony, maksymalny czas biodegradacji po aplikacji do 8 dni, biokompatybilny, apirogenny; posiadający udokumentowane działanie przeciwzrostowe; działanie hemostatyczne i przeciwzrostowe *</t>
  </si>
  <si>
    <t>polisacharydowy system hemostatyczny wysokooczyszczony, maksymalny czas biodegradacji po aplikacji do 8 dni, biokompatybilny, apirogenny; posiadający udokumentowane działanie przeciwzrostowe; działanie hemostatyczne i przeciwzrostowe*</t>
  </si>
  <si>
    <t>Jednorazowy, sterylny aplikator kompatybilny  z produktami z poz 1,2,3,4, przeznaczony do procedur laparoskopowych, cewnik wewnętrzny o dł. 33 cm i sztywna prowadnica o dł. 38 cm; wyposażony w dwudzielny uchwyt8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</si>
</sst>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44" fontId="4" fillId="6" borderId="10" xfId="67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0"/>
  <sheetViews>
    <sheetView showGridLines="0" zoomScale="75" zoomScaleNormal="75" zoomScaleSheetLayoutView="85" zoomScalePageLayoutView="115" workbookViewId="0" topLeftCell="A22">
      <selection activeCell="C36" sqref="C36:E36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59</v>
      </c>
    </row>
    <row r="2" spans="3:5" ht="15">
      <c r="C2" s="18"/>
      <c r="D2" s="18" t="s">
        <v>56</v>
      </c>
      <c r="E2" s="18"/>
    </row>
    <row r="4" spans="3:4" ht="15">
      <c r="C4" s="9" t="s">
        <v>47</v>
      </c>
      <c r="D4" s="9" t="s">
        <v>75</v>
      </c>
    </row>
    <row r="6" spans="3:5" ht="15">
      <c r="C6" s="9" t="s">
        <v>46</v>
      </c>
      <c r="D6" s="47" t="s">
        <v>1</v>
      </c>
      <c r="E6" s="47"/>
    </row>
    <row r="8" spans="3:5" ht="15">
      <c r="C8" s="21" t="s">
        <v>41</v>
      </c>
      <c r="D8" s="52"/>
      <c r="E8" s="52"/>
    </row>
    <row r="9" spans="3:5" ht="15">
      <c r="C9" s="21" t="s">
        <v>48</v>
      </c>
      <c r="D9" s="48"/>
      <c r="E9" s="49"/>
    </row>
    <row r="10" spans="3:5" ht="15">
      <c r="C10" s="21" t="s">
        <v>40</v>
      </c>
      <c r="D10" s="48"/>
      <c r="E10" s="49"/>
    </row>
    <row r="11" spans="3:5" ht="15">
      <c r="C11" s="21" t="s">
        <v>50</v>
      </c>
      <c r="D11" s="48"/>
      <c r="E11" s="49"/>
    </row>
    <row r="12" spans="3:5" ht="15">
      <c r="C12" s="21" t="s">
        <v>51</v>
      </c>
      <c r="D12" s="48"/>
      <c r="E12" s="49"/>
    </row>
    <row r="13" spans="3:5" ht="15">
      <c r="C13" s="21" t="s">
        <v>52</v>
      </c>
      <c r="D13" s="48"/>
      <c r="E13" s="49"/>
    </row>
    <row r="14" spans="3:5" ht="15">
      <c r="C14" s="21" t="s">
        <v>53</v>
      </c>
      <c r="D14" s="48"/>
      <c r="E14" s="49"/>
    </row>
    <row r="15" spans="3:5" ht="15">
      <c r="C15" s="21" t="s">
        <v>54</v>
      </c>
      <c r="D15" s="48"/>
      <c r="E15" s="49"/>
    </row>
    <row r="16" spans="3:5" ht="15">
      <c r="C16" s="21" t="s">
        <v>55</v>
      </c>
      <c r="D16" s="48"/>
      <c r="E16" s="49"/>
    </row>
    <row r="17" spans="4:5" ht="15">
      <c r="D17" s="6"/>
      <c r="E17" s="22"/>
    </row>
    <row r="18" spans="3:5" ht="15">
      <c r="C18" s="50" t="s">
        <v>49</v>
      </c>
      <c r="D18" s="51"/>
      <c r="E18" s="23"/>
    </row>
    <row r="19" spans="4:5" ht="15">
      <c r="D19" s="1"/>
      <c r="E19" s="23"/>
    </row>
    <row r="20" spans="3:5" ht="21" customHeight="1">
      <c r="C20" s="5" t="s">
        <v>19</v>
      </c>
      <c r="D20" s="24" t="s">
        <v>2</v>
      </c>
      <c r="E20" s="6"/>
    </row>
    <row r="21" spans="3:5" ht="15">
      <c r="C21" s="21" t="s">
        <v>26</v>
      </c>
      <c r="D21" s="40">
        <f>'część (1)'!H$6</f>
        <v>0</v>
      </c>
      <c r="E21" s="25"/>
    </row>
    <row r="22" spans="3:5" ht="15">
      <c r="C22" s="21" t="s">
        <v>27</v>
      </c>
      <c r="D22" s="40">
        <f>'część (2)'!H$6</f>
        <v>0</v>
      </c>
      <c r="E22" s="25"/>
    </row>
    <row r="23" spans="3:5" ht="15">
      <c r="C23" s="21" t="s">
        <v>28</v>
      </c>
      <c r="D23" s="40">
        <f>'część (3)'!H$6</f>
        <v>0</v>
      </c>
      <c r="E23" s="25"/>
    </row>
    <row r="24" spans="3:5" ht="15">
      <c r="C24" s="21" t="s">
        <v>29</v>
      </c>
      <c r="D24" s="40">
        <f>'część (4)'!H$6</f>
        <v>0</v>
      </c>
      <c r="E24" s="25"/>
    </row>
    <row r="25" spans="3:5" ht="15">
      <c r="C25" s="21" t="s">
        <v>30</v>
      </c>
      <c r="D25" s="40">
        <f>'część (5)'!H$6</f>
        <v>0</v>
      </c>
      <c r="E25" s="25"/>
    </row>
    <row r="26" spans="3:5" ht="15">
      <c r="C26" s="21" t="s">
        <v>31</v>
      </c>
      <c r="D26" s="40">
        <f>'część (6)'!H$6</f>
        <v>0</v>
      </c>
      <c r="E26" s="25"/>
    </row>
    <row r="27" spans="3:5" ht="15">
      <c r="C27" s="21" t="s">
        <v>32</v>
      </c>
      <c r="D27" s="40">
        <f>'część (7)'!H$6</f>
        <v>0</v>
      </c>
      <c r="E27" s="25"/>
    </row>
    <row r="28" spans="3:5" ht="15">
      <c r="C28" s="21" t="s">
        <v>33</v>
      </c>
      <c r="D28" s="40">
        <f>'część (8)'!H$6</f>
        <v>0</v>
      </c>
      <c r="E28" s="25"/>
    </row>
    <row r="29" spans="3:5" ht="15">
      <c r="C29" s="21" t="s">
        <v>73</v>
      </c>
      <c r="D29" s="40">
        <f>'część (9)'!H$6</f>
        <v>0</v>
      </c>
      <c r="E29" s="25"/>
    </row>
    <row r="30" spans="4:5" ht="15">
      <c r="D30" s="39"/>
      <c r="E30" s="25"/>
    </row>
    <row r="31" spans="3:5" ht="78.75" customHeight="1">
      <c r="C31" s="50" t="s">
        <v>78</v>
      </c>
      <c r="D31" s="55"/>
      <c r="E31" s="55"/>
    </row>
    <row r="32" spans="4:5" ht="15">
      <c r="D32" s="39"/>
      <c r="E32" s="25"/>
    </row>
    <row r="33" spans="2:5" ht="21" customHeight="1">
      <c r="B33" s="9" t="s">
        <v>3</v>
      </c>
      <c r="C33" s="51" t="s">
        <v>45</v>
      </c>
      <c r="D33" s="50"/>
      <c r="E33" s="54"/>
    </row>
    <row r="34" spans="2:5" ht="41.25" customHeight="1">
      <c r="B34" s="9" t="s">
        <v>4</v>
      </c>
      <c r="C34" s="53" t="s">
        <v>72</v>
      </c>
      <c r="D34" s="53"/>
      <c r="E34" s="53"/>
    </row>
    <row r="35" spans="2:5" s="26" customFormat="1" ht="69.75" customHeight="1">
      <c r="B35" s="26" t="s">
        <v>5</v>
      </c>
      <c r="C35" s="47" t="s">
        <v>135</v>
      </c>
      <c r="D35" s="47"/>
      <c r="E35" s="47"/>
    </row>
    <row r="36" spans="3:5" s="26" customFormat="1" ht="66" customHeight="1">
      <c r="C36" s="47" t="s">
        <v>76</v>
      </c>
      <c r="D36" s="47"/>
      <c r="E36" s="47"/>
    </row>
    <row r="37" spans="3:5" s="26" customFormat="1" ht="54.75" customHeight="1">
      <c r="C37" s="47" t="s">
        <v>77</v>
      </c>
      <c r="D37" s="47"/>
      <c r="E37" s="47"/>
    </row>
    <row r="38" spans="2:5" ht="36" customHeight="1">
      <c r="B38" s="9" t="s">
        <v>6</v>
      </c>
      <c r="C38" s="47" t="s">
        <v>24</v>
      </c>
      <c r="D38" s="56"/>
      <c r="E38" s="56"/>
    </row>
    <row r="39" spans="2:5" ht="32.25" customHeight="1">
      <c r="B39" s="9" t="s">
        <v>37</v>
      </c>
      <c r="C39" s="59" t="s">
        <v>38</v>
      </c>
      <c r="D39" s="60"/>
      <c r="E39" s="60"/>
    </row>
    <row r="40" spans="2:5" ht="39" customHeight="1">
      <c r="B40" s="9" t="s">
        <v>43</v>
      </c>
      <c r="C40" s="47" t="s">
        <v>39</v>
      </c>
      <c r="D40" s="56"/>
      <c r="E40" s="56"/>
    </row>
    <row r="41" spans="2:5" ht="23.25" customHeight="1">
      <c r="B41" s="9" t="s">
        <v>7</v>
      </c>
      <c r="C41" s="57" t="s">
        <v>68</v>
      </c>
      <c r="D41" s="57"/>
      <c r="E41" s="57"/>
    </row>
    <row r="42" spans="2:5" ht="33.75" customHeight="1">
      <c r="B42" s="9" t="s">
        <v>8</v>
      </c>
      <c r="C42" s="47" t="s">
        <v>65</v>
      </c>
      <c r="D42" s="47"/>
      <c r="E42" s="47"/>
    </row>
    <row r="43" spans="3:5" ht="33.75" customHeight="1">
      <c r="C43" s="57" t="s">
        <v>63</v>
      </c>
      <c r="D43" s="57"/>
      <c r="E43" s="57"/>
    </row>
    <row r="44" spans="3:5" ht="30" customHeight="1">
      <c r="C44" s="58" t="s">
        <v>64</v>
      </c>
      <c r="D44" s="58"/>
      <c r="E44" s="58"/>
    </row>
    <row r="45" spans="2:5" ht="18" customHeight="1">
      <c r="B45" s="9" t="s">
        <v>21</v>
      </c>
      <c r="C45" s="4" t="s">
        <v>9</v>
      </c>
      <c r="D45" s="1"/>
      <c r="E45" s="9"/>
    </row>
    <row r="46" spans="2:5" ht="18" customHeight="1">
      <c r="B46" s="28"/>
      <c r="C46" s="44" t="s">
        <v>22</v>
      </c>
      <c r="D46" s="45"/>
      <c r="E46" s="46"/>
    </row>
    <row r="47" spans="3:5" ht="18" customHeight="1">
      <c r="C47" s="44" t="s">
        <v>10</v>
      </c>
      <c r="D47" s="46"/>
      <c r="E47" s="21"/>
    </row>
    <row r="48" spans="3:5" ht="18" customHeight="1">
      <c r="C48" s="42"/>
      <c r="D48" s="43"/>
      <c r="E48" s="21"/>
    </row>
    <row r="49" spans="3:5" ht="18" customHeight="1">
      <c r="C49" s="42"/>
      <c r="D49" s="43"/>
      <c r="E49" s="21"/>
    </row>
    <row r="50" spans="3:5" ht="18" customHeight="1">
      <c r="C50" s="42"/>
      <c r="D50" s="43"/>
      <c r="E50" s="21"/>
    </row>
    <row r="51" spans="3:5" ht="18" customHeight="1">
      <c r="C51" s="30" t="s">
        <v>12</v>
      </c>
      <c r="D51" s="30"/>
      <c r="E51" s="7"/>
    </row>
    <row r="52" spans="3:5" ht="18" customHeight="1">
      <c r="C52" s="44" t="s">
        <v>23</v>
      </c>
      <c r="D52" s="45"/>
      <c r="E52" s="46"/>
    </row>
    <row r="53" spans="3:5" ht="18" customHeight="1">
      <c r="C53" s="31" t="s">
        <v>10</v>
      </c>
      <c r="D53" s="29" t="s">
        <v>11</v>
      </c>
      <c r="E53" s="32" t="s">
        <v>13</v>
      </c>
    </row>
    <row r="54" spans="3:5" ht="18" customHeight="1">
      <c r="C54" s="33"/>
      <c r="D54" s="29"/>
      <c r="E54" s="34"/>
    </row>
    <row r="55" spans="3:5" ht="18" customHeight="1">
      <c r="C55" s="33"/>
      <c r="D55" s="29"/>
      <c r="E55" s="34"/>
    </row>
    <row r="56" spans="3:5" ht="18" customHeight="1">
      <c r="C56" s="30"/>
      <c r="D56" s="30"/>
      <c r="E56" s="7"/>
    </row>
    <row r="57" spans="3:5" ht="18" customHeight="1">
      <c r="C57" s="44" t="s">
        <v>25</v>
      </c>
      <c r="D57" s="45"/>
      <c r="E57" s="46"/>
    </row>
    <row r="58" spans="3:5" ht="18" customHeight="1">
      <c r="C58" s="44" t="s">
        <v>14</v>
      </c>
      <c r="D58" s="46"/>
      <c r="E58" s="21"/>
    </row>
    <row r="59" spans="3:5" ht="18" customHeight="1">
      <c r="C59" s="41"/>
      <c r="D59" s="41"/>
      <c r="E59" s="21"/>
    </row>
    <row r="60" spans="3:5" ht="34.5" customHeight="1">
      <c r="C60" s="20"/>
      <c r="D60" s="27"/>
      <c r="E60" s="27"/>
    </row>
  </sheetData>
  <sheetProtection/>
  <mergeCells count="33">
    <mergeCell ref="C38:E38"/>
    <mergeCell ref="C46:E46"/>
    <mergeCell ref="C41:E41"/>
    <mergeCell ref="C44:E44"/>
    <mergeCell ref="C47:D47"/>
    <mergeCell ref="C40:E40"/>
    <mergeCell ref="C39:E39"/>
    <mergeCell ref="C43:E43"/>
    <mergeCell ref="C42:E42"/>
    <mergeCell ref="D16:E16"/>
    <mergeCell ref="D15:E15"/>
    <mergeCell ref="D9:E9"/>
    <mergeCell ref="D10:E10"/>
    <mergeCell ref="D12:E12"/>
    <mergeCell ref="C37:E37"/>
    <mergeCell ref="C31:E31"/>
    <mergeCell ref="D6:E6"/>
    <mergeCell ref="D13:E13"/>
    <mergeCell ref="C36:E36"/>
    <mergeCell ref="C18:D18"/>
    <mergeCell ref="D11:E11"/>
    <mergeCell ref="D14:E14"/>
    <mergeCell ref="D8:E8"/>
    <mergeCell ref="C34:E34"/>
    <mergeCell ref="C33:E33"/>
    <mergeCell ref="C35:E35"/>
    <mergeCell ref="C59:D59"/>
    <mergeCell ref="C48:D48"/>
    <mergeCell ref="C49:D49"/>
    <mergeCell ref="C50:D50"/>
    <mergeCell ref="C52:E52"/>
    <mergeCell ref="C58:D58"/>
    <mergeCell ref="C57:E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0" workbookViewId="0" topLeftCell="A5">
      <selection activeCell="C10" sqref="C10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3.625" style="1" customWidth="1"/>
    <col min="4" max="4" width="16.003906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5" t="s">
        <v>67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127</v>
      </c>
      <c r="C11" s="36" t="s">
        <v>128</v>
      </c>
      <c r="D11" s="36" t="s">
        <v>129</v>
      </c>
      <c r="E11" s="37">
        <v>160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208"/>
  <sheetViews>
    <sheetView showGridLines="0" tabSelected="1" zoomScale="64" zoomScaleNormal="64" zoomScalePageLayoutView="85" workbookViewId="0" topLeftCell="A4">
      <selection activeCell="B16" sqref="B16"/>
    </sheetView>
  </sheetViews>
  <sheetFormatPr defaultColWidth="9.00390625" defaultRowHeight="12.75"/>
  <cols>
    <col min="1" max="1" width="5.125" style="1" customWidth="1"/>
    <col min="2" max="2" width="57.375" style="1" customWidth="1"/>
    <col min="3" max="3" width="17.75390625" style="1" customWidth="1"/>
    <col min="4" max="4" width="15.003906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DFP.271.154.2018.AB</v>
      </c>
      <c r="N1" s="38" t="s">
        <v>60</v>
      </c>
      <c r="O1" s="2"/>
      <c r="P1" s="2"/>
    </row>
    <row r="2" spans="7:9" ht="15">
      <c r="G2" s="51"/>
      <c r="H2" s="51"/>
      <c r="I2" s="51"/>
    </row>
    <row r="3" ht="15">
      <c r="N3" s="38" t="s">
        <v>71</v>
      </c>
    </row>
    <row r="4" spans="2:14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2</v>
      </c>
      <c r="H6" s="61">
        <f>SUM(N11:N15)</f>
        <v>0</v>
      </c>
      <c r="I6" s="62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42</v>
      </c>
      <c r="B10" s="5" t="s">
        <v>16</v>
      </c>
      <c r="C10" s="5" t="s">
        <v>86</v>
      </c>
      <c r="D10" s="5" t="s">
        <v>66</v>
      </c>
      <c r="E10" s="35" t="s">
        <v>67</v>
      </c>
      <c r="F10" s="14"/>
      <c r="G10" s="5" t="str">
        <f>"Nazwa handlowa /
"&amp;C10&amp;" / 
"&amp;D10</f>
        <v>Nazwa handlowa /
Dawka (poz. 1-4)
Wymiary (poz. 5) / 
Postać/ Opakowanie</v>
      </c>
      <c r="H10" s="5" t="s">
        <v>70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7" ht="75">
      <c r="A11" s="21" t="s">
        <v>3</v>
      </c>
      <c r="B11" s="36" t="s">
        <v>136</v>
      </c>
      <c r="C11" s="36" t="s">
        <v>79</v>
      </c>
      <c r="D11" s="36" t="s">
        <v>80</v>
      </c>
      <c r="E11" s="37">
        <v>60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4" ht="75">
      <c r="A12" s="21" t="s">
        <v>4</v>
      </c>
      <c r="B12" s="36" t="s">
        <v>137</v>
      </c>
      <c r="C12" s="36" t="s">
        <v>74</v>
      </c>
      <c r="D12" s="36" t="s">
        <v>81</v>
      </c>
      <c r="E12" s="37">
        <v>60</v>
      </c>
      <c r="F12" s="14" t="s">
        <v>44</v>
      </c>
      <c r="G12" s="15" t="s">
        <v>58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75">
      <c r="A13" s="21" t="s">
        <v>5</v>
      </c>
      <c r="B13" s="36" t="s">
        <v>137</v>
      </c>
      <c r="C13" s="36" t="s">
        <v>82</v>
      </c>
      <c r="D13" s="36" t="s">
        <v>81</v>
      </c>
      <c r="E13" s="37">
        <v>30</v>
      </c>
      <c r="F13" s="14" t="s">
        <v>44</v>
      </c>
      <c r="G13" s="15" t="s">
        <v>58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75">
      <c r="A14" s="21" t="s">
        <v>6</v>
      </c>
      <c r="B14" s="36" t="s">
        <v>137</v>
      </c>
      <c r="C14" s="36" t="s">
        <v>83</v>
      </c>
      <c r="D14" s="36" t="s">
        <v>80</v>
      </c>
      <c r="E14" s="37">
        <v>30</v>
      </c>
      <c r="F14" s="14" t="s">
        <v>44</v>
      </c>
      <c r="G14" s="15" t="s">
        <v>58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5" spans="1:14" ht="60">
      <c r="A15" s="21" t="s">
        <v>37</v>
      </c>
      <c r="B15" s="36" t="s">
        <v>138</v>
      </c>
      <c r="C15" s="36" t="s">
        <v>84</v>
      </c>
      <c r="D15" s="36" t="s">
        <v>85</v>
      </c>
      <c r="E15" s="37">
        <v>180</v>
      </c>
      <c r="F15" s="14" t="s">
        <v>44</v>
      </c>
      <c r="G15" s="15" t="s">
        <v>69</v>
      </c>
      <c r="H15" s="15"/>
      <c r="I15" s="15"/>
      <c r="J15" s="16"/>
      <c r="K15" s="15"/>
      <c r="L15" s="15" t="str">
        <f>IF(K15=0,"0,00",IF(K15&gt;0,ROUND(E15/K15,2)))</f>
        <v>0,00</v>
      </c>
      <c r="M15" s="15"/>
      <c r="N15" s="17">
        <f>ROUND(L15*ROUND(M15,2),2)</f>
        <v>0</v>
      </c>
    </row>
    <row r="16" ht="15">
      <c r="Q16" s="3"/>
    </row>
    <row r="17" spans="2:17" ht="15">
      <c r="B17" s="1" t="s">
        <v>130</v>
      </c>
      <c r="Q17" s="3"/>
    </row>
    <row r="18" ht="15">
      <c r="Q18" s="3"/>
    </row>
    <row r="19" ht="15">
      <c r="Q19" s="3"/>
    </row>
    <row r="20" ht="15">
      <c r="Q20" s="3"/>
    </row>
    <row r="21" ht="15">
      <c r="Q21" s="3"/>
    </row>
    <row r="22" ht="15">
      <c r="Q22" s="3"/>
    </row>
    <row r="23" ht="15">
      <c r="Q23" s="3"/>
    </row>
    <row r="24" ht="15">
      <c r="Q24" s="3"/>
    </row>
    <row r="25" ht="15">
      <c r="Q25" s="3"/>
    </row>
    <row r="26" ht="15">
      <c r="Q26" s="3"/>
    </row>
    <row r="27" ht="15">
      <c r="Q27" s="3"/>
    </row>
    <row r="28" ht="15">
      <c r="Q28" s="3"/>
    </row>
    <row r="29" ht="15">
      <c r="Q29" s="3"/>
    </row>
    <row r="30" ht="15">
      <c r="Q30" s="3"/>
    </row>
    <row r="31" ht="15">
      <c r="Q31" s="3"/>
    </row>
    <row r="32" ht="15">
      <c r="Q32" s="3"/>
    </row>
    <row r="33" ht="15">
      <c r="Q33" s="3"/>
    </row>
    <row r="34" ht="15">
      <c r="Q34" s="3"/>
    </row>
    <row r="35" ht="15">
      <c r="Q35" s="3"/>
    </row>
    <row r="36" ht="15">
      <c r="Q36" s="3"/>
    </row>
    <row r="37" ht="15">
      <c r="Q37" s="3"/>
    </row>
    <row r="38" ht="15">
      <c r="Q38" s="3"/>
    </row>
    <row r="39" ht="15">
      <c r="Q39" s="3"/>
    </row>
    <row r="40" ht="15">
      <c r="Q40" s="3"/>
    </row>
    <row r="41" ht="15">
      <c r="Q41" s="3"/>
    </row>
    <row r="42" ht="15">
      <c r="Q42" s="3"/>
    </row>
    <row r="43" ht="15">
      <c r="Q43" s="3"/>
    </row>
    <row r="44" ht="15">
      <c r="Q44" s="3"/>
    </row>
    <row r="45" ht="15">
      <c r="Q45" s="3"/>
    </row>
    <row r="46" ht="15">
      <c r="Q46" s="3"/>
    </row>
    <row r="47" ht="15">
      <c r="Q47" s="3"/>
    </row>
    <row r="48" ht="15">
      <c r="Q48" s="3"/>
    </row>
    <row r="49" ht="15">
      <c r="Q49" s="3"/>
    </row>
    <row r="50" ht="15">
      <c r="Q50" s="3"/>
    </row>
    <row r="51" ht="15">
      <c r="Q51" s="3"/>
    </row>
    <row r="52" ht="15">
      <c r="Q52" s="3"/>
    </row>
    <row r="53" ht="15">
      <c r="Q53" s="3"/>
    </row>
    <row r="54" ht="15">
      <c r="Q54" s="3"/>
    </row>
    <row r="55" ht="15">
      <c r="Q55" s="3"/>
    </row>
    <row r="56" ht="15">
      <c r="Q56" s="3"/>
    </row>
    <row r="57" ht="15">
      <c r="Q57" s="3"/>
    </row>
    <row r="58" ht="15">
      <c r="Q58" s="3"/>
    </row>
    <row r="59" ht="15">
      <c r="Q59" s="3"/>
    </row>
    <row r="60" ht="15">
      <c r="Q60" s="3"/>
    </row>
    <row r="61" ht="15">
      <c r="Q61" s="3"/>
    </row>
    <row r="62" ht="15">
      <c r="Q62" s="3"/>
    </row>
    <row r="63" ht="15">
      <c r="Q63" s="3"/>
    </row>
    <row r="64" ht="15">
      <c r="Q64" s="3"/>
    </row>
    <row r="65" ht="15">
      <c r="Q65" s="3"/>
    </row>
    <row r="66" ht="15">
      <c r="Q66" s="3"/>
    </row>
    <row r="67" ht="15">
      <c r="Q67" s="3"/>
    </row>
    <row r="68" ht="15">
      <c r="Q68" s="3"/>
    </row>
    <row r="69" ht="15">
      <c r="Q69" s="3"/>
    </row>
    <row r="70" ht="15">
      <c r="Q70" s="3"/>
    </row>
    <row r="71" ht="15">
      <c r="Q71" s="3"/>
    </row>
    <row r="72" ht="15">
      <c r="Q72" s="3"/>
    </row>
    <row r="73" ht="15">
      <c r="Q73" s="3"/>
    </row>
    <row r="74" ht="15">
      <c r="Q74" s="3"/>
    </row>
    <row r="75" ht="15">
      <c r="Q75" s="3"/>
    </row>
    <row r="76" ht="15"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15">
      <c r="Q132" s="3"/>
    </row>
    <row r="133" ht="15">
      <c r="Q133" s="3"/>
    </row>
    <row r="134" ht="15">
      <c r="Q134" s="3"/>
    </row>
    <row r="135" ht="15">
      <c r="Q135" s="3"/>
    </row>
    <row r="136" ht="15">
      <c r="Q136" s="3"/>
    </row>
    <row r="137" ht="15">
      <c r="Q137" s="3"/>
    </row>
    <row r="138" ht="15">
      <c r="Q138" s="3"/>
    </row>
    <row r="139" ht="15">
      <c r="Q139" s="3"/>
    </row>
    <row r="140" ht="15">
      <c r="Q140" s="3"/>
    </row>
    <row r="141" ht="15">
      <c r="Q141" s="3"/>
    </row>
    <row r="142" ht="15">
      <c r="Q142" s="3"/>
    </row>
    <row r="143" ht="15">
      <c r="Q143" s="3"/>
    </row>
    <row r="144" ht="15">
      <c r="Q144" s="3"/>
    </row>
    <row r="145" ht="15">
      <c r="Q145" s="3"/>
    </row>
    <row r="146" ht="15">
      <c r="Q146" s="3"/>
    </row>
    <row r="147" ht="15">
      <c r="Q147" s="3"/>
    </row>
    <row r="148" ht="15">
      <c r="Q148" s="3"/>
    </row>
    <row r="149" ht="15">
      <c r="Q149" s="3"/>
    </row>
    <row r="150" ht="15">
      <c r="Q150" s="3"/>
    </row>
    <row r="151" ht="15">
      <c r="Q151" s="3"/>
    </row>
    <row r="152" ht="15">
      <c r="Q152" s="3"/>
    </row>
    <row r="153" ht="15">
      <c r="Q153" s="3"/>
    </row>
    <row r="154" ht="15">
      <c r="Q154" s="3"/>
    </row>
    <row r="155" ht="15">
      <c r="Q155" s="3"/>
    </row>
    <row r="156" ht="15">
      <c r="Q156" s="3"/>
    </row>
    <row r="157" ht="15">
      <c r="Q157" s="3"/>
    </row>
    <row r="158" ht="15">
      <c r="Q158" s="3"/>
    </row>
    <row r="159" ht="15">
      <c r="Q159" s="3"/>
    </row>
    <row r="160" ht="15">
      <c r="Q160" s="3"/>
    </row>
    <row r="161" ht="15">
      <c r="Q161" s="3"/>
    </row>
    <row r="162" ht="15">
      <c r="Q162" s="3"/>
    </row>
    <row r="163" ht="15">
      <c r="Q163" s="3"/>
    </row>
    <row r="164" ht="15">
      <c r="Q164" s="3"/>
    </row>
    <row r="165" ht="15">
      <c r="Q165" s="3"/>
    </row>
    <row r="166" ht="15">
      <c r="Q166" s="3"/>
    </row>
    <row r="167" ht="15">
      <c r="Q167" s="3"/>
    </row>
    <row r="168" ht="15">
      <c r="Q168" s="3"/>
    </row>
    <row r="169" ht="15">
      <c r="Q169" s="3"/>
    </row>
    <row r="170" ht="15">
      <c r="Q170" s="3"/>
    </row>
    <row r="171" ht="15">
      <c r="Q171" s="3"/>
    </row>
    <row r="172" ht="15">
      <c r="Q172" s="3"/>
    </row>
    <row r="173" ht="15">
      <c r="Q173" s="3"/>
    </row>
    <row r="174" ht="15">
      <c r="Q174" s="3"/>
    </row>
    <row r="175" ht="15">
      <c r="Q175" s="3"/>
    </row>
    <row r="176" ht="15">
      <c r="Q176" s="3"/>
    </row>
    <row r="177" ht="15">
      <c r="Q177" s="3"/>
    </row>
    <row r="178" ht="15">
      <c r="Q178" s="3"/>
    </row>
    <row r="179" ht="15">
      <c r="Q179" s="3"/>
    </row>
    <row r="180" ht="15">
      <c r="Q180" s="3"/>
    </row>
    <row r="181" ht="15">
      <c r="Q181" s="3"/>
    </row>
    <row r="182" ht="15">
      <c r="Q182" s="3"/>
    </row>
    <row r="183" ht="15">
      <c r="Q183" s="3"/>
    </row>
    <row r="184" ht="15">
      <c r="Q184" s="3"/>
    </row>
    <row r="185" ht="15">
      <c r="Q185" s="3"/>
    </row>
    <row r="186" ht="15">
      <c r="Q186" s="3"/>
    </row>
    <row r="187" ht="15">
      <c r="Q187" s="3"/>
    </row>
    <row r="188" ht="15">
      <c r="Q188" s="3"/>
    </row>
    <row r="189" ht="15">
      <c r="Q189" s="3"/>
    </row>
    <row r="190" ht="15">
      <c r="Q190" s="3"/>
    </row>
    <row r="191" ht="15">
      <c r="Q191" s="3"/>
    </row>
    <row r="192" ht="15">
      <c r="Q192" s="3"/>
    </row>
    <row r="193" ht="15">
      <c r="Q193" s="3"/>
    </row>
    <row r="194" ht="15">
      <c r="Q194" s="3"/>
    </row>
    <row r="195" ht="15">
      <c r="Q195" s="3"/>
    </row>
    <row r="196" ht="15">
      <c r="Q196" s="3"/>
    </row>
    <row r="197" ht="15">
      <c r="Q197" s="3"/>
    </row>
    <row r="198" ht="15">
      <c r="Q198" s="3"/>
    </row>
    <row r="199" ht="15">
      <c r="Q199" s="3"/>
    </row>
    <row r="200" ht="15">
      <c r="Q200" s="3"/>
    </row>
    <row r="201" ht="15">
      <c r="Q201" s="3"/>
    </row>
    <row r="202" ht="15">
      <c r="Q202" s="3"/>
    </row>
    <row r="203" ht="15">
      <c r="Q203" s="3"/>
    </row>
    <row r="204" ht="15">
      <c r="Q204" s="3"/>
    </row>
    <row r="205" ht="15">
      <c r="Q205" s="3"/>
    </row>
    <row r="206" ht="15">
      <c r="Q206" s="3"/>
    </row>
    <row r="207" ht="15">
      <c r="Q207" s="3"/>
    </row>
    <row r="208" ht="15">
      <c r="Q208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3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5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14.625" style="1" customWidth="1"/>
    <col min="3" max="3" width="12.375" style="1" customWidth="1"/>
    <col min="4" max="4" width="29.1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57</v>
      </c>
      <c r="E10" s="35" t="s">
        <v>67</v>
      </c>
      <c r="F10" s="14"/>
      <c r="G10" s="5" t="str">
        <f>"Nazwa handlowa /
"&amp;C10&amp;" / 
"&amp;D10</f>
        <v>Nazwa handlowa /
Dawka / 
Postać /Opakowanie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87</v>
      </c>
      <c r="C11" s="36" t="s">
        <v>88</v>
      </c>
      <c r="D11" s="36" t="s">
        <v>89</v>
      </c>
      <c r="E11" s="37">
        <v>30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0" workbookViewId="0" topLeftCell="A1">
      <selection activeCell="G45" sqref="G45"/>
    </sheetView>
  </sheetViews>
  <sheetFormatPr defaultColWidth="9.00390625" defaultRowHeight="12.75"/>
  <cols>
    <col min="1" max="1" width="5.125" style="1" customWidth="1"/>
    <col min="2" max="2" width="14.00390625" style="1" customWidth="1"/>
    <col min="3" max="3" width="13.625" style="1" customWidth="1"/>
    <col min="4" max="4" width="22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5" t="s">
        <v>67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90</v>
      </c>
      <c r="C11" s="36" t="s">
        <v>91</v>
      </c>
      <c r="D11" s="36" t="s">
        <v>92</v>
      </c>
      <c r="E11" s="37">
        <v>200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0" workbookViewId="0" topLeftCell="A5">
      <selection activeCell="G36" sqref="G36"/>
    </sheetView>
  </sheetViews>
  <sheetFormatPr defaultColWidth="9.00390625" defaultRowHeight="12.75"/>
  <cols>
    <col min="1" max="1" width="5.125" style="1" customWidth="1"/>
    <col min="2" max="2" width="25.25390625" style="1" customWidth="1"/>
    <col min="3" max="3" width="9.75390625" style="1" customWidth="1"/>
    <col min="4" max="4" width="31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5" t="s">
        <v>67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93</v>
      </c>
      <c r="C11" s="36" t="s">
        <v>79</v>
      </c>
      <c r="D11" s="36" t="s">
        <v>94</v>
      </c>
      <c r="E11" s="37">
        <v>130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5" workbookViewId="0" topLeftCell="A7">
      <selection activeCell="B25" sqref="B25"/>
    </sheetView>
  </sheetViews>
  <sheetFormatPr defaultColWidth="9.00390625" defaultRowHeight="12.75"/>
  <cols>
    <col min="1" max="1" width="5.125" style="1" customWidth="1"/>
    <col min="2" max="2" width="52.75390625" style="1" customWidth="1"/>
    <col min="3" max="3" width="14.375" style="1" customWidth="1"/>
    <col min="4" max="4" width="25.8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5" t="s">
        <v>67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95</v>
      </c>
      <c r="C11" s="36" t="s">
        <v>96</v>
      </c>
      <c r="D11" s="36" t="s">
        <v>97</v>
      </c>
      <c r="E11" s="37">
        <v>4000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zoomScale="64" zoomScaleNormal="64" zoomScalePageLayoutView="85" workbookViewId="0" topLeftCell="A3">
      <selection activeCell="C11" sqref="C11"/>
    </sheetView>
  </sheetViews>
  <sheetFormatPr defaultColWidth="9.00390625" defaultRowHeight="12.75"/>
  <cols>
    <col min="1" max="1" width="5.125" style="1" customWidth="1"/>
    <col min="2" max="2" width="39.625" style="1" customWidth="1"/>
    <col min="3" max="3" width="38.375" style="1" customWidth="1"/>
    <col min="4" max="4" width="24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SUM(N11:N19)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66</v>
      </c>
      <c r="E10" s="35" t="s">
        <v>0</v>
      </c>
      <c r="F10" s="14"/>
      <c r="G10" s="5" t="str">
        <f>"Nazwa handlowa /
"&amp;C10&amp;" / 
"&amp;D10</f>
        <v>Nazwa handlowa /
Dawka / 
Postać/ 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120">
      <c r="A11" s="21" t="s">
        <v>3</v>
      </c>
      <c r="B11" s="36" t="s">
        <v>98</v>
      </c>
      <c r="C11" s="36" t="s">
        <v>99</v>
      </c>
      <c r="D11" s="36" t="s">
        <v>100</v>
      </c>
      <c r="E11" s="37">
        <v>200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45">
      <c r="A12" s="21" t="s">
        <v>4</v>
      </c>
      <c r="B12" s="36" t="s">
        <v>101</v>
      </c>
      <c r="C12" s="36" t="s">
        <v>102</v>
      </c>
      <c r="D12" s="36" t="s">
        <v>103</v>
      </c>
      <c r="E12" s="37">
        <v>900</v>
      </c>
      <c r="F12" s="14" t="s">
        <v>44</v>
      </c>
      <c r="G12" s="15" t="s">
        <v>58</v>
      </c>
      <c r="H12" s="15"/>
      <c r="I12" s="15"/>
      <c r="J12" s="16"/>
      <c r="K12" s="15"/>
      <c r="L12" s="15" t="str">
        <f aca="true" t="shared" si="0" ref="L12:L18">IF(K12=0,"0,00",IF(K12&gt;0,ROUND(E12/K12,2)))</f>
        <v>0,00</v>
      </c>
      <c r="M12" s="15"/>
      <c r="N12" s="17">
        <f aca="true" t="shared" si="1" ref="N12:N19">ROUND(L12*ROUND(M12,2),2)</f>
        <v>0</v>
      </c>
      <c r="Q12" s="1"/>
    </row>
    <row r="13" spans="1:17" ht="45">
      <c r="A13" s="21" t="s">
        <v>5</v>
      </c>
      <c r="B13" s="36" t="s">
        <v>104</v>
      </c>
      <c r="C13" s="36" t="s">
        <v>105</v>
      </c>
      <c r="D13" s="36" t="s">
        <v>103</v>
      </c>
      <c r="E13" s="37">
        <v>1800</v>
      </c>
      <c r="F13" s="14" t="s">
        <v>44</v>
      </c>
      <c r="G13" s="15" t="s">
        <v>58</v>
      </c>
      <c r="H13" s="15"/>
      <c r="I13" s="15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5">
      <c r="A14" s="21" t="s">
        <v>6</v>
      </c>
      <c r="B14" s="36" t="s">
        <v>106</v>
      </c>
      <c r="C14" s="36" t="s">
        <v>107</v>
      </c>
      <c r="D14" s="36" t="s">
        <v>108</v>
      </c>
      <c r="E14" s="37">
        <v>3000</v>
      </c>
      <c r="F14" s="14" t="s">
        <v>44</v>
      </c>
      <c r="G14" s="15" t="s">
        <v>58</v>
      </c>
      <c r="H14" s="15"/>
      <c r="I14" s="15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5">
      <c r="A15" s="21" t="s">
        <v>37</v>
      </c>
      <c r="B15" s="36" t="s">
        <v>109</v>
      </c>
      <c r="C15" s="36" t="s">
        <v>110</v>
      </c>
      <c r="D15" s="36" t="s">
        <v>111</v>
      </c>
      <c r="E15" s="37">
        <v>30</v>
      </c>
      <c r="F15" s="14" t="s">
        <v>44</v>
      </c>
      <c r="G15" s="15" t="s">
        <v>58</v>
      </c>
      <c r="H15" s="15"/>
      <c r="I15" s="15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45">
      <c r="A16" s="21" t="s">
        <v>43</v>
      </c>
      <c r="B16" s="36" t="s">
        <v>112</v>
      </c>
      <c r="C16" s="36" t="s">
        <v>113</v>
      </c>
      <c r="D16" s="36" t="s">
        <v>114</v>
      </c>
      <c r="E16" s="37">
        <v>9000</v>
      </c>
      <c r="F16" s="14" t="s">
        <v>44</v>
      </c>
      <c r="G16" s="15" t="s">
        <v>58</v>
      </c>
      <c r="H16" s="15"/>
      <c r="I16" s="15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45">
      <c r="A17" s="21" t="s">
        <v>7</v>
      </c>
      <c r="B17" s="36" t="s">
        <v>115</v>
      </c>
      <c r="C17" s="36" t="s">
        <v>116</v>
      </c>
      <c r="D17" s="36" t="s">
        <v>108</v>
      </c>
      <c r="E17" s="37">
        <v>4800</v>
      </c>
      <c r="F17" s="14" t="s">
        <v>44</v>
      </c>
      <c r="G17" s="15" t="s">
        <v>58</v>
      </c>
      <c r="H17" s="15"/>
      <c r="I17" s="15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spans="1:17" ht="45">
      <c r="A18" s="21" t="s">
        <v>8</v>
      </c>
      <c r="B18" s="36" t="s">
        <v>117</v>
      </c>
      <c r="C18" s="36" t="s">
        <v>118</v>
      </c>
      <c r="D18" s="36" t="s">
        <v>131</v>
      </c>
      <c r="E18" s="37">
        <v>60</v>
      </c>
      <c r="F18" s="14" t="s">
        <v>44</v>
      </c>
      <c r="G18" s="15" t="s">
        <v>58</v>
      </c>
      <c r="H18" s="15"/>
      <c r="I18" s="15"/>
      <c r="J18" s="16"/>
      <c r="K18" s="15"/>
      <c r="L18" s="15" t="str">
        <f t="shared" si="0"/>
        <v>0,00</v>
      </c>
      <c r="M18" s="15"/>
      <c r="N18" s="17">
        <f t="shared" si="1"/>
        <v>0</v>
      </c>
      <c r="Q18" s="1"/>
    </row>
    <row r="19" spans="1:17" ht="45">
      <c r="A19" s="21" t="s">
        <v>21</v>
      </c>
      <c r="B19" s="36" t="s">
        <v>119</v>
      </c>
      <c r="C19" s="36" t="s">
        <v>120</v>
      </c>
      <c r="D19" s="36" t="s">
        <v>121</v>
      </c>
      <c r="E19" s="37">
        <v>360</v>
      </c>
      <c r="F19" s="14" t="s">
        <v>122</v>
      </c>
      <c r="G19" s="15" t="s">
        <v>58</v>
      </c>
      <c r="H19" s="15"/>
      <c r="I19" s="15"/>
      <c r="J19" s="16"/>
      <c r="K19" s="15"/>
      <c r="L19" s="15"/>
      <c r="M19" s="15"/>
      <c r="N19" s="17">
        <f t="shared" si="1"/>
        <v>0</v>
      </c>
      <c r="Q19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0" workbookViewId="0" topLeftCell="A4">
      <selection activeCell="A12" sqref="A12:IV23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6.875" style="1" customWidth="1"/>
    <col min="4" max="4" width="25.1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57</v>
      </c>
      <c r="E10" s="35" t="s">
        <v>67</v>
      </c>
      <c r="F10" s="14"/>
      <c r="G10" s="5" t="str">
        <f>"Nazwa handlowa /
"&amp;C10&amp;" / 
"&amp;D10</f>
        <v>Nazwa handlowa /
Dawka / 
Postać /Opakowanie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123</v>
      </c>
      <c r="C11" s="36" t="s">
        <v>124</v>
      </c>
      <c r="D11" s="36" t="s">
        <v>125</v>
      </c>
      <c r="E11" s="37">
        <v>50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64" zoomScaleNormal="64" zoomScalePageLayoutView="80" workbookViewId="0" topLeftCell="A4">
      <selection activeCell="B14" sqref="B14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3.00390625" style="1" customWidth="1"/>
    <col min="4" max="4" width="22.253906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DFP.271.154.2018.AB</v>
      </c>
      <c r="N1" s="38" t="s">
        <v>60</v>
      </c>
      <c r="S1" s="2"/>
      <c r="T1" s="2"/>
    </row>
    <row r="2" spans="7:9" ht="15">
      <c r="G2" s="51"/>
      <c r="H2" s="51"/>
      <c r="I2" s="51"/>
    </row>
    <row r="3" ht="15">
      <c r="N3" s="38" t="s">
        <v>71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61">
        <f>SUM(N11:N11)</f>
        <v>0</v>
      </c>
      <c r="I6" s="62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42</v>
      </c>
      <c r="B10" s="5" t="s">
        <v>16</v>
      </c>
      <c r="C10" s="5" t="s">
        <v>17</v>
      </c>
      <c r="D10" s="5" t="s">
        <v>57</v>
      </c>
      <c r="E10" s="35" t="s">
        <v>0</v>
      </c>
      <c r="F10" s="14"/>
      <c r="G10" s="5" t="str">
        <f>"Nazwa handlowa /
"&amp;C10&amp;" / 
"&amp;D10</f>
        <v>Nazwa handlowa /
Dawka / 
Postać /Opakowanie</v>
      </c>
      <c r="H10" s="5" t="s">
        <v>61</v>
      </c>
      <c r="I10" s="5" t="str">
        <f>B10</f>
        <v>Skład</v>
      </c>
      <c r="J10" s="5" t="s">
        <v>62</v>
      </c>
      <c r="K10" s="5" t="s">
        <v>34</v>
      </c>
      <c r="L10" s="5" t="s">
        <v>35</v>
      </c>
      <c r="M10" s="5" t="s">
        <v>36</v>
      </c>
      <c r="N10" s="5" t="s">
        <v>18</v>
      </c>
    </row>
    <row r="11" spans="1:14" ht="45">
      <c r="A11" s="21" t="s">
        <v>3</v>
      </c>
      <c r="B11" s="36" t="s">
        <v>132</v>
      </c>
      <c r="C11" s="36" t="s">
        <v>126</v>
      </c>
      <c r="D11" s="36" t="s">
        <v>103</v>
      </c>
      <c r="E11" s="37">
        <v>11900</v>
      </c>
      <c r="F11" s="14" t="s">
        <v>44</v>
      </c>
      <c r="G11" s="15" t="s">
        <v>58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34.5" customHeight="1">
      <c r="B13" s="51" t="s">
        <v>134</v>
      </c>
      <c r="C13" s="63"/>
      <c r="D13" s="63"/>
      <c r="E13" s="63"/>
      <c r="F13" s="63"/>
    </row>
    <row r="14" ht="15">
      <c r="B14" s="2" t="s">
        <v>133</v>
      </c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2017-10-18T11:34:38Z</cp:lastPrinted>
  <dcterms:created xsi:type="dcterms:W3CDTF">2003-05-16T10:10:29Z</dcterms:created>
  <dcterms:modified xsi:type="dcterms:W3CDTF">2018-08-06T08:54:00Z</dcterms:modified>
  <cp:category/>
  <cp:version/>
  <cp:contentType/>
  <cp:contentStatus/>
</cp:coreProperties>
</file>