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5390" windowHeight="8085" tabRatio="81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s>
  <definedNames/>
  <calcPr fullCalcOnLoad="1"/>
</workbook>
</file>

<file path=xl/sharedStrings.xml><?xml version="1.0" encoding="utf-8"?>
<sst xmlns="http://schemas.openxmlformats.org/spreadsheetml/2006/main" count="750" uniqueCount="300">
  <si>
    <t>Cena brutto:</t>
  </si>
  <si>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</si>
  <si>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</si>
  <si>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</si>
  <si>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</si>
  <si>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</si>
  <si>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</si>
  <si>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</si>
  <si>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</si>
  <si>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</si>
  <si>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</si>
  <si>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</si>
  <si>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</si>
  <si>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</si>
  <si>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</si>
  <si>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</si>
  <si>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</si>
  <si>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</si>
  <si>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</si>
  <si>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</si>
  <si>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</si>
  <si>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</si>
  <si>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</si>
  <si>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</si>
  <si>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</si>
  <si>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</si>
  <si>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</si>
  <si>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</si>
  <si>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</si>
  <si>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</si>
  <si>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</si>
  <si>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</si>
  <si>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</si>
  <si>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</si>
  <si>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</si>
  <si>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</si>
  <si>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</si>
  <si>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</si>
  <si>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</si>
  <si>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</si>
  <si>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</si>
  <si>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</si>
  <si>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Cena jednostkowa brutto</t>
  </si>
  <si>
    <t>Nazwa handlowa
Producent</t>
  </si>
  <si>
    <t>ARKUSZ CENOWY</t>
  </si>
  <si>
    <t>Nr</t>
  </si>
  <si>
    <t>Opis przedmiotu zamówienia</t>
  </si>
  <si>
    <t>Ilość</t>
  </si>
  <si>
    <t>j.m.</t>
  </si>
  <si>
    <t>Numer katalogowy</t>
  </si>
  <si>
    <t>Cena brutto</t>
  </si>
  <si>
    <r>
      <t xml:space="preserve">Oświadczam, że wybór niniejszej oferty będzie prowadził do powstania u Zamawiającego obowiązku podatkowego zgodnie z przepisami o podatku od towarów i usług w zakresie*: 
………………………………………………………………………………………………
</t>
    </r>
    <r>
      <rPr>
        <i/>
        <sz val="11"/>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</si>
  <si>
    <t>Część</t>
  </si>
  <si>
    <t>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t>
  </si>
  <si>
    <t>szt.</t>
  </si>
  <si>
    <t>sztuk</t>
  </si>
  <si>
    <t>zestaw</t>
  </si>
  <si>
    <t>DFP.271.130.2019.AB</t>
  </si>
  <si>
    <t>Część nr:</t>
  </si>
  <si>
    <t>Cewnik moczowodowy zakończony typu Tieman ze znacznikiem co 1 cm, widoczny w rtg, metalowy mandryn, jedno  oczko dł. 73-74 cm, Ch 3-8</t>
  </si>
  <si>
    <t xml:space="preserve">Cewnik do pęcherza jelitowego, trójdrożny, wykonane z silikonu, balon 30 ml, posiadające 4 otwory + 2 otwory + koniec otwarty , dostępne w rozmiarach od 18-22 Ch. </t>
  </si>
  <si>
    <t>Cewnik z PCV do enterocystpolastyki, o długości 120cm, rozmiar 8,10,12 CH z oczkami, sterylny.</t>
  </si>
  <si>
    <t>Łącznik miękki do nefrostomii dł. 5 - 6 cm kompatybilny do nefrostomii jednostopniowej 9CH</t>
  </si>
  <si>
    <t>Nitinolowy prowadnik hydrofilny na całej długości z miękkim końcem do-nerkowym oraz sztywną częścią prostą, Rozmiar: 0,035 cala, długość 150cm</t>
  </si>
  <si>
    <t>System irygacji do URS/RIRS</t>
  </si>
  <si>
    <t>Zestaw do szynowania moczowodów z otwartym lub zamkniętym końcem - cystoskopowy. Rozmiary:  4,8. Fr, 6.0 Fr, 7Fr .  W skład zestawu wchodzi cewnik, prowadnica PTFE dł.150cm, popychacz.</t>
  </si>
  <si>
    <t>Hak do operacji implantacji sztucznego zwieracza zapewniający dostęp do cewki opuszkowej, składający się z okrągłej ramy oraz elastycznych haczyków.</t>
  </si>
  <si>
    <t>Koszyk do ekstrakcji kamieni  moczowych z nitinolu, o drutach niespiralnych , prostych bezkońcówkowych. Rozmiary 1,5 Fr x 115 cm, 2.2 Fr x 115 cm, 3.0 Fr x 115 cm , średnica koszyka 10 mm</t>
  </si>
  <si>
    <t xml:space="preserve">Cewnik do przejściowego zablokowania połączenia miedniczkowo-moczowodowego w celu zapobiegania przedostaniu się fragmentów kamieni do moczowodu podczas zabiegu przezskórnej litotrypsji oraz do wstrzykiwania środka cienującego. Rozmiar 6.0 Fr, długość 75 cm </t>
  </si>
  <si>
    <t>Nitinolowy koszyk do przechwytywania i wydobywania złogów w kształcie parasolki/chochli o rozmiarach 2.8 FR, długości min. 115 cm, rozmiar koszyka 6-8 mm</t>
  </si>
  <si>
    <t>Regulowany system sztucznego zwieracza cewki moczowej,spełniający wymagania:-System dwuelementowy (mankiet ,pompka),fabrycznie zmontowany i napełniony,sterylny, gotowy do implantacji.-Wszystkie elementy sztucznego zwieracza cewki moczowej tworzą jedną nierozłączną całość.-Wszystkie elementy zwieracza umieszczone są w mosznie i wokół cewki moczowej.-regulowany,uniwersalny mankiet o kolistym kształcie,dopasowujący się do wielkości cewki moczowej.-funkcja automatycznego zamknięcia zwieracza.-Regulacja i kontrola prawidłowości ciśnienia w układzie zwieracza po implantacji bez konieczności podłączania zewnętrznych urządzeń pomiarowych.-możliwość oceny funkcjonowania zwieracza i wzajemnego położenia elementów wewnętrznych po implantacji na zdjęciu rtg.-Możliwość aktywacji i dezaktywacji zwieracza w dowolnym momencie.</t>
  </si>
  <si>
    <t>Woreczek ekstrakcyjny – pojemność 110 ml.  Wymiary: średnica 60 mm/ długość 125 mm; wykonany z polietylenu, posiadający podwójne ścianki; aplikowany przez trokar 10 mm, nie uwalniany z prowadnicy, jednorazowego użytku</t>
  </si>
  <si>
    <t>Woreczek ekstrakcyjny – pojemność 200 ml .Wymiary: średnica 54 mm/ długość 200 mm/ szerokość 85 mm; wykonany z poliuretanu z drutem NiTi nitinol do zamknięcia; woreczek aplikowany przez trokar 10 mm a następnie uwalniany z prowadnicy, posiadający uchwyt na 2 palce, jednorazowego użytku</t>
  </si>
  <si>
    <t>Woreczek ekstrakcyjny – pojemność 400 ml . Wymiary: średnica 80 mm/ długość 190 mm/ szerokość 110 mm; wykonany z poliuretanu z drutem NiTi nitinol do zamknięcia; woreczek aplikowany przez trokar 10 mm a następnie uwalniany z prowadnicy, posiadający uchwyt na 2 palce, jednorazowego użytku</t>
  </si>
  <si>
    <t>Woreczek ekstrakcyjny – pojemność 800 ml. Wymiary: średnica 100 mm/ długość 205 mm/ szerokość 160 mm; wykonany z poliuretanu z drutem NiTi nitinol do zamknięcia; woreczek aplikowany przez trokar 10 mm a następnie uwalniany z prowadnicy, posiadający uchwyt na 2 palce, jednorazowego użytku</t>
  </si>
  <si>
    <t>Woreczek ekstrakcyjny – pojemność 1200 ml . Wymiary: średnica 130 mm/ długość 205 mm/ szerokość 204 mm; wykonany z poliuretanu z drutem NiTi nitinol do zamknięcia; woreczek aplikowany przez trokar 10 mm a następnie uwalniany z prowadnicy, posiadający uchwyt na 2 palce, jednorazowego użytku</t>
  </si>
  <si>
    <t>Prowadnik  PTFE typu Lunderquist z końcówką w kształcie litery J o średnicy 0.035”, długości 80 cm i zagięciu końcówki 3,0 mm w stosunku do rdzenia.</t>
  </si>
  <si>
    <t>Zestaw</t>
  </si>
  <si>
    <t>Zestaw do procedury urologicznej TUR</t>
  </si>
  <si>
    <t>Zestaw do procedury urologicznej PCNL</t>
  </si>
  <si>
    <t>Lp.</t>
  </si>
  <si>
    <t>Opis</t>
  </si>
  <si>
    <t>JM.</t>
  </si>
  <si>
    <t>Osłona na stół narzędziowy 150x190cm, obszar chłonny 75x190cm</t>
  </si>
  <si>
    <t>sztuka</t>
  </si>
  <si>
    <t>Ściereczki celulozowe 35x40cm</t>
  </si>
  <si>
    <t>Fartuch chirurgiczny urologiczny wykonany z włókniny bawełnopodobnej typu Spunlaced o gramaturze min. 68g/m2. Wzmocnienia na rękawach  wykonane z folii PE 60 mikronów  oraz włókniny wiskozowo poliestrowej.  W przedniej części wzmocnienia wykonane z folii PE 47 mikronów oraz włókniny celulozowo – poliestrowej. Rozmiar XL.</t>
  </si>
  <si>
    <t>Osłona foliowa na kamerę 18x250cm (elastyczna końcówka, taśma mocująca)</t>
  </si>
  <si>
    <t>Kleszczyki do dezynfekcji 19 cm niebieskie</t>
  </si>
  <si>
    <t>Organizator przewodów 9x18cm</t>
  </si>
  <si>
    <t>Obłożenie chirurgiczne do zabiegu TUR 175/270x180cm, otwory 8cm i 5cm, worek 50x100cm wykonana z dwuwarstwowego, chłonnego i nieprzemakalnego laminatu o gramaturze min. 59g/m2 w strefie krytycznej i  mniej krytycznej. Odporność na przenikanie płynów nie mniej niż &gt;100 cm H2O w strefie krytycznej i mniej krytycznej &gt;100cm H2O . Wytrzymałość na rozerwanie na  sucho i na mokro 70/58 kpa w strefie krytycznej.</t>
  </si>
  <si>
    <t xml:space="preserve">Kompres gazowy 10x10 cm gaza 17nitkowa, 16 warstw, znacznik rtg </t>
  </si>
  <si>
    <t>Jednorazowy fartuch chirurgiczny, pełnobarierowy ze wstawkami nieprzemakalnymi, wykonany z włókniny typu spunclaced o właściwościach hydrofobowych, gramaturze min. 68 g/m2 , fartuch złożony w sposób zapewniający aseptyczną aplikację, wiązany na troki wewnętrzne oraz troki zewnętrzne z kartonikiem. Indywidualne oznakowanie rozmiaru i rodzaju nadrukowane na fartuchu, pozwalające na identyfikację przed rozłożeniem. Rozmiar L.</t>
  </si>
  <si>
    <t>Obłożenie do nefroskopii 300x175cm, kieszeń 65x148cm, otwór 5cm, wykonana z dwuwarstwowego , chłonnego i nieprzemakalnego laminatu o gramaturze min. 59g/m2 w strefie mniej krytycznej, a w strefie krytycznej dodatkowa łata chłonna dwuwarstwowa min 86g/m2  Odporność na przenikanie płynów nie mniej niż &gt;100 cm H2O w strefie krytycznej i mniej krytycznej. Wytrzymałość na rozerwanie na sucho i na mokro 239/148 kpa w strefie krytycznej.</t>
  </si>
  <si>
    <t>Fartuch chirurgiczny wzmocniony jednorazowy fartuch chirurgiczny, pełnobarierowy ze wstawkami nieprzemakalnymi, wykonany z włókniny typu spunclaced o właściwościach hydrofobowych, gramaturze min. 68 g/m2 , fartuch złożony w sposób zapewniający aseptyczną aplikację, wiązany na troki wewnętrzne oraz troki zewnętrzne z kartonikiem. Indywidualne oznakowanie rozmiaru i rodzaju nadrukowane na fartuchu, pozwalające na identyfikację przed rozłożeniem. Rozmiar L</t>
  </si>
  <si>
    <t>Fartuch chirurgiczny wzmocniony jednorazowy fartuch chirurgiczny, pełnobarierowy ze wstawkami nieprzemakalnymi, wykonany z włókniny typu spunclaced o właściwościach hydrofobowych, gramaturze min. 68 g/m2 , fartuch złożony w sposób zapewniający aseptyczną aplikację, wiązany na troki wewnętrzne oraz troki zewnętrzne z kartonikiem. Indywidualne oznakowanie rozmiaru i rodzaju nadrukowane na fartuchu, pozwalające na identyfikację przed rozłożeniem. Rozmiar XL</t>
  </si>
  <si>
    <t>Kompres włókninowy laparotomijny 40x40cm z tasiemką (130g, 3-warstwowy, znacznik RTG, zielony)</t>
  </si>
  <si>
    <t>Zestaw do irygacji urologiczny U91</t>
  </si>
  <si>
    <t>Dren łączący do ssaka 30ch 4mm FF</t>
  </si>
  <si>
    <t>Kompres gazowy 10x10cm (gaza 17-nitkowa, 16-warstwowy, znacznik RTG, biały)</t>
  </si>
  <si>
    <t>Osłona foliowa na ramię C 116x183cm</t>
  </si>
  <si>
    <t>Worek do zbiórki moczu 2000ml T90cm z zaworem</t>
  </si>
  <si>
    <t>Strzykawka 10ml, 2-częściowa</t>
  </si>
  <si>
    <t>Miska nerkowata z polipropylenu 800ml, przezroczysta</t>
  </si>
  <si>
    <t>Kieszeń foliowa 40x35cm z taśmą samoprzylepną</t>
  </si>
  <si>
    <t>Organizator przewodów (rzep) 2.5x30cm, przyklejany</t>
  </si>
  <si>
    <t>Papier krepowy 60x60cm</t>
  </si>
  <si>
    <t xml:space="preserve">Miska 250 ml z podziałką </t>
  </si>
  <si>
    <t>Zestaw do laparoskopi z nożyczkami</t>
  </si>
  <si>
    <t>J.M</t>
  </si>
  <si>
    <t>Fartuch chirurgiczny wzmocniony  jednorazowy fartuch chirurgiczny, pełnobarierowy ze wstawkami nieprzemakalnymi, wykonany z włókniny typu spunclaced o właściwościach hydrofobowych, gramaturze min. 68 g/m2 , fartuch złożony w sposób zapewniający aseptyczną aplikację, wiązany na troki wewnętrzne oraz troki zewnętrzne z kartonikiem. Indywidualne oznakowanie rozmiaru i rodzaju nadrukowane na fartuchu, pozwalające na identyfikację przed rozłożeniem. Rozmiar L</t>
  </si>
  <si>
    <t>Osłona na stół narzędziowy 150x190cm, obszar chłonny 75x190cm,</t>
  </si>
  <si>
    <t>Kieszeń na narzędzia chirurgiczne 30x50cm, 3-komorowa, przyklejana</t>
  </si>
  <si>
    <t>Opatrunek chłonny  9x10cm ( warstwa chłonna 5x5cm)</t>
  </si>
  <si>
    <t xml:space="preserve">Miska 500 ml z podziałką </t>
  </si>
  <si>
    <t>Ostrze chirurgiczne 11E (CS)</t>
  </si>
  <si>
    <t xml:space="preserve">Kleszczyki do dezynfekcji 19 cm niebieskie </t>
  </si>
  <si>
    <t>Strzykawka 100ml 3-częściowa z adapterem LS, końcówką do cewnika</t>
  </si>
  <si>
    <t>Strzykawka 20ml, 2-częściowa</t>
  </si>
  <si>
    <t>Taca z polipropylenu 25x14x5cm 1575ml, niebieska</t>
  </si>
  <si>
    <t>Taśma lepna 9x49cm</t>
  </si>
  <si>
    <t>Taca z polipropylenu 43x28x1,5cm 3250ml, niebieska</t>
  </si>
  <si>
    <t>Osłona foliowa na uchwyt do lampy, duża (zielono-biała)</t>
  </si>
  <si>
    <t>Dren typu Redona 16Ch 50cm 14cm znacznik RTG PVC</t>
  </si>
  <si>
    <t xml:space="preserve">Dren łączący do ssaka 24Ch x 300 cm </t>
  </si>
  <si>
    <t>Zestaw do laparoskopi z narzędziami</t>
  </si>
  <si>
    <t>Zestaw serwet trójwarstwowych wzmocnionych z taśmą samoprzylepną ( folia PE 40 mikronów, warstwa chłonna - włóknina 23 g/m2, warstwa komfortowa dla pacjenta 20 g/m2), odporność na przenikanie cieczy serwety min. 900 cmH2O, wytrzymałość na wypychanie min. 115 kPa w strefie krytycznej na sucho, w składzie: serweta operacyjna 90x75 cm -  2 szt. , serweta operacyjna 175x175 cm – 1 szt., serweta operacyjna 150x240 cm – 1 szt.</t>
  </si>
  <si>
    <t>Fartuch chirurgiczny wzmocniony  jednorazowy fartuch chirurgiczny, pełnobarierowy ze wstawkami nieprzemakalnymi, wykonany z włókniny typu spunclaced o właściwościach hydrofobowych, gramaturze min. 68 g/m2 , fartuch złożony w sposób zapewniający aseptyczną aplikację, wiązany na troki wewnętrzne oraz troki zewnętrzne z kartonikiem. Indywidualne oznakowanie rozmiaru i rodzaju nadrukowane na fartuchu, pozwalające na identyfikację przed rozłożeniem. Rozmiar XL</t>
  </si>
  <si>
    <t>Trokar optyczny 5mm, kaniula przezroczysta 10cm</t>
  </si>
  <si>
    <t>Uniwersalna przezroczysta kaniula do trokara 5mm, 10 cm</t>
  </si>
  <si>
    <t>Uniwersalna przezroczysta kaniula do trokara 12mm, 10 cm</t>
  </si>
  <si>
    <t>Nożyczki Metzenbaum długość szczęk 18 mm, trzonu 33 cm, średnica 5 mm, Rotacja trzonu 360 stopni, prawo i lewostronna, Rękojeść zaopatrzona w prostopadłe do jej górnej powierzchni męskie gniazdo wykonane z nierdzewnej stali o długości 4 mm. Trzon zewnętrznie pokryty antyrefleksyjną izolacją wykonana z politetrafluoroetylenu, wewnętrzny płaszcz wykonany z aluminium. Rękojeść i rotator wykonane z akrylonitrylo butadien sterylu. Szczęki wykonane z wtryskowo giętej, medycznej stali nierdzewnej, ostre na całej długości, umożliwiające cięcie wzdłuż całej długości krawędzi, zarówno dystalnie jak i proksymalnie. Materiały użyte do produkcji są wolne od związków DEPH oraz latexu. Nożyczki współpracują z generatorami elektrochirurgicznymi trybie monopolarnym w ustawieniu cięcie lub koagulacja, spełniającymi normy bezpieczeństwa IEC 60601-1, IEC 60601-1-2, IEC 60601-2-2</t>
  </si>
  <si>
    <t>kpl.</t>
  </si>
  <si>
    <t>Elektrody jednorazowe typ micro - macro, zintegrowane z systemem ROSA będącym na wyposażeniu Zamawiającego
epilepsja / SEEG / koagulacja
ilość mikrokontaktów: 5-8, ilość makrokontaktów: 8-9, mikro rozmiar 17 µm, pozycjonowanie mikrokontaktów - 3 co 120°, dł. użytkowa elektrody (mm): 16-26.5, min. głębokość implantacji (mm) 26- 36.5</t>
  </si>
  <si>
    <t xml:space="preserve">Kabel łączący elektrody mózgowe z systeme zapisu EEG, wielorazowy, dł. 150 cm, możliwość odczytania elektrod od 8 do 18 kontaktów, zintegrowane z systemem ROSA będącym na wyposażeniu Zamawiającego                                                                                                                                          </t>
  </si>
  <si>
    <t>op.</t>
  </si>
  <si>
    <t>Sztylet ze stoperem, wykonany ze stali nierdzewnej, stoper polimerowy, śr. zew. 0,8 mm, dł. 120 mm, miękki koniec dystalny, jednorazoweo użytku</t>
  </si>
  <si>
    <t>Linijka polimerowa, dł. 20 cm, dokładność 0,75 mm, wielorazowego użytku</t>
  </si>
  <si>
    <t>Krótki śrubokręt do standardowej oraz krótkiej śruby prowadzącej, ze stali nierdzewnej, wielorazowego użytku, dł. 20 oraz 160 mm</t>
  </si>
  <si>
    <t>Klucz do usuwania standardowej i krótkiej śruby prowadzącej, odgięty 1,9 oraz 3,5 mm</t>
  </si>
  <si>
    <t xml:space="preserve">Śrubokręt do nasadek krótkich śrub prowadzących </t>
  </si>
  <si>
    <t xml:space="preserve">Zacisk </t>
  </si>
  <si>
    <t xml:space="preserve">Wielorazowe elektrody monopolarne koagulacyjne, dł.  170 mm, dł. końcówki aktywnej 2,5 mm, długość izolowanej końcówki roboczej 30 mm, ø &lt;1,25 mm, koncówka prosta, zintegrowane z systemem ROSA będącym na wyposażeniu Zamawiającego                                                                                                                                                   </t>
  </si>
  <si>
    <t xml:space="preserve">Wielorazowe elektrody monopolarne koagulacyjne, stożkowe, dł.  170 mm, dł. końcówki aktywnej 3 mm, ø &lt;1,25 mm, długości izolowanej końcówki roboczej 10 mm, zintegrowane z systemem ROSA będącym na wyposażeniu Zamawiającego </t>
  </si>
  <si>
    <t>Wielorazowe wiertła do SEEG, do śrub typu VG-CM, śr. zew. 2,5 mm, dł. 140 mm, stożkowe zakończenie</t>
  </si>
  <si>
    <t>Wielorazowe wiertła do SEEG, dł. 200 mm, proste zakończenie</t>
  </si>
  <si>
    <t>Wielorazowe wiertła do SEEG, dł. 200 mm, początek o sześciokątnym kształcie, stożkowym zakończeniu</t>
  </si>
  <si>
    <t>Wielorazowe wiertła zintegrowane ze śrubą prowadzącą i stoperem, śr. zew. 2,9 mm, dł. 250 mm</t>
  </si>
  <si>
    <t>Wielorazowe wiertła, proste, długie, śr. robocza 2,50 mm, dł. 14 i 20 mm</t>
  </si>
  <si>
    <t>Kontener do sterylizacji akcesoriów do implantacji</t>
  </si>
  <si>
    <t>Wielorazowy głębokościomierz, śr. wew. 2,5 i 6 mm, dł. 10, 13 mm, wykonany ze stali nierdzewnej</t>
  </si>
  <si>
    <t xml:space="preserve">Wielorazowy regulowany głębokościomierz, śr. wew. 2,5-6,0 mm, dł. regulowana w zakresie 70-100 mm, wykonany ze stali nierdzewnej </t>
  </si>
  <si>
    <t>Wiertło do wkrętów samowiercących</t>
  </si>
  <si>
    <t>Klucz do usuwania krótkich śrub prowadzących</t>
  </si>
  <si>
    <t>Zaślepka do krótkiej śruby prowadzącej</t>
  </si>
  <si>
    <t>Śrubokręt do śrub przezskórnych: długi - 240 mm, krótki - 80 mm</t>
  </si>
  <si>
    <t>Uchwyt do wierteł współpracujący z robotem ROSA będącym na wyposażeniu Zamawiającego</t>
  </si>
  <si>
    <t>Cewnik okluzyjny z mandrynem metalowym, z balonem 1,5ml . Rozmiary 5F, 6F</t>
  </si>
  <si>
    <t>Koszulka dostępu moczowodowego z powłoką hydrofilną do wytwarzania kanału w trakcie endoskopowych zabiegów urologicznych. Koszulka umożliwiająca wprowadzenie przy użyciu techniki szybkiego zwalniania co eliminuje potrzebę stosowania drugiego prowadnika, mandryn z dwoma kanałami, jeden zakończony 3 otworami na końcu dystalnym pozwalający na podaż kontrastu, posiadająca na końcu do-nerkowym koszulki ring RTG . Rozmiary: 10/12 oraz 12/14, długość 28cm, 35cm, 45cm, 55cm</t>
  </si>
  <si>
    <t>Rozszerzadła moczowodowe służące do poszerzania moczowodu przed zabiegiem ureteroskopii. Rozmiary od 8/10F oraz 12/14F, koaksjalne kompatybilne z prowadnicą 0,038". Dł 48cm</t>
  </si>
  <si>
    <t xml:space="preserve">Nefrostomiia 1-stopniowa zawierająca, cewnik typ J z igłą . </t>
  </si>
  <si>
    <t>Prowadnik z 2 końcami miękkimi, pokryty hydrożelem na odcinku 5cm . Z zastosowaniem do RIRS. Rozmiar 0,035" długość 150 cm</t>
  </si>
  <si>
    <t>Nitinolowy prowadnik hydrofilny na całej długości z giętkim końcem do-nerkowym, dł. 3cm. Rozmiar: 0,035 cala ,długość 150cm.</t>
  </si>
  <si>
    <t xml:space="preserve">Sterylny zestaw osłony na głowicę USG wraz z żelem: fałd osłony foliowej z naklejką ,osłona na głowicę USG w rozmiarze13 x 122cm, żel sterylny do USG, dwa rodzaje dwupunktowych mocowań osłony do głowicy, sterylna serweta 40 x 40 cm </t>
  </si>
  <si>
    <t>Zestaw wymienny do cystostomii, cewnik typu Foley dł.42cm. Rozmiary 10F,13F</t>
  </si>
  <si>
    <t xml:space="preserve"> Do każdego zabiegu w okresie obowiązywania umowy Zamawiający wymaga udostępnienia pełnego instrumentarium do oferowanych wyrobów.</t>
  </si>
  <si>
    <t>Ewentualny koszt udostępnienia instrumentarium musi być ujęty w cenie oferowanych wyrobów (nie może stanowić dodatkowej pozycji cenowej w Formularzu oferty, ani w Arkuszu cenowym). Elementy instrumentarium, które ulegną uszkodzeniu lub zużyciu będą podlegały wymianie w terminie 2 dni roboczych. Ewentualny koszt wymiany musi być ujęty w cenie oferowanych wyrobów (nie może stanowić dodatkowej pozycji cenowej w Formularzu oferty, ani w Arkuszu cenowym).</t>
  </si>
  <si>
    <t>Wykonawca zobowiązany jest do przeprowadzania przeglądów technicznych i serwisowania instrumentarium w zakresie zgodnym z wymogami wytwórcy, co najmniej raz w roku kalendarzowym. Ewentualny koszt serwisu eksploatacyjnego musi być ujęty w cenie oferowanych wyrobów (nie może stanowić dodatkowej pozycji cenowej w Formularzu oferty, ani w Arkuszu cenowym).</t>
  </si>
  <si>
    <t xml:space="preserve">Zestawy do wykonania nadłonowej przetoki pęcherza moczowego składający się z przezroczystego , silikonowego cewnika balonowego z otwartą , zaokrągloną końcówką ułatwiającą umieszczenie cewnika. Cewnik wyposażony w  pasy kontrastowe ułatwiające widoczność. Rozmiary cewnika 12Fr/40cm/5ml, 14Fr/40cm/5ml, 16Fr/40cm/10ml. W skład zestawu wchodzą również: Rozrywana plastikowa igła punkcyjna typu Trocart,  skalpel, korek do cewnika 
</t>
  </si>
  <si>
    <t>Zestawy do wykonania nadłonowej przetoki pęcherza moczowego składający się z przezroczystego , silikonowego cewnika balonowego z otwartą , zaokrągloną końcówką ułatwiającą umieszczenie cewnika. Cewnik wyposażony w  pasy kontrastowe ułatwiające widoczność. Rozmiary cewnika 8Fr/35cm/1,5ml, 10Fr/25cm/3ml, 10Fr/40cm/3ml, 12Fr/25cm/5ml, 12Fr/40cm/5ml, 14Fr/40cm/5ml. W skład zestawu wchodzą również: Rozrywana metalowa igła punkcyjna,  skalpel, korek do cewnika</t>
  </si>
  <si>
    <t>Nitinolowy koszyk do przechwytywania i usuwania złogów  wykonany z 4 drutów połączonych gładko, bez wystającej  końcówki ,obracających się zgodnie z ruchem rotacyjnym uchwytu z automatycznym systemem do przechwytywania i usuwania kamieni.  Rozmiar  1,9 Fr , dł. 120 cm, średnica koszyka 12 mm, długość koszyka 17,5 mm.</t>
  </si>
  <si>
    <t>Prowadnik wiodący, o hydrofilnej miękkiej końcówce wypełnionej barem, odpornej na działanie promieni rentgenowskich. Posiadający sztywny rdzeń z nitinolu. Powierzchnia prowadnika pokryta powłoką PTFE. Oznakowany żółto – niebieskimi paskami ułatwiającymi wizualizację podczas zabiegu. Długość 150 cm, średnica Ø 0,035, końcówka 5 cm.</t>
  </si>
  <si>
    <t xml:space="preserve">Oświadczamy, że zamówienie będziemy wykonywać do czasu wyczerpania kwoty wynagrodzenia umownego, jednak nie dłużej niż przez
- część 1-13: 36 miesięcy od dnia zawarcia umowy,
- część 14: 12 miesięcy od dnia zawarcia umowy.
</t>
  </si>
  <si>
    <t>Cewnik typu Foley dwudrożny 100% silikon do drenażu pęcherza moczowego. Całkowicie silikonowa konstrukcja pozwalająca na uniknięcie problemów z nadwrażliwością na lateks. Cewniki z możliwością utrzymania do 90 dni z fabrycznie nadrukowaną informacją na opakowaniu jednostkowym. Zestaw spakowany fabrycznie ze strzykawką z 10% roztworem gliceryny.  Rozmiar 12Fr-22Fr z balonem 5-10ml.</t>
  </si>
  <si>
    <t>Zestaw do drenażu nadłonowego zawierający cewnik typu Foley z balonem, dł. 42 cm, rozrywany trokar, worek na mocz 2L,. Rozmiary: 10F,13Fr .</t>
  </si>
  <si>
    <t>Cewnik moczowodowy typu Couveliare ze znacznikiem co 1 cm, widoczny w rtg, metalowy mandryn, dwa oczka dł. 69-70 cm, Ch 3-7</t>
  </si>
  <si>
    <t>Cewnik moczowodowy zakończony oliwką ze znacznikiem co 1 cm, widoczny w rtg, metalowy mandryn, dwa oczka dł. 69-70 cm, Ch 3-7</t>
  </si>
  <si>
    <t>Cewnik moczowodowy zakończony oliwką ze znacznikiem co 1 cm, widoczny w rtg, nylonowy mandryn, dwa oczka dł. 69-70 cm, Ch 3-8</t>
  </si>
  <si>
    <t xml:space="preserve">Cewnik pęcherzowy typu Dufour dwudrożny z lateksu pokrytego silikonem z balonem do 50 ml dł 42cm, Ch 16-24 </t>
  </si>
  <si>
    <t xml:space="preserve">Cewnik pęcherzowy typu Dufour trójdrożny wykonany ze 100% silikonu pokrytego hydrożelem  z balonem 50 ml, dł 42cm, CH18-24 </t>
  </si>
  <si>
    <t>Cewnik pęcherzowy typu Couvelaire dł. 40 cm, Ch 8-24</t>
  </si>
  <si>
    <t>Cewnik pęcherzowy typu Couvelaire, dwudrożny z lateksu pokrytego silikonem, z balonem do 50 ml dł. 42 cm, Ch 16-22</t>
  </si>
  <si>
    <t>Cewniki pecherzowe typu Tieman, jednorazowe, pakowane pojedynczo dł.40 cm Ch 8-24</t>
  </si>
  <si>
    <t xml:space="preserve">Cewnik pęcherzowy typu Foleya dwudrożny z balonem z lateksu pokrytego silikonem dł. min 20 cm, Ch 8-10. </t>
  </si>
  <si>
    <t>Cewnik typu Pezzera z miękkiego lateksu dł. 40 cm Ch 10-34</t>
  </si>
  <si>
    <t>Cewnik pęcherzowy typu Nelatona dł 40 cm, Ch 8-16</t>
  </si>
  <si>
    <t>Prowadnica typu Lunderquista, miękka na długości 4,5 cm, półsztywna na długości 5,5cm, sztywna na dalszej długości, z zagięciem typu J, wykonana ze stali nierdzewnej lub pokryta PTFE.</t>
  </si>
  <si>
    <t>Nefrostomia 2-stopniowa hydrofilna.
Zestaw zawiera:
Cewnik wykonany z poliuretanu rozm. CH9, z końcem do-nerkowym pokrytym hydrożelem na dł. 90mm.
Łącznik do worka na mocz .
Igła 2-częściowa 18G 20cm.
Prowadnica typu Lunderquista z miękkim bezpiecznym końcem typ J.</t>
  </si>
  <si>
    <t>Nefrostomia 3-stopniowa zaierająca cewnik typu J, zestaw rozszerzadeł , igłę punkcyjną , prowadnicę typu Lunderquista.</t>
  </si>
  <si>
    <t xml:space="preserve">Cewnik typu Foley trójdrożny wykonany z miękkiego lateksu. Długość 40cm. Rozmiar 16-24Fr balon 30ml. </t>
  </si>
  <si>
    <t>Jednorazowa gruszka elika z zastawką antyzwrotną i sitkiem blokującym do posiadanego przez Zamawiającego aparatu Olympus po przezcewkowej resekcji prostaty lub guza pecherza moczowego-bez lateksu.</t>
  </si>
  <si>
    <t>Jednorazowa igła no punkcji nerki wykonana z materiału typu Echonox charakteryzującym się wzmożoną echogenicznością na całej długości igły. Rozm 18G/20cm</t>
  </si>
  <si>
    <t>Cewnik typu Mono J wykonany z materiału dwuwarstwowego innego niż poliuretan, miękkiego na zewnatrz, twardego wewnątrz z pamięcią kształtu. Długość 90cm, O/Z lub O/O rozmiary 6Fr, 7Fr, 8Fr do wyboru zamawiającego. </t>
  </si>
  <si>
    <t>Worek urostomijny jednoczęściowy przezroczysty, przylepiec wykonany z materiału typu Stomahesive, od strony ciała worek pokryty jest delikatną flizeliną. Możliwość docięcia otworu w rozmiarach od 13 mm do 45 mm. Worek posiada uchwyty do zaczepienia paska.</t>
  </si>
  <si>
    <t xml:space="preserve">Zestaw do szynowania wewnętrznego moczowodów 4,8 Fr, 6.0 Fr, 7.0 Fr, długość 24,26,28,30 cm.  Skład zestawu: cewnik typu PIGTAIL skalowany co 1 cm z linią pozycjonującą , podwójnie zagięty otwarty-zamknięty lub otwarty-otwarty, średnica pętli pęcherzowej 2 cm, prowadnik o dł. 150 cm, popychacz  dł. co najmniej 40 cm (do wyboru popychacz sterowalny, lub popychacz do urs-u o dł. min  80 cm); system blokujący. </t>
  </si>
  <si>
    <t>Zestaw do szynowania wewnętrznego moczowodów 6.0 Fr, 7.0 Fr  długość 24,26,28 cm   Skład zestawu: cewnik typu PIGTAIL podwójnie zagięty otwarty-otwarty, średnica pętli pęcherzowej 2 cm, hydrofilny prowadnik 0.035",  sterowalny popychacz, system blokujący. Cewniki wykonane z silikonu z możliwością utrzymania w moczowodzie co najmniej 12 miesięcy.</t>
  </si>
  <si>
    <t>Hydrauliczny zwieracz cewki moczowej Wymagania: możliwość implantacji mankietu wokoło cewki opuszkowej i szyji pęcherza moczowego - cewki sterczowej. Sztuczny zwieracz musi składać się z mankietu, pompy kontrolnej, balonu i akcesoriów, zapewniać trzymanie moczu w przypadkach całkowitego nietrzymania moczu i zupełnego uszkodzenia zwieracza zewnętrznego cewki moczowej  Wszystkie elementy zestawu muszą być dostarczone w opakowaniach jałowych .Wykonawca zobowiązuje się do udostępnienia narzędzi koniecznych do założenia zestawu.</t>
  </si>
  <si>
    <t>Zestaw nadłonowego cewnika typu Malecot do przezskórnego drenażu moczowodu z poziomu układu moczowo-płciowego. Zestaw zawiera cewnik typu Malecot, igłę blokującą oraz rurkę łączącą z kranikiem jednodrożnym. Rozmiary : 8, 10, 12, 14, 16 Fr. Długość 15 lub 30 cm.</t>
  </si>
  <si>
    <t>Zestaw balonowego rozszerzacza nefrostomjnego, zestaw zawiera: cieniodajny cewnik balonowy pokryty powłoką hydrofilną i posiadający stożkową końcówkę dalszą 5,0 Fr , balon z wytrzymałością na wywieranie stałych ciśnień do 20 atm, urządzenie do napełniania balonu z dźwignią blokującą do kontroli tłoczka oraz manometrem. Rozmiar balou po max wypełnieniu 6 -10 mm, długość 15 cm.Zestaw zawiera koszulke typu Amplatz.</t>
  </si>
  <si>
    <t xml:space="preserve">Zestaw rozszerzacza nerkowego typu Amplatz
Rozszerzacz do poszerzania kanału przezskórnego prowadzącego do nerki celem usuwania złogów. Zestaw zawiera cieniodajny cewnik z PTFE o rozmiarze 8,0 F, 3 cieniodajne rozszerzacze stożkowe ( od 6,0 do 10,0 F ), aby pasowały do prowadnika o średnicy 0,038 cala ( 0,97 mm), 11 rozszerzaczy stożkowych ( od 10,0 do 30,0 F ), aby pasowały do cewnika z PTFE o wymiarze 8,0 F. Długość rozszerzaczy 30 cm, długość koszulki 16 cm, sterylne, jednorazowego użycia. </t>
  </si>
  <si>
    <t>Zestaw tytanowego stentu moczowodowego stosowany do tymczasowego stentowania moczowodów u dorosłych pacjentów z zewnątrzpochodnym zwężeniem moczowodów. Czas utrzymania - do 12 miesięcy. Zestaw zawiera: stent, system pozycjonowania stentu i prowadnik. Rozmiar 6.0 Fr, dł. 20,22,24,26,28,30 cm</t>
  </si>
  <si>
    <t>Nitinolowy koszyk przeznaczony do usuwania złogów pod bezpośrednią kontrolą wzrokową w trakcie przezskórnej nefrolitotomii. Specjalna konstrukcja musi umożliwiać lekarzowi chwytanie, zmianę położenia, zwolnienie lub usuwanie złogów w nerce. Rozmiar 10.0 Fr, 12.0 Fr, długość 38 cm</t>
  </si>
  <si>
    <t>Nitinolowy koszyk do przechwytywania i wydobywania złogów. Specjalna konstrukcja musi umożliwiać lekarzowi chwytanie, zmianę położenia, zwolnienie lub usuwanie złogów w nerce lub moczowodzie. Rozmiar 1.7 lub 2.2 Fr , długość min. 115 cm, rozmiar koszyka 8 mm lub 11 mm do wyboru przez Zamawiającego</t>
  </si>
  <si>
    <t>Nitinolowy koszyk do przechwytywania i wydobywania złogów. Przy pełnym rozprężeniu w formie tradycyjnego 4-drutowego koszyka. Przy częściowym zamknięciu w kształcie ciasno splecionego koszyka 16-drutowego. Rozmiar 1.7 lub 2.4 Fr, długość min. 115 cm</t>
  </si>
  <si>
    <t xml:space="preserve">Dwukanałowy moczowodowy cewnik dostępowy typu Flexi Tip, pokryty tworzącą powierzchnię o niskim współczynniku tarcia powłoką AQ (mikroskopijnie cienką warstwą hydrofilnego polimeru o właściwościach przyciągania i zatrzymywania na cewniku wody i innych cieczy). Przeznaczenie cewnika do wstrzykiwania środka kontrastowego i żelu znieczulającego lub do umieszczania prowadnika zabezpieczającego. Dwukanałowa konstrukcja ma eliminować konieczność wielokrotnego cewnikowania. Cewnik ma zapewniać autraumatyczne wprowadzenie do moczowodu i przejście przez niego. Cewnik sterylny, jednorazowego użycia.  Wymiary: FR 6.00/10.00,  długość 24 cm lub 50 cm , średnica otworu 0.40 cm, średnica otworu do iniekcji 0.50 cm.                            </t>
  </si>
  <si>
    <t>Balonowy rozszerzacz moczowodu do poszerzania moczowodu przed ureteroskopią. Musi posiadać znaczniki cieniodajne na proksymalnym i dystalnym końcu balonu. Zestaw musi zawierać specjalny uchwyt z imadłem sztyftowym, cewnik balonowy i prowadnik. Rozmiary 5.0 Fr, 7.0 Fr, długość 65 cm</t>
  </si>
  <si>
    <t xml:space="preserve">Jednorazowa, sterylna przystawka do punkcji BiPlane dla głowicy rektalnej typ E 14C4t  BK Medical posiadanej przez Zamawiającego. Przeznaczona do wykonania biopsji stercza z możliwością jednoczesnego obrazowania w dwóch płaszczyznach. Przystawka biopsyjna musi mieć średnicę otworu równą 1,6 mm - jest to średnica odpowiednia dla igły 18Ga, a linia punkcji jest poprowadzona pod kątem 19° względem osi głowicy. Kanał biopsyjny w formie metalowej prowadnicy z plastikowym elementem stabilizującym musi mieć długość min. 13 cm i przebiegać przez środek głowicy.                                                                                  </t>
  </si>
  <si>
    <t>3-Drożny Silikonowy Cewnik Prostaty, 50 ml, Końcówka typu Couvelaire, 18FR-24Fr, 50ml-80ml</t>
  </si>
  <si>
    <t>Zestaw do szynowania moczowodów "pig-tail" na co najmniej 12 miesięcy, wykonany z termowrażliwego poliuretanu, o wysokiej odporności na działanie promieni rentgenowskich. Zestaw z przyłączanym popychaczem (końcówka sterująca) nieprzezroczystym, sztywnym nitinolowym prowadnikiem, cewnik otwarty-otwarty zaopatrzony w uwięź do wydobywania cewnika, średnica pętli pęcherzowej 2 cm (+/- 5%). Zestaw w rozmiarze 4,8 FR, 6 FR, 7 FR, 8 FR, dł. 24 cm, 26 cm, 28 cm, 30 cm. Zestaw jednorazowy, sterylny , pakowany oddzielnie. Cewnik JJ skalowany co 5 cm.</t>
  </si>
  <si>
    <t>Zestaw do szynowania moczowodów "pig-tail" na co najmniej 12 miesięcy, wykonany z silikonu, o wysokiej odporności na działanie promieni rentgenowskich. Zestaw z przyłączanym popychaczem (końcówka sterująca) nieprzezroczystym, sztywnym prowadnikiem nitinolowym 0,035i, dł. 150 cm, cewnik otwarty-otwarty, średnica pętli pęcherzowej 2 cm (+/- 5%). Zestaw w rozmiarze 4,8 FR, 6 FR, 7 FR, 8 FR, dł. 24 cm, 26 cm, 28 cm, 30 cm. Zestaw jednorazowy, sterylny , pakowany oddzielnie. Cewnik JJ skalowany co 5 cm.</t>
  </si>
  <si>
    <t>Zestaw do nefrostomii przezskórnej, posiadający w zestawie cewnik silikonowy z balonem centralnie otwarty, igłę punkcyjną dwuczęściową 18G x 19,5 cm długości, dobrze widoczną w USG, przepuszczającą prowadnik w rozmiarze 0,35 ‘’, komplet rozszerzadeł, prowadnik typu Lunderquista metalowy z miękką końcówką i sztywną częścią penetrującą przez powłoki, typu „J” o średnicy 0.035”, długości 80 cm, wszystkie elementy widoczne w promieniach rtg rozmiar 12 - 16 Fr.</t>
  </si>
  <si>
    <t>Zestaw do zabiegów urologicznych PCNL; skład zestawu: a) serweta do zabiegów PCNL o wymiarach min; 175x300cm wyposażona w samoprzylepny otwór o wymiarach min; 20x30 cm zintegrowany z workiem do przechwytywania płynów wyposażonym w sztywnik, wymiar worka min; 60x148cm; Obłożenie wykonane z chłonnego i mocnego dwuwarstwowego laminatu (włóknina hydrofilowa PP typu spunbond/folia polietylenowa) o gramaturze minimum 62 g/m2, w strefie krytycznej dodatkowy podkład chłonny min 75g/m2, odpornością na penetrację płynów (nieprzemakalność) min. 160cm H2O oraz minimalnej wytrzymałości na rozerwanie 150 kPa. Opakowanie ma posiadać informacje o dacie ważności i nr serii w postaci dwóch naklejek do umieszczenia w dokumentacji medycznej.
Obłożenia i fartuchy chirurgiczne muszą być pełnobarierowe, spełniające wymagania normy EN 13795-1-3 lub równoważnej. Obłożenia chirurgiczne bezpośrednio stykające się z polem operacyjnym nie mogą zawierać celulozy.</t>
  </si>
  <si>
    <t>Zestaw do zabiegów cystoskopii; skład zestawu: a) serweta do zabiegów cystoskopii o wymiarach 75x175cm wyposażona w dwa otwory o średnicy 8 i 6 cm; b) dwie osłony na kończyny wyposażone w taśmy lepne, o wymiarze 75x120cm; c) serweta na stół instrumentariuszki; c) jako owinięcie zestawu 1x serweta wymiarach 190x150cm, d)1x taśma lepna 9x49cm.  Obłożenie wykonane z chłonnego i mocnego dwuwarstwowego laminatu (włóknina hydrofilowa PP typu spunbond/folia polietylenowa) o gramaturze minimum 60 g/m2, odpornością na penetrację płynów (nieprzemakalność) min. 93 cm H2O oraz minimalnej wytrzymałości na rozerwanie 93 kPa. Opakowanie ma posiadać informacje o dacie ważności i nr serii w postaci dwóch naklejek do umieszczenia w dokumentacji medycznej.
Obłożenia i fartuchy chirurgiczne muszą być pełnobarierowe, spełniające wymagania normy EN 13795-1-3 lub równoważnej. Obłożenia chirurgiczne bezpośrednio stykające się z polem operacyjnym nie mogą zawierać celulozy.</t>
  </si>
  <si>
    <t>Fartuch urologiczny. Sterylny, jednorazowy fartuch  wykonany  z niebieskiej włókniny typu sontara (celuloza i poliester) o gramaturze min. 68g/m2. dolna część fartucha (od klatki piersiowej w dół) i rękawy wykonana z całkowicie nieprzemakalnej folii PE o grubości 50 mikronów. Wykończenie przy szyi jak i troki wykonane z włókniny typu Sontara (celuloza i poliester). Mankiety wykonane z miękkiej białej dzianiny (100% poliestru). Fartuch w przedniej części wyposażony w kontafałdy, obszerny i szeroki, umożliwiający zabezpieczenie kończyn operatora także w pozycji siedzącej. Rozmiar L: długość fartucha od najwyższego punktu 141cm, szerokość fartucha (od pachy do pachy) 64cm, długość rękawa (od szwu przy ramieniu do mankietu) 86cm; rozmiar XL: długość fartucha od najwyższego punktu 160cm, szerokość fartucha (od pachy do pachy) 71cm, długość rękawa (od szwu przy ramieniu do mankietu) 88cm. Pakowany indywidualnie z dwoma ręcznikami do osuszania rąk. Opakowanie ma posiadać informacje o dacie ważności i nr serii w postaci dwóch naklejek do umieszczenia w dokumentacji medycznej
Obłożenia i fartuchy chirurgiczne muszą być pełnobarierowe, spełniające wymagania normy EN 13795-1-3 lub równoważnej. Obłożenia chirurgiczne bezpośrednio stykające się z polem operacyjnym nie mogą zawierać celulozy.</t>
  </si>
  <si>
    <t>Osłona na stolik typu Mayo 79x145cm</t>
  </si>
  <si>
    <t>Ostrze chirurgiczne nr 11 (CS)</t>
  </si>
  <si>
    <t>Nożyczki typu Metzenbaum długość szczęk 18 mm, trzonu 33 cm, średnica 5 mm, Rotacja trzonu 360 stopni, prawo i lewostronna, Rękojeść zaopatrzona w prostopadłe do jej górnej powierzchni męskie gniazdo wykonane z nierdzewnej stali o długości 4 mm. Trzon zewnętrznie pokryty antyrefleksyjną izolacją wykonana z politetrafluoroetylenu, wewnętrzny płaszcz wykonany z aluminium. Rękojeść i rotator wykonane z akrylonitrylo butadien sterylu. Szczęki wykonane z wtryskowo giętej, medycznej stali nierdzewnej, ostre na całej długości, umożliwiające cięcie wzdłuż całej długości krawędzi, zarówno dystalnie jak i proksymalnie. Materiały użyte do produkcji są wolne od związków DEPH oraz latexu. Nożyczki współpracują z generatorami elektrochirurgicznymi trybie monopolarnym w ustawieniu cięcie lub koagulacja, spełniającymi normy bezpieczeństwa IEC 60601-1, IEC 60601-1-2, IEC 60601-2-2 lub równoważne</t>
  </si>
  <si>
    <t>Cewnik typu Foleya silikonowo/lateksowy 18Ch 40 cm (balonik 5- 15 ml )</t>
  </si>
  <si>
    <t>Opatrunek chłonny typu Mepore 9x10cm 5x5cm</t>
  </si>
  <si>
    <t>Jednorazowy trokar o średnicy 12 mm i długości 100 mm,  z karbowaną kaniulą. Obturator posiada kierunkową optyczną, stożkową końcówkę zaopatrzona w dwa separatory tkankowe, otwór do wprowadzenia kamery 10 mm na szczycie obturatora z bocznym przyciskiem do jej fiksacji. Czytelna oznaczenie średnicy na obturatorze i porcie kaniuli Podwójna uszczelka; stała w kaniuli, typu kaczy dziób, zapobiegająca utracie odmy przy zdjętym porcie, druga w zdejmowalnym porcie posiadająca syntetyczna osłonę zabezpieczająca przed jej uszkodzeniem, umożliwiająca stosowanie narzędzi tzw „ ednostaplera oversize „o średnicy 5-12,7 mm. Port trokara posiada koncentryczne wgłębienie, ułatwiające wprowadzania narzędzi. Dwustopniowy zawór do insuflacji (insuflacja-stop, z pośrednią pozycją półotwarcia/zamknięcia). Przezierna, rowkowana w kształcie odwróconej choinki (niegwintowana) kaniula,  zakończona  skośnym ścięciem, oznaczonym czarnym liniowym znacznikiem. Policarbonowa nasada obturatora zaopatrzona w dwa przeciwległe przyciski umożliwiające jej wyjęcie z kaniuli oraz czytelne oznaczenie średnicy</t>
  </si>
  <si>
    <t>Filtr do insuflacji, do posiadanego przez Zamawiającego urządzenia UHI-3, -4, sterylny, duży</t>
  </si>
  <si>
    <t>Zestaw jednorazowych, sterylnych folii operacyjnych pasujących do systemu ROSA posiadanego przez Zamawiającego, zestaw: osłona robota- wym. 76x155cm oraz monitora- wym. 76x157 cm, komplet zawiera 20 zestawów</t>
  </si>
  <si>
    <t xml:space="preserve">Jednorazowe śruby mocujące pierścień bazowy pasujące do systemu ROSA posiadanego przez Zamawiającego do głowy pacjenta ( komplet zawiera 10szt.) </t>
  </si>
  <si>
    <t>Elektrody jednorazowe standardowe typ C, 2069-EPC, koniec dystalny nieaktywny 2 mm, dł. pojedynczego kontaktu 2 mm, zintegrowane z systemem ROSA będącym na wyposażeniu Zamawiającego                                                                                        epilepsja / SEEG / koagulacja
ilość kontaktów: 5-18, długość użytkowa elektrody (mm): 16-70, min. długość implantacji (mm): 26-80</t>
  </si>
  <si>
    <t>Elektrody jednorazowe standardowe typ C, 2069-EPC, koniec dystalny nieaktywny 2 mm, dł. pojedynczego kontaktu 2 mm, zintegrowane z systemem ROSA będącym na wyposażeniu Zamawiającego                                                                                        epilepsja / SEEG / koagulacja
ilość kontaktów: 3x5-6, odległość pomiędzy grupami (mm): 7-11, długość użytkowa elektrody (mm): 62-81, min. długość implantacji (mm): 72-91</t>
  </si>
  <si>
    <t>Elektrody jednorazowe standardowe typ E, 2069-EPC, koniec dystalny niekatywny 2 mm, dł. pojedynczego kontaktu 1 mm, zintegrowane z systemem ROSA będącym na wyposażeniu Zamawiającego 
epilepsja / SEEG / koagulacja
ilość kontaktów: 12-18, odległość pomiędzy grupami (mm): 24-36, długość użytkowa elektrody (mm): 34-46</t>
  </si>
  <si>
    <t>Wzmacniacz połączenia pomiędzy elektrodami mózgowymi a kablem łączącym, zintegrowany z systemem ROSA będącego na wyposażeniu Zamawiającego, op. zawiera 5 szt, niesterylny</t>
  </si>
  <si>
    <t xml:space="preserve">Tytanowe śruby mocujace, jednorazowego użytku, do precyzyjnego wprowadzania elektrod za pomocą systemu ROSA, do którego muszą pasować, posiadanego przez Zamawiającego, ø 2,5 mm, w 5 długościach, ze skokiem co 5: 15, 20, 25, 30, 35,  op. zawiera 10 szt                                                                                                                                      </t>
  </si>
  <si>
    <t xml:space="preserve">Jednorazowy zestaw do wprowadzania i mocowania elektrod mózgowych, op. zawiera 10 zestawów wybranej długości: 10, 15, 20, 25, 30 mm, zintegrowane z systemem ROSA będącego na wyposażeniu Zamawiającego, skład zestawu: śruba mocujaca, prowadnik, nasadka z uchwytem                                                                                                  </t>
  </si>
  <si>
    <t>Kontener do przechowywania i sterylizacji akcesoriów do implantacji materiałów wykorzystywanych do obługi robota ROSA, do którego muszą pasować, będacego na wyposażeniu Zamawiającego</t>
  </si>
  <si>
    <t xml:space="preserve">Markery pasujące do robota ROSA posiadanego przez Zamawiającego, jednorazowe śruby prowadzące do kości, dł. 10, 15, 20 mm. Opakowanie zawiera 10 szt. </t>
  </si>
  <si>
    <t xml:space="preserve">Śruba przezskórna dla dorosłych ze znacznikiem, zestaw 5 opakowań po 4 szt. </t>
  </si>
  <si>
    <t xml:space="preserve">Śruba przezskórna dla dzieci ze znacznikiem, zestaw 5 opakowań po 4 szt. </t>
  </si>
  <si>
    <t>Zestaw biopsyjny: igła biopsyjna, z ogranicznikiem, adaptorem oraz elelemntem wydłużającym, op. 5 szt, zintegrowane   z systemem ROSA będącym na wyposażeniu Zamawiającego, średnica igły: 2,1 mm lub 2,5 mm, wielkość okienka biopsyjnego - 5, 8, 10 mm, dł. 190 mm oraz 250 mm</t>
  </si>
  <si>
    <t>Osłonki medyczne sterylne, pudrowane do zabiegu inwazyjnego biopsji długoigłowej stercza, rekomendowane przez producenta  głowicy do posiadanego aparatu USG BK 3000, długość 32 cm .</t>
  </si>
  <si>
    <t>Linia irygacyjna, sterylny, jednorazowy zestaw z dwoma, elastycznymi końcówkami płuczącymi do laserowej Ureterorenoskopii. Zestaw wyposażony w cylindryczną komorę z anty-zwrotną uszczelką pozwalającą manualnie wytworzyć większe ciśnienie w drenie oraz zakończony podwójnym portem podłączonym do drenu złączem typu Luer-Lock.  Port obraca się  o 360˚, zawiera jedno wyjście z uszczelką typu Touhy-Borst umożliwiającą umieszczenie włókna lasera i zapobiegającą wyciekowi oraz drugie wyjście umożliwiające podanie kontrastu. System kompatybilny z endoskopami producenta Olympus posiadanymi przez Zamawiającego. Wyrób medyczny jednorazowy, sterylny, pakowany pojedynczo.</t>
  </si>
  <si>
    <t xml:space="preserve">Jednorazowy, sterylny zestaw do automatycznego wstrzykiwacza kontrastu kompatybilny z aparatem  Nemoto Dual Shot Alpha używanym przez Zamawiajacego. Zestaw zawiera dwie części A i B:
A: 
- 1 x wkład o pojemności 200 ml.
- 1 x łącznik niskociśnieniowy o dł. 150 cm, z jedną zastawką antyzwrotną, z trójnikiem, gdzie długość ramion trójnika Y jest odpowiednio: dla odgałęzienia po stronie kontrastu – 10 cm i dla odgałęzienia po stronie roztworu NaCl - 25cm, o wytrzymałości ciśnieniowej 350 PSI.
- 1 x ostrze typu „Spike”.
- Złącze szybkiego napełniania typu „J”.
B:
- 1x wkład o pojemności 100 ml.
- 1 x ostrze typu „Spike”.
Wymaga się, by wkłady posiadały wyraźnie widoczną podziałkę (skalę) wskazującą poziom kontrastu. </t>
  </si>
  <si>
    <t>Dostawa materiałów medycznych jedno i wielorazowego użytku</t>
  </si>
  <si>
    <r>
      <t>Zestaw serwet trójwarstwowych wzmocnionych z taśmą samoprzylepną (folia PE 40 mikronów, warstwa chłonna - włóknina 23 g/m</t>
    </r>
    <r>
      <rPr>
        <vertAlign val="superscript"/>
        <sz val="11"/>
        <color indexed="8"/>
        <rFont val="Times New Roman"/>
        <family val="1"/>
      </rPr>
      <t>2</t>
    </r>
    <r>
      <rPr>
        <sz val="11"/>
        <color indexed="8"/>
        <rFont val="Times New Roman"/>
        <family val="1"/>
      </rPr>
      <t>, warstwa komfortowa dla pacjenta 20 g/m</t>
    </r>
    <r>
      <rPr>
        <vertAlign val="superscript"/>
        <sz val="11"/>
        <color indexed="8"/>
        <rFont val="Times New Roman"/>
        <family val="1"/>
      </rPr>
      <t>2</t>
    </r>
    <r>
      <rPr>
        <sz val="11"/>
        <color indexed="8"/>
        <rFont val="Times New Roman"/>
        <family val="1"/>
      </rPr>
      <t>), odporność na przenikanie cieczy serwety min. 900 cm H</t>
    </r>
    <r>
      <rPr>
        <vertAlign val="subscript"/>
        <sz val="11"/>
        <color indexed="8"/>
        <rFont val="Times New Roman"/>
        <family val="1"/>
      </rPr>
      <t>2</t>
    </r>
    <r>
      <rPr>
        <sz val="11"/>
        <color indexed="8"/>
        <rFont val="Times New Roman"/>
        <family val="1"/>
      </rPr>
      <t>O, wytrzymałość na wypychanie min. 115 kPa w strefie krytycznej na sucho, w składzie: serweta operacyjna 90x75 cm -  2 szt., serweta operacyjna 175x175 cm – 1 szt., serweta operacyjna 150x240 cm – 1 szt.</t>
    </r>
  </si>
  <si>
    <t>1.1</t>
  </si>
  <si>
    <t>1.2</t>
  </si>
  <si>
    <t>1.3</t>
  </si>
  <si>
    <t>1.4</t>
  </si>
  <si>
    <t>1.5</t>
  </si>
  <si>
    <t>1.6</t>
  </si>
  <si>
    <t>1.7</t>
  </si>
  <si>
    <t>1.8</t>
  </si>
  <si>
    <t>1.9</t>
  </si>
  <si>
    <t>2.1</t>
  </si>
  <si>
    <t>2.2</t>
  </si>
  <si>
    <t>2.3</t>
  </si>
  <si>
    <t>2.4</t>
  </si>
  <si>
    <t>2.5</t>
  </si>
  <si>
    <t>2.6</t>
  </si>
  <si>
    <t>2.7</t>
  </si>
  <si>
    <t>2.8</t>
  </si>
  <si>
    <t>2.9</t>
  </si>
  <si>
    <t>2.10</t>
  </si>
  <si>
    <t>2.11</t>
  </si>
  <si>
    <t>2.12</t>
  </si>
  <si>
    <t>2.13</t>
  </si>
  <si>
    <t>2.14</t>
  </si>
  <si>
    <t>2.15</t>
  </si>
  <si>
    <t>2.16</t>
  </si>
  <si>
    <t>2.17</t>
  </si>
  <si>
    <t>2.18</t>
  </si>
  <si>
    <t>2.19</t>
  </si>
  <si>
    <t>2.20</t>
  </si>
  <si>
    <t>2.21</t>
  </si>
  <si>
    <t>1.10</t>
  </si>
  <si>
    <t>1.11</t>
  </si>
  <si>
    <t>1.12</t>
  </si>
  <si>
    <t>1.13</t>
  </si>
  <si>
    <t>1.14</t>
  </si>
  <si>
    <t>1.15</t>
  </si>
  <si>
    <t>1.16</t>
  </si>
  <si>
    <t>1.17</t>
  </si>
  <si>
    <t>1.18</t>
  </si>
  <si>
    <t>1.19</t>
  </si>
  <si>
    <t>1.20</t>
  </si>
  <si>
    <t>1.21</t>
  </si>
  <si>
    <t>1.22</t>
  </si>
  <si>
    <t>1.23</t>
  </si>
  <si>
    <t>1.24</t>
  </si>
  <si>
    <t>1.25</t>
  </si>
  <si>
    <t>1.26</t>
  </si>
  <si>
    <t>1.27</t>
  </si>
  <si>
    <t>1.28</t>
  </si>
  <si>
    <t>1.29</t>
  </si>
  <si>
    <t>1.30</t>
  </si>
  <si>
    <t>1.31</t>
  </si>
  <si>
    <t>UWAGA: Każdy zestaw powinien być oznaczony kolorystycznie (zielony) celem jego łatwiejszej identyfikacji. Oznaczenie powinno znajdować się na wewnętrznej etykiecie (elementy barwne naniesione na tą etykietę) oraz na dodatkowej etykiecie bocznej (nazwa zestawu w kolorowej ramce).Wszystkie składowe ułożone w kolejności umożliwiającej sprawną aplikację zgodnie z zasadami aseptyki, zawinięte w serwetę na stolik instrumentariuszki. Zestaw powinien być wyposażony w minimum trzy samoprzylepne etykiety z nr katalogowym, datą ważności i numerem serii służąca do archiwizacji danych. Zawartość zestawu opisana w języku polskim na etykiecie produktowej. Zapakowane sterylnie w jedną torbę z przeźroczystej folii polietylenowej z klapką z materiału typu TYVEC zgrzewaną z folią, w celu zminimalizowania ryzyka rozjałowienia zawartości podczas wyjmowania z opakowania przy zgrzewie powinien znajdować się sterylny margines. Wyroby zgodne z wymogami normy PN EN 13795  lub równoważnej.  Wymagane oznaczenie kolorystyczne: "Zestaw TUR Urologia ‘’- kolor zielony i ramka zielona.</t>
  </si>
  <si>
    <t xml:space="preserve">UWAGA: Każdy zestaw powinien być oznaczony kolorystycznie (czerwony) celem jego łatwiejszej identyfikacji. Oznaczenie powinno znajdować się na wewnętrznej etykiecie (elementy barwne naniesione na tą etykietę) oraz na dodatkowej etykiecie bocznej (nazwa zestawu w kolorowej ramce). Wszystkie składowe ułożone w kolejności umożliwiającej sprawną aplikację zgodnie z zasadami aseptyki, zawinięte w serwetę na stolik instrumentariuszki. Zestaw powinien być wyposażony w minimum trzy samoprzylepne etykiety z nr katalogowym, datą ważności i numerem serii służąca do archiwizacji danych. Zawartość zestawu opisana w języku polskim na etykiecie produktowej. Zapakowane sterylnie w jedną torbę z przeźroczystej folii polietylenowej z klapką z materiału typu TYVEC zgrzewaną z folią, w celu zminimalizowania ryzyka rozjałowienia zawartości podczas wyjmowania z opakowania przy zgrzewie powinien znajdować się sterylny margines. Wyroby zgodne z wymogami normy PN EN 13795  lub równoważnej.  Wymagane oznaczenie kolorystyczne:  ,,PCNL- Uniwersytecki’’ Kolor czerwony i ramka czerwona.  </t>
  </si>
  <si>
    <t xml:space="preserve">UWAGA: Każdy zestaw powinien być oznaczony kolorystycznie (różowy) celem jego łatwiejszej identyfikacji. Oznaczenie powinno znajdować się na wewnętrznej etykiecie (elementy barwne naniesione na tą etykietę) oraz na dodatkowej etykiecie bocznej (nazwa zestawu w kolorowej ramce). Wszystkie składowe ułożone w kolejności umożliwiającej sprawną aplikację zgodnie z zasadami aseptyki, zawinięte w serwetę na stolik instrumentariuszki. Zestaw powinien być wyposażony w minimum trzy samoprzylepne etykiety z nr katalogowym, datą ważności i numerem serii służąca do archiwizacji danych. Zawartość zestawu opisana w języku polskim na etykiecie produktowej. Zapakowane sterylnie w jedną torbę z przeźroczystej folii polietylenowej z klapką z materiału typu TYVEC zgrzewaną z folią, w celu zminimalizowania ryzyka rozjałowienia zawartości podczas wyjmowania z opakowania przy zgrzewie powinien znajdować się sterylny margines. Wyroby zgodne z wymogami normy PN EN 13795  lub równoważnej.  Wymagane oznaczenie kolorystyczne:  ‘’Laparoskopia plus nożyczki (UR)- Uniwersytecki.’’ Kolor różowy i ramka różowa. </t>
  </si>
  <si>
    <t>UWAGA: Każdy zestaw powinien być oznaczony kolorystycznie (pomarańczowy) celem jego łatwiejszej identyfikacji. Oznaczenie powinno znajdować się na wewnętrznej etykiecie (elementy barwne naniesione na tą etykietę) oraz na dodatkowej etykiecie bocznej (nazwa zestawu w kolorowej ramce). Wszystkie składowe ułożone w kolejności umożliwiającej sprawną aplikację zgodnie z zasadami aseptyki, zawinięte w serwetę na stolik instrumentariuszki. Zestaw powinien być wyposażony w minimum trzy samoprzylepne etykiety z nr katalogowym, datą ważności i numerem serii służąca do archiwizacji danych. Zawartość zestawu opisana w języku polskim na etykiecie produktowej. Zapakowane sterylnie w jedną torbę z przeźroczystej folii polietylenowej z klapką z materiału typu TYVEC zgrzewaną z folią, w celu zminimalizowania ryzyka rozjałowienia zawartości podczas wyjmowania z opakowania przy zgrzewie powinien znajdować się sterylny margines. Wyroby zgodne z wymogami normy PN EN 13795  lub równoważnej.  Wymagane oznaczenie kolorystyczne: ,,Laparoskopia plus narzędzia (UR)- Uniwersytecki.’’. Kolor pomarańczowy  i ramka pomarańczowa.</t>
  </si>
  <si>
    <t>Zestaw TUR musi zawierać następujace elementy i spełniać poniższe wymagania:</t>
  </si>
  <si>
    <t>Zestaw PCNL musi zawierać następujace elementy i spełniać poniższe wymagania:</t>
  </si>
  <si>
    <t>Zestaw musi zawierać następujace elementy  i spełniać poniższe wymagania i spełniać poniższe wymagania:</t>
  </si>
  <si>
    <t>Zestaw musi zawierać następujace elementy  i spełniać poniższe wymagania:</t>
  </si>
  <si>
    <t>zest.</t>
  </si>
</sst>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s>
  <fonts count="59">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i/>
      <sz val="11"/>
      <name val="Times New Roman"/>
      <family val="1"/>
    </font>
    <font>
      <sz val="11"/>
      <name val="Garamond"/>
      <family val="1"/>
    </font>
    <font>
      <sz val="11"/>
      <color indexed="8"/>
      <name val="Times New Roman"/>
      <family val="1"/>
    </font>
    <font>
      <vertAlign val="superscript"/>
      <sz val="11"/>
      <color indexed="8"/>
      <name val="Times New Roman"/>
      <family val="1"/>
    </font>
    <font>
      <vertAlign val="subscript"/>
      <sz val="11"/>
      <color indexed="8"/>
      <name val="Times New Roman"/>
      <family val="1"/>
    </font>
    <font>
      <b/>
      <sz val="10"/>
      <name val="Arial CE"/>
      <family val="0"/>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sz val="10"/>
      <color theme="1"/>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186" fontId="0" fillId="0" borderId="0" applyFill="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41"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36" fillId="0" borderId="0" applyFont="0" applyFill="0" applyBorder="0" applyAlignment="0" applyProtection="0"/>
    <xf numFmtId="0" fontId="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6"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vertical="top"/>
      <protection/>
    </xf>
    <xf numFmtId="0" fontId="36" fillId="0" borderId="0">
      <alignment/>
      <protection/>
    </xf>
    <xf numFmtId="0" fontId="3" fillId="0" borderId="0">
      <alignment/>
      <protection/>
    </xf>
    <xf numFmtId="0" fontId="0" fillId="0" borderId="0">
      <alignment/>
      <protection/>
    </xf>
    <xf numFmtId="0" fontId="36" fillId="0" borderId="0">
      <alignment/>
      <protection/>
    </xf>
    <xf numFmtId="0" fontId="0" fillId="0" borderId="0">
      <alignment/>
      <protection/>
    </xf>
    <xf numFmtId="0" fontId="36" fillId="0" borderId="0">
      <alignment/>
      <protection/>
    </xf>
    <xf numFmtId="0" fontId="0" fillId="0" borderId="0">
      <alignment/>
      <protection/>
    </xf>
    <xf numFmtId="0" fontId="10" fillId="0" borderId="0">
      <alignment/>
      <protection/>
    </xf>
    <xf numFmtId="0" fontId="36" fillId="0" borderId="0">
      <alignment/>
      <protection/>
    </xf>
    <xf numFmtId="0" fontId="3"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50" fillId="0" borderId="0">
      <alignment/>
      <protection/>
    </xf>
    <xf numFmtId="0" fontId="3" fillId="0" borderId="0">
      <alignment/>
      <protection/>
    </xf>
    <xf numFmtId="0" fontId="36" fillId="0" borderId="0">
      <alignment/>
      <protection/>
    </xf>
    <xf numFmtId="0" fontId="3" fillId="0" borderId="0">
      <alignment/>
      <protection/>
    </xf>
    <xf numFmtId="0" fontId="0" fillId="0" borderId="0">
      <alignment/>
      <protection/>
    </xf>
    <xf numFmtId="0" fontId="6" fillId="0" borderId="0">
      <alignment/>
      <protection/>
    </xf>
    <xf numFmtId="0" fontId="50" fillId="0" borderId="0">
      <alignment/>
      <protection/>
    </xf>
    <xf numFmtId="0" fontId="36" fillId="0" borderId="0">
      <alignment/>
      <protection/>
    </xf>
    <xf numFmtId="0" fontId="36"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51"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8" fillId="0" borderId="0">
      <alignment/>
      <protection/>
    </xf>
    <xf numFmtId="0" fontId="52" fillId="0" borderId="8" applyNumberFormat="0" applyFill="0" applyAlignment="0" applyProtection="0"/>
    <xf numFmtId="187" fontId="6" fillId="0"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56" fillId="32" borderId="0" applyNumberFormat="0" applyBorder="0" applyAlignment="0" applyProtection="0"/>
  </cellStyleXfs>
  <cellXfs count="104">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right" vertical="top"/>
      <protection locked="0"/>
    </xf>
    <xf numFmtId="44" fontId="4" fillId="0" borderId="0" xfId="131"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7"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0" fontId="4" fillId="33" borderId="10" xfId="0"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33" borderId="10" xfId="0" applyFont="1" applyFill="1" applyBorder="1" applyAlignment="1" applyProtection="1">
      <alignment horizontal="center" vertical="center" wrapText="1"/>
      <protection locked="0"/>
    </xf>
    <xf numFmtId="0" fontId="4" fillId="0" borderId="0" xfId="0" applyFont="1" applyFill="1" applyAlignment="1">
      <alignment horizontal="left" vertical="top" wrapText="1"/>
    </xf>
    <xf numFmtId="0" fontId="4" fillId="0" borderId="10" xfId="0" applyFont="1" applyFill="1" applyBorder="1" applyAlignment="1">
      <alignment horizontal="center" vertical="center" wrapText="1"/>
    </xf>
    <xf numFmtId="44" fontId="4" fillId="0" borderId="10" xfId="137"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top" wrapText="1"/>
      <protection locked="0"/>
    </xf>
    <xf numFmtId="0" fontId="4" fillId="0" borderId="10" xfId="0" applyFont="1" applyBorder="1" applyAlignment="1">
      <alignment horizontal="left" vertical="center" wrapText="1"/>
    </xf>
    <xf numFmtId="0" fontId="4" fillId="0" borderId="0" xfId="0" applyFont="1" applyFill="1" applyBorder="1" applyAlignment="1" applyProtection="1">
      <alignment horizontal="right" vertical="top" wrapText="1"/>
      <protection locked="0"/>
    </xf>
    <xf numFmtId="1" fontId="4" fillId="0" borderId="0"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4" fillId="34" borderId="0" xfId="0" applyNumberFormat="1" applyFont="1" applyFill="1" applyBorder="1" applyAlignment="1" applyProtection="1">
      <alignment horizontal="left" vertical="top" wrapText="1"/>
      <protection locked="0"/>
    </xf>
    <xf numFmtId="0" fontId="4" fillId="34" borderId="0" xfId="0" applyFont="1" applyFill="1" applyBorder="1" applyAlignment="1" applyProtection="1">
      <alignment horizontal="center" vertical="top" wrapText="1"/>
      <protection locked="0"/>
    </xf>
    <xf numFmtId="0" fontId="5" fillId="34" borderId="10" xfId="0" applyFont="1" applyFill="1" applyBorder="1" applyAlignment="1" applyProtection="1">
      <alignment horizontal="left" vertical="top" wrapText="1"/>
      <protection locked="0"/>
    </xf>
    <xf numFmtId="44" fontId="4" fillId="34" borderId="12" xfId="0" applyNumberFormat="1"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3" fontId="57" fillId="0" borderId="10" xfId="0" applyNumberFormat="1" applyFont="1" applyFill="1" applyBorder="1" applyAlignment="1">
      <alignment horizontal="center" vertical="top" wrapText="1"/>
    </xf>
    <xf numFmtId="0" fontId="58" fillId="0" borderId="0" xfId="0" applyFont="1" applyBorder="1" applyAlignment="1">
      <alignment/>
    </xf>
    <xf numFmtId="0" fontId="58" fillId="0" borderId="0" xfId="0" applyFont="1" applyAlignment="1">
      <alignment/>
    </xf>
    <xf numFmtId="0" fontId="12" fillId="0" borderId="0" xfId="0" applyFont="1" applyFill="1" applyAlignment="1" applyProtection="1">
      <alignment horizontal="left" vertical="top" wrapText="1"/>
      <protection locked="0"/>
    </xf>
    <xf numFmtId="1" fontId="12" fillId="0" borderId="0" xfId="0" applyNumberFormat="1" applyFont="1" applyFill="1" applyAlignment="1" applyProtection="1">
      <alignment horizontal="left" vertical="top" wrapText="1"/>
      <protection locked="0"/>
    </xf>
    <xf numFmtId="0" fontId="12" fillId="0" borderId="0" xfId="0" applyFont="1" applyFill="1" applyAlignment="1" applyProtection="1">
      <alignment horizontal="right" vertical="top" wrapText="1"/>
      <protection locked="0"/>
    </xf>
    <xf numFmtId="0" fontId="57" fillId="0" borderId="10" xfId="0" applyFont="1" applyBorder="1" applyAlignment="1">
      <alignment horizontal="left" vertical="center" wrapText="1"/>
    </xf>
    <xf numFmtId="0" fontId="57" fillId="0" borderId="10" xfId="0" applyFont="1" applyFill="1" applyBorder="1" applyAlignment="1" applyProtection="1">
      <alignment horizontal="left" vertical="top" wrapText="1"/>
      <protection locked="0"/>
    </xf>
    <xf numFmtId="0" fontId="57" fillId="0" borderId="10"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center" wrapText="1"/>
      <protection locked="0"/>
    </xf>
    <xf numFmtId="1" fontId="5"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top" wrapText="1"/>
      <protection locked="0"/>
    </xf>
    <xf numFmtId="1" fontId="4" fillId="0" borderId="10" xfId="0" applyNumberFormat="1" applyFont="1" applyFill="1" applyBorder="1" applyAlignment="1" applyProtection="1">
      <alignment horizontal="center" vertical="center" wrapText="1"/>
      <protection locked="0"/>
    </xf>
    <xf numFmtId="0" fontId="57" fillId="0" borderId="10" xfId="0" applyFont="1" applyBorder="1" applyAlignment="1">
      <alignment horizontal="center" vertical="center"/>
    </xf>
    <xf numFmtId="0" fontId="4" fillId="0" borderId="0" xfId="0" applyFont="1" applyFill="1" applyBorder="1" applyAlignment="1" applyProtection="1">
      <alignment vertical="center" wrapText="1"/>
      <protection locked="0"/>
    </xf>
    <xf numFmtId="0" fontId="57" fillId="0" borderId="0" xfId="0" applyFont="1" applyBorder="1" applyAlignment="1">
      <alignment horizontal="center"/>
    </xf>
    <xf numFmtId="0" fontId="57" fillId="0" borderId="0" xfId="0" applyFont="1" applyBorder="1" applyAlignment="1">
      <alignment horizontal="justify" vertical="center"/>
    </xf>
    <xf numFmtId="0" fontId="57" fillId="0" borderId="0" xfId="0" applyFont="1" applyBorder="1" applyAlignment="1">
      <alignment/>
    </xf>
    <xf numFmtId="0" fontId="57" fillId="0" borderId="10" xfId="0" applyFont="1" applyBorder="1" applyAlignment="1">
      <alignment horizontal="justify" vertical="center"/>
    </xf>
    <xf numFmtId="1" fontId="4"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49" fontId="4" fillId="0" borderId="10" xfId="0" applyNumberFormat="1" applyFont="1" applyFill="1" applyBorder="1" applyAlignment="1" applyProtection="1">
      <alignment horizontal="left" vertical="center" wrapText="1"/>
      <protection locked="0"/>
    </xf>
    <xf numFmtId="0" fontId="4" fillId="0" borderId="0" xfId="0" applyFont="1" applyBorder="1" applyAlignment="1">
      <alignment/>
    </xf>
    <xf numFmtId="44" fontId="4" fillId="0" borderId="10" xfId="0" applyNumberFormat="1" applyFont="1" applyFill="1" applyBorder="1" applyAlignment="1" applyProtection="1">
      <alignment horizontal="center" vertical="top" wrapText="1"/>
      <protection locked="0"/>
    </xf>
    <xf numFmtId="0" fontId="4" fillId="0" borderId="10" xfId="0"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3"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vertical="top" wrapText="1"/>
      <protection locked="0"/>
    </xf>
    <xf numFmtId="0" fontId="4" fillId="35" borderId="0" xfId="0" applyFont="1" applyFill="1" applyBorder="1" applyAlignment="1" applyProtection="1">
      <alignment horizontal="justify" vertical="top" wrapText="1"/>
      <protection locked="0"/>
    </xf>
    <xf numFmtId="0" fontId="57" fillId="0" borderId="0" xfId="0" applyFont="1" applyFill="1" applyBorder="1" applyAlignment="1" applyProtection="1">
      <alignment horizontal="justify"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0" fontId="4" fillId="0" borderId="0" xfId="0" applyFont="1" applyFill="1" applyBorder="1" applyAlignment="1" applyProtection="1">
      <alignment horizontal="justify" vertical="top" wrapText="1"/>
      <protection locked="0"/>
    </xf>
    <xf numFmtId="0" fontId="0" fillId="0" borderId="0" xfId="0" applyAlignment="1">
      <alignment horizontal="justify" vertical="top" wrapText="1"/>
    </xf>
    <xf numFmtId="3" fontId="5" fillId="0" borderId="10" xfId="0" applyNumberFormat="1" applyFont="1" applyFill="1" applyBorder="1" applyAlignment="1" applyProtection="1">
      <alignment horizontal="center" vertical="top" wrapText="1"/>
      <protection locked="0"/>
    </xf>
    <xf numFmtId="0" fontId="4" fillId="0" borderId="0" xfId="0" applyNumberFormat="1" applyFont="1" applyFill="1" applyBorder="1" applyAlignment="1" applyProtection="1">
      <alignment horizontal="left" vertical="top" wrapText="1"/>
      <protection locked="0"/>
    </xf>
    <xf numFmtId="0" fontId="4" fillId="0" borderId="0" xfId="0" applyFont="1" applyFill="1" applyAlignment="1" applyProtection="1">
      <alignment horizontal="justify" vertical="top" wrapText="1"/>
      <protection locked="0"/>
    </xf>
    <xf numFmtId="0" fontId="11"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justify" wrapText="1"/>
      <protection locked="0"/>
    </xf>
    <xf numFmtId="0" fontId="4" fillId="0" borderId="0" xfId="0" applyFont="1" applyFill="1" applyAlignment="1" applyProtection="1">
      <alignment horizontal="justify" vertical="justify"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Border="1" applyAlignment="1">
      <alignment wrapText="1"/>
    </xf>
    <xf numFmtId="0" fontId="5" fillId="33" borderId="11" xfId="0" applyFont="1" applyFill="1" applyBorder="1" applyAlignment="1" applyProtection="1">
      <alignment horizontal="center" vertical="center" wrapText="1"/>
      <protection locked="0"/>
    </xf>
    <xf numFmtId="0" fontId="5" fillId="33" borderId="13" xfId="0" applyFont="1" applyFill="1" applyBorder="1" applyAlignment="1" applyProtection="1">
      <alignment horizontal="center" vertical="center" wrapText="1"/>
      <protection locked="0"/>
    </xf>
    <xf numFmtId="0" fontId="0" fillId="0" borderId="13" xfId="0" applyBorder="1" applyAlignment="1">
      <alignment horizontal="center" wrapText="1"/>
    </xf>
    <xf numFmtId="0" fontId="0" fillId="0" borderId="12" xfId="0" applyBorder="1" applyAlignment="1">
      <alignment horizontal="center" wrapText="1"/>
    </xf>
    <xf numFmtId="0" fontId="16" fillId="0" borderId="13" xfId="0" applyFont="1" applyBorder="1" applyAlignment="1">
      <alignment horizontal="center" wrapText="1"/>
    </xf>
    <xf numFmtId="0" fontId="16" fillId="0" borderId="12" xfId="0" applyFont="1" applyBorder="1" applyAlignment="1">
      <alignment horizontal="center" wrapText="1"/>
    </xf>
  </cellXfs>
  <cellStyles count="13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3" xfId="84"/>
    <cellStyle name="Normalny 11" xfId="85"/>
    <cellStyle name="Normalny 11 2" xfId="86"/>
    <cellStyle name="Normalny 11 4" xfId="87"/>
    <cellStyle name="Normalny 12" xfId="88"/>
    <cellStyle name="Normalny 12 2" xfId="89"/>
    <cellStyle name="Normalny 13" xfId="90"/>
    <cellStyle name="Normalny 14" xfId="91"/>
    <cellStyle name="Normalny 14 2" xfId="92"/>
    <cellStyle name="Normalny 15" xfId="93"/>
    <cellStyle name="Normalny 16" xfId="94"/>
    <cellStyle name="Normalny 2" xfId="95"/>
    <cellStyle name="Normalny 2 2" xfId="96"/>
    <cellStyle name="Normalny 2 2 2" xfId="97"/>
    <cellStyle name="Normalny 2 2 3" xfId="98"/>
    <cellStyle name="Normalny 2 3" xfId="99"/>
    <cellStyle name="Normalny 2 4" xfId="100"/>
    <cellStyle name="Normalny 2 5" xfId="101"/>
    <cellStyle name="Normalny 3" xfId="102"/>
    <cellStyle name="Normalny 3 2" xfId="103"/>
    <cellStyle name="Normalny 4" xfId="104"/>
    <cellStyle name="Normalny 4 2" xfId="105"/>
    <cellStyle name="Normalny 4 3" xfId="106"/>
    <cellStyle name="Normalny 4 4" xfId="107"/>
    <cellStyle name="Normalny 5" xfId="108"/>
    <cellStyle name="Normalny 5 2" xfId="109"/>
    <cellStyle name="Normalny 5 3" xfId="110"/>
    <cellStyle name="Normalny 6" xfId="111"/>
    <cellStyle name="Normalny 6 2" xfId="112"/>
    <cellStyle name="Normalny 7" xfId="113"/>
    <cellStyle name="Normalny 7 2" xfId="114"/>
    <cellStyle name="Normalny 7 3" xfId="115"/>
    <cellStyle name="Normalny 8" xfId="116"/>
    <cellStyle name="Normalny 9" xfId="117"/>
    <cellStyle name="Obliczenia" xfId="118"/>
    <cellStyle name="Followed Hyperlink" xfId="119"/>
    <cellStyle name="Percent" xfId="120"/>
    <cellStyle name="Procentowy 2" xfId="121"/>
    <cellStyle name="Procentowy 2 2" xfId="122"/>
    <cellStyle name="Procentowy 3" xfId="123"/>
    <cellStyle name="Standard_ICP_05_1500" xfId="124"/>
    <cellStyle name="Suma" xfId="125"/>
    <cellStyle name="TableStyleLight1" xfId="126"/>
    <cellStyle name="Tekst objaśnienia" xfId="127"/>
    <cellStyle name="Tekst ostrzeżenia" xfId="128"/>
    <cellStyle name="Tytuł" xfId="129"/>
    <cellStyle name="Uwaga" xfId="130"/>
    <cellStyle name="Currency" xfId="131"/>
    <cellStyle name="Currency [0]" xfId="132"/>
    <cellStyle name="Walutowy 2" xfId="133"/>
    <cellStyle name="Walutowy 2 2" xfId="134"/>
    <cellStyle name="Walutowy 2 3" xfId="135"/>
    <cellStyle name="Walutowy 2 4" xfId="136"/>
    <cellStyle name="Walutowy 3" xfId="137"/>
    <cellStyle name="Walutowy 3 2" xfId="138"/>
    <cellStyle name="Walutowy 3 3" xfId="139"/>
    <cellStyle name="Walutowy 4" xfId="140"/>
    <cellStyle name="Walutowy 4 2" xfId="141"/>
    <cellStyle name="Walutowy 5" xfId="142"/>
    <cellStyle name="Walutowy 6" xfId="143"/>
    <cellStyle name="Zły"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E61"/>
  <sheetViews>
    <sheetView showGridLines="0" tabSelected="1" zoomScale="80" zoomScaleNormal="80" zoomScaleSheetLayoutView="85" zoomScalePageLayoutView="115" workbookViewId="0" topLeftCell="A1">
      <selection activeCell="C34" sqref="C34:E34"/>
    </sheetView>
  </sheetViews>
  <sheetFormatPr defaultColWidth="9.00390625" defaultRowHeight="12.75"/>
  <cols>
    <col min="1" max="1" width="9.125" style="7" customWidth="1"/>
    <col min="2" max="2" width="7.125" style="7" customWidth="1"/>
    <col min="3" max="4" width="30.00390625" style="7" customWidth="1"/>
    <col min="5" max="5" width="41.625" style="9" customWidth="1"/>
    <col min="6" max="9" width="9.125" style="7" customWidth="1"/>
    <col min="10" max="10" width="22.25390625" style="7" customWidth="1"/>
    <col min="11" max="12" width="16.125" style="7" customWidth="1"/>
    <col min="13" max="16384" width="9.125" style="7" customWidth="1"/>
  </cols>
  <sheetData>
    <row r="1" ht="15">
      <c r="E1" s="6" t="s">
        <v>36</v>
      </c>
    </row>
    <row r="2" spans="3:5" ht="15">
      <c r="C2" s="8"/>
      <c r="D2" s="8" t="s">
        <v>35</v>
      </c>
      <c r="E2" s="8"/>
    </row>
    <row r="4" spans="3:4" ht="15">
      <c r="C4" s="7" t="s">
        <v>26</v>
      </c>
      <c r="D4" s="28" t="s">
        <v>57</v>
      </c>
    </row>
    <row r="6" spans="3:5" ht="18" customHeight="1">
      <c r="C6" s="7" t="s">
        <v>25</v>
      </c>
      <c r="D6" s="82" t="s">
        <v>237</v>
      </c>
      <c r="E6" s="82"/>
    </row>
    <row r="8" spans="3:5" ht="15">
      <c r="C8" s="11" t="s">
        <v>22</v>
      </c>
      <c r="D8" s="85"/>
      <c r="E8" s="72"/>
    </row>
    <row r="9" spans="3:5" ht="15">
      <c r="C9" s="11" t="s">
        <v>27</v>
      </c>
      <c r="D9" s="86"/>
      <c r="E9" s="87"/>
    </row>
    <row r="10" spans="3:5" ht="15">
      <c r="C10" s="11" t="s">
        <v>21</v>
      </c>
      <c r="D10" s="83"/>
      <c r="E10" s="84"/>
    </row>
    <row r="11" spans="3:5" ht="15">
      <c r="C11" s="11" t="s">
        <v>29</v>
      </c>
      <c r="D11" s="83"/>
      <c r="E11" s="84"/>
    </row>
    <row r="12" spans="3:5" ht="15">
      <c r="C12" s="11" t="s">
        <v>30</v>
      </c>
      <c r="D12" s="83"/>
      <c r="E12" s="84"/>
    </row>
    <row r="13" spans="3:5" ht="15">
      <c r="C13" s="11" t="s">
        <v>31</v>
      </c>
      <c r="D13" s="83"/>
      <c r="E13" s="84"/>
    </row>
    <row r="14" spans="3:5" ht="15">
      <c r="C14" s="11" t="s">
        <v>32</v>
      </c>
      <c r="D14" s="83"/>
      <c r="E14" s="84"/>
    </row>
    <row r="15" spans="3:5" ht="15">
      <c r="C15" s="11" t="s">
        <v>33</v>
      </c>
      <c r="D15" s="83"/>
      <c r="E15" s="84"/>
    </row>
    <row r="16" spans="3:5" ht="15">
      <c r="C16" s="11" t="s">
        <v>34</v>
      </c>
      <c r="D16" s="83"/>
      <c r="E16" s="84"/>
    </row>
    <row r="17" spans="4:5" ht="10.5" customHeight="1">
      <c r="D17" s="5"/>
      <c r="E17" s="12"/>
    </row>
    <row r="18" spans="2:5" ht="15">
      <c r="B18" s="7" t="s">
        <v>1</v>
      </c>
      <c r="C18" s="79" t="s">
        <v>28</v>
      </c>
      <c r="D18" s="78"/>
      <c r="E18" s="13"/>
    </row>
    <row r="19" spans="4:5" ht="8.25" customHeight="1">
      <c r="D19" s="1"/>
      <c r="E19" s="13"/>
    </row>
    <row r="20" spans="2:5" ht="21" customHeight="1">
      <c r="B20" s="29" t="s">
        <v>52</v>
      </c>
      <c r="C20" s="90" t="s">
        <v>0</v>
      </c>
      <c r="D20" s="90"/>
      <c r="E20" s="90"/>
    </row>
    <row r="21" spans="2:5" ht="15">
      <c r="B21" s="11">
        <v>1</v>
      </c>
      <c r="C21" s="71">
        <f>'część 1'!$H$5</f>
        <v>0</v>
      </c>
      <c r="D21" s="71"/>
      <c r="E21" s="71"/>
    </row>
    <row r="22" spans="2:5" ht="15">
      <c r="B22" s="11">
        <v>2</v>
      </c>
      <c r="C22" s="71">
        <f>'część 2'!$H$5</f>
        <v>0</v>
      </c>
      <c r="D22" s="71"/>
      <c r="E22" s="71"/>
    </row>
    <row r="23" spans="2:5" ht="15">
      <c r="B23" s="11">
        <v>3</v>
      </c>
      <c r="C23" s="71">
        <f>'część 3'!$H$5</f>
        <v>0</v>
      </c>
      <c r="D23" s="71"/>
      <c r="E23" s="71"/>
    </row>
    <row r="24" spans="2:5" ht="15">
      <c r="B24" s="11">
        <v>4</v>
      </c>
      <c r="C24" s="71">
        <f>'część 4'!$H$5</f>
        <v>0</v>
      </c>
      <c r="D24" s="71"/>
      <c r="E24" s="71"/>
    </row>
    <row r="25" spans="2:5" ht="15">
      <c r="B25" s="11">
        <v>5</v>
      </c>
      <c r="C25" s="71">
        <f>'część 5'!$H$5</f>
        <v>0</v>
      </c>
      <c r="D25" s="71"/>
      <c r="E25" s="71"/>
    </row>
    <row r="26" spans="2:5" ht="15">
      <c r="B26" s="11">
        <v>6</v>
      </c>
      <c r="C26" s="71">
        <f>'część 6'!$H$5</f>
        <v>0</v>
      </c>
      <c r="D26" s="71"/>
      <c r="E26" s="71"/>
    </row>
    <row r="27" spans="2:5" ht="15" customHeight="1">
      <c r="B27" s="11">
        <v>7</v>
      </c>
      <c r="C27" s="71">
        <f>'część 7'!$H$5</f>
        <v>0</v>
      </c>
      <c r="D27" s="71"/>
      <c r="E27" s="71"/>
    </row>
    <row r="28" spans="2:5" ht="15" customHeight="1">
      <c r="B28" s="11">
        <v>8</v>
      </c>
      <c r="C28" s="71">
        <f>'część 8'!$H$5</f>
        <v>0</v>
      </c>
      <c r="D28" s="71"/>
      <c r="E28" s="71"/>
    </row>
    <row r="29" spans="2:5" ht="15" customHeight="1">
      <c r="B29" s="11">
        <v>9</v>
      </c>
      <c r="C29" s="71">
        <f>'część 9'!$H$5</f>
        <v>0</v>
      </c>
      <c r="D29" s="71"/>
      <c r="E29" s="71"/>
    </row>
    <row r="30" spans="2:5" ht="15" customHeight="1">
      <c r="B30" s="11">
        <v>10</v>
      </c>
      <c r="C30" s="71">
        <f>'część 10'!$H$5</f>
        <v>0</v>
      </c>
      <c r="D30" s="71"/>
      <c r="E30" s="71"/>
    </row>
    <row r="31" spans="2:5" ht="15" customHeight="1">
      <c r="B31" s="11">
        <v>11</v>
      </c>
      <c r="C31" s="71">
        <f>'część 11'!$H$5</f>
        <v>0</v>
      </c>
      <c r="D31" s="71"/>
      <c r="E31" s="71"/>
    </row>
    <row r="32" spans="2:5" ht="15" customHeight="1">
      <c r="B32" s="11">
        <v>12</v>
      </c>
      <c r="C32" s="71">
        <f>'część 12'!$H$5</f>
        <v>0</v>
      </c>
      <c r="D32" s="71"/>
      <c r="E32" s="71"/>
    </row>
    <row r="33" spans="2:5" ht="15" customHeight="1">
      <c r="B33" s="11">
        <v>13</v>
      </c>
      <c r="C33" s="71">
        <f>'część 13'!$H$5</f>
        <v>0</v>
      </c>
      <c r="D33" s="71"/>
      <c r="E33" s="71"/>
    </row>
    <row r="34" spans="2:5" ht="15" customHeight="1">
      <c r="B34" s="11">
        <v>14</v>
      </c>
      <c r="C34" s="71">
        <f>'część 14'!$H$5</f>
        <v>0</v>
      </c>
      <c r="D34" s="71"/>
      <c r="E34" s="71"/>
    </row>
    <row r="35" spans="4:5" ht="15">
      <c r="D35" s="25"/>
      <c r="E35" s="14"/>
    </row>
    <row r="36" spans="3:5" ht="81" customHeight="1">
      <c r="C36" s="88" t="s">
        <v>51</v>
      </c>
      <c r="D36" s="89"/>
      <c r="E36" s="89"/>
    </row>
    <row r="37" spans="2:5" ht="21" customHeight="1">
      <c r="B37" s="7" t="s">
        <v>2</v>
      </c>
      <c r="C37" s="78" t="s">
        <v>24</v>
      </c>
      <c r="D37" s="79"/>
      <c r="E37" s="80"/>
    </row>
    <row r="38" spans="2:5" ht="64.5" customHeight="1">
      <c r="B38" s="7" t="s">
        <v>3</v>
      </c>
      <c r="C38" s="91" t="s">
        <v>172</v>
      </c>
      <c r="D38" s="91"/>
      <c r="E38" s="91"/>
    </row>
    <row r="39" spans="2:5" s="15" customFormat="1" ht="47.25" customHeight="1">
      <c r="B39" s="15" t="s">
        <v>4</v>
      </c>
      <c r="C39" s="81" t="s">
        <v>53</v>
      </c>
      <c r="D39" s="81"/>
      <c r="E39" s="81"/>
    </row>
    <row r="40" spans="2:5" ht="33" customHeight="1">
      <c r="B40" s="15" t="s">
        <v>18</v>
      </c>
      <c r="C40" s="88" t="s">
        <v>16</v>
      </c>
      <c r="D40" s="92"/>
      <c r="E40" s="92"/>
    </row>
    <row r="41" spans="2:5" ht="18" customHeight="1">
      <c r="B41" s="15" t="s">
        <v>23</v>
      </c>
      <c r="C41" s="94" t="s">
        <v>19</v>
      </c>
      <c r="D41" s="95"/>
      <c r="E41" s="95"/>
    </row>
    <row r="42" spans="2:5" ht="35.25" customHeight="1">
      <c r="B42" s="15" t="s">
        <v>5</v>
      </c>
      <c r="C42" s="88" t="s">
        <v>20</v>
      </c>
      <c r="D42" s="92"/>
      <c r="E42" s="92"/>
    </row>
    <row r="43" spans="2:5" ht="33.75" customHeight="1">
      <c r="B43" s="15" t="s">
        <v>6</v>
      </c>
      <c r="C43" s="88" t="s">
        <v>40</v>
      </c>
      <c r="D43" s="88"/>
      <c r="E43" s="88"/>
    </row>
    <row r="44" spans="3:5" ht="33.75" customHeight="1">
      <c r="C44" s="88" t="s">
        <v>38</v>
      </c>
      <c r="D44" s="88"/>
      <c r="E44" s="88"/>
    </row>
    <row r="45" spans="3:5" ht="30" customHeight="1">
      <c r="C45" s="93" t="s">
        <v>39</v>
      </c>
      <c r="D45" s="93"/>
      <c r="E45" s="93"/>
    </row>
    <row r="46" spans="2:5" ht="21.75" customHeight="1">
      <c r="B46" s="26" t="s">
        <v>13</v>
      </c>
      <c r="C46" s="27" t="s">
        <v>7</v>
      </c>
      <c r="D46" s="1"/>
      <c r="E46" s="7"/>
    </row>
    <row r="47" spans="2:5" ht="18" customHeight="1">
      <c r="B47" s="17"/>
      <c r="C47" s="75" t="s">
        <v>14</v>
      </c>
      <c r="D47" s="76"/>
      <c r="E47" s="77"/>
    </row>
    <row r="48" spans="3:5" ht="18" customHeight="1">
      <c r="C48" s="75" t="s">
        <v>8</v>
      </c>
      <c r="D48" s="77"/>
      <c r="E48" s="11"/>
    </row>
    <row r="49" spans="3:5" ht="18" customHeight="1">
      <c r="C49" s="73"/>
      <c r="D49" s="74"/>
      <c r="E49" s="11"/>
    </row>
    <row r="50" spans="3:5" ht="18" customHeight="1">
      <c r="C50" s="73"/>
      <c r="D50" s="74"/>
      <c r="E50" s="11"/>
    </row>
    <row r="51" spans="3:5" ht="18" customHeight="1">
      <c r="C51" s="73"/>
      <c r="D51" s="74"/>
      <c r="E51" s="11"/>
    </row>
    <row r="52" spans="3:5" ht="18" customHeight="1">
      <c r="C52" s="19" t="s">
        <v>10</v>
      </c>
      <c r="D52" s="19"/>
      <c r="E52" s="6"/>
    </row>
    <row r="53" spans="3:5" ht="18" customHeight="1">
      <c r="C53" s="75" t="s">
        <v>15</v>
      </c>
      <c r="D53" s="76"/>
      <c r="E53" s="77"/>
    </row>
    <row r="54" spans="3:5" ht="18" customHeight="1">
      <c r="C54" s="20" t="s">
        <v>8</v>
      </c>
      <c r="D54" s="18" t="s">
        <v>9</v>
      </c>
      <c r="E54" s="21" t="s">
        <v>11</v>
      </c>
    </row>
    <row r="55" spans="3:5" ht="18" customHeight="1">
      <c r="C55" s="22"/>
      <c r="D55" s="18"/>
      <c r="E55" s="23"/>
    </row>
    <row r="56" spans="3:5" ht="18" customHeight="1">
      <c r="C56" s="22"/>
      <c r="D56" s="18"/>
      <c r="E56" s="23"/>
    </row>
    <row r="57" spans="3:5" ht="18" customHeight="1">
      <c r="C57" s="19"/>
      <c r="D57" s="19"/>
      <c r="E57" s="6"/>
    </row>
    <row r="58" spans="3:5" ht="18" customHeight="1">
      <c r="C58" s="75" t="s">
        <v>17</v>
      </c>
      <c r="D58" s="76"/>
      <c r="E58" s="77"/>
    </row>
    <row r="59" spans="3:5" ht="18" customHeight="1">
      <c r="C59" s="75" t="s">
        <v>12</v>
      </c>
      <c r="D59" s="77"/>
      <c r="E59" s="11"/>
    </row>
    <row r="60" spans="3:5" ht="18" customHeight="1">
      <c r="C60" s="72"/>
      <c r="D60" s="72"/>
      <c r="E60" s="11"/>
    </row>
    <row r="61" spans="3:5" ht="34.5" customHeight="1">
      <c r="C61" s="10"/>
      <c r="D61" s="16"/>
      <c r="E61" s="16"/>
    </row>
  </sheetData>
  <sheetProtection/>
  <mergeCells count="45">
    <mergeCell ref="C31:E31"/>
    <mergeCell ref="C32:E32"/>
    <mergeCell ref="C23:E23"/>
    <mergeCell ref="C24:E24"/>
    <mergeCell ref="C25:E25"/>
    <mergeCell ref="C26:E26"/>
    <mergeCell ref="C27:E27"/>
    <mergeCell ref="C28:E28"/>
    <mergeCell ref="C40:E40"/>
    <mergeCell ref="C47:E47"/>
    <mergeCell ref="C45:E45"/>
    <mergeCell ref="C48:D48"/>
    <mergeCell ref="C42:E42"/>
    <mergeCell ref="C41:E41"/>
    <mergeCell ref="C44:E44"/>
    <mergeCell ref="C43:E43"/>
    <mergeCell ref="C36:E36"/>
    <mergeCell ref="D16:E16"/>
    <mergeCell ref="D15:E15"/>
    <mergeCell ref="C20:E20"/>
    <mergeCell ref="C21:E21"/>
    <mergeCell ref="C38:E38"/>
    <mergeCell ref="C33:E33"/>
    <mergeCell ref="C22:E22"/>
    <mergeCell ref="C29:E29"/>
    <mergeCell ref="C30:E30"/>
    <mergeCell ref="D6:E6"/>
    <mergeCell ref="D13:E13"/>
    <mergeCell ref="C18:D18"/>
    <mergeCell ref="D11:E11"/>
    <mergeCell ref="D14:E14"/>
    <mergeCell ref="D8:E8"/>
    <mergeCell ref="D9:E9"/>
    <mergeCell ref="D10:E10"/>
    <mergeCell ref="D12:E12"/>
    <mergeCell ref="C34:E34"/>
    <mergeCell ref="C60:D60"/>
    <mergeCell ref="C49:D49"/>
    <mergeCell ref="C50:D50"/>
    <mergeCell ref="C51:D51"/>
    <mergeCell ref="C53:E53"/>
    <mergeCell ref="C59:D59"/>
    <mergeCell ref="C58:E58"/>
    <mergeCell ref="C37:E37"/>
    <mergeCell ref="C39:E39"/>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6" r:id="rId1"/>
  <headerFooter alignWithMargins="0">
    <oddFooter>&amp;C&amp;"Times New Roman,Normalny"Strona &amp;P&amp;R&amp;"Times New Roman,Normalny"podpis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N49"/>
  <sheetViews>
    <sheetView showGridLines="0" zoomScale="80" zoomScaleNormal="80" zoomScaleSheetLayoutView="120" zoomScalePageLayoutView="85" workbookViewId="0" topLeftCell="A28">
      <selection activeCell="D8" sqref="D8:E8"/>
    </sheetView>
  </sheetViews>
  <sheetFormatPr defaultColWidth="9.00390625" defaultRowHeight="12.75"/>
  <cols>
    <col min="1" max="1" width="8.00390625" style="1" customWidth="1"/>
    <col min="2" max="2" width="74.875" style="1" customWidth="1"/>
    <col min="3" max="3" width="9.75390625" style="13" customWidth="1"/>
    <col min="4" max="4" width="7.25390625" style="1" customWidth="1"/>
    <col min="5" max="5" width="22.25390625" style="1" customWidth="1"/>
    <col min="6" max="6" width="19.125" style="1" customWidth="1"/>
    <col min="7" max="7" width="15.125" style="1" customWidth="1"/>
    <col min="8" max="8" width="19.00390625" style="1" customWidth="1"/>
    <col min="9" max="9" width="8.00390625" style="1" customWidth="1"/>
    <col min="10" max="10" width="15.875" style="1" customWidth="1"/>
    <col min="11" max="11" width="15.875" style="3" customWidth="1"/>
    <col min="12" max="12" width="15.875" style="1" customWidth="1"/>
    <col min="13" max="14" width="14.25390625" style="1" customWidth="1"/>
    <col min="15" max="15" width="15.25390625" style="1" customWidth="1"/>
    <col min="16" max="16384" width="9.125" style="1" customWidth="1"/>
  </cols>
  <sheetData>
    <row r="1" spans="2:14" ht="15.75" customHeight="1">
      <c r="B1" s="2" t="str">
        <f>'formularz oferty'!D4</f>
        <v>DFP.271.130.2019.AB</v>
      </c>
      <c r="H1" s="24" t="s">
        <v>37</v>
      </c>
      <c r="M1" s="2"/>
      <c r="N1" s="2"/>
    </row>
    <row r="2" spans="2:8" ht="15.75" customHeight="1">
      <c r="B2" s="4"/>
      <c r="C2" s="30" t="s">
        <v>44</v>
      </c>
      <c r="E2" s="40"/>
      <c r="F2" s="30"/>
      <c r="G2" s="5"/>
      <c r="H2" s="24" t="s">
        <v>41</v>
      </c>
    </row>
    <row r="3" spans="2:8" ht="15.75" customHeight="1">
      <c r="B3" s="4"/>
      <c r="C3" s="4"/>
      <c r="D3" s="41"/>
      <c r="E3" s="40"/>
      <c r="F3" s="30"/>
      <c r="G3" s="5"/>
      <c r="H3" s="24"/>
    </row>
    <row r="4" spans="1:11" ht="15.75" customHeight="1">
      <c r="A4" s="4"/>
      <c r="B4" s="47" t="s">
        <v>58</v>
      </c>
      <c r="C4" s="5">
        <v>9</v>
      </c>
      <c r="D4" s="41"/>
      <c r="E4" s="40"/>
      <c r="F4" s="7"/>
      <c r="G4" s="7"/>
      <c r="H4" s="7"/>
      <c r="K4" s="1"/>
    </row>
    <row r="5" spans="1:11" ht="15.75" customHeight="1">
      <c r="A5" s="42"/>
      <c r="B5" s="4"/>
      <c r="C5" s="42"/>
      <c r="D5" s="43"/>
      <c r="E5" s="44"/>
      <c r="F5" s="7"/>
      <c r="G5" s="45" t="s">
        <v>0</v>
      </c>
      <c r="H5" s="46">
        <f>SUM(H8:H9)</f>
        <v>0</v>
      </c>
      <c r="K5" s="1"/>
    </row>
    <row r="6" spans="1:11" ht="15.75" customHeight="1">
      <c r="A6" s="42"/>
      <c r="B6" s="42"/>
      <c r="C6" s="42"/>
      <c r="D6" s="43"/>
      <c r="E6" s="44"/>
      <c r="F6" s="44"/>
      <c r="G6" s="44"/>
      <c r="H6" s="44"/>
      <c r="K6" s="1"/>
    </row>
    <row r="7" spans="1:11" ht="45">
      <c r="A7" s="31" t="s">
        <v>45</v>
      </c>
      <c r="B7" s="31" t="s">
        <v>46</v>
      </c>
      <c r="C7" s="32" t="s">
        <v>47</v>
      </c>
      <c r="D7" s="32" t="s">
        <v>48</v>
      </c>
      <c r="E7" s="31" t="s">
        <v>43</v>
      </c>
      <c r="F7" s="31" t="s">
        <v>49</v>
      </c>
      <c r="G7" s="33" t="s">
        <v>42</v>
      </c>
      <c r="H7" s="33" t="s">
        <v>50</v>
      </c>
      <c r="K7" s="1"/>
    </row>
    <row r="8" spans="1:11" ht="15">
      <c r="A8" s="35">
        <v>1</v>
      </c>
      <c r="B8" s="39" t="s">
        <v>78</v>
      </c>
      <c r="C8" s="48">
        <v>2500</v>
      </c>
      <c r="D8" s="38" t="s">
        <v>56</v>
      </c>
      <c r="E8" s="35"/>
      <c r="F8" s="35"/>
      <c r="G8" s="36"/>
      <c r="H8" s="36">
        <f>ROUND(ROUND(C8,2)*ROUND(G8,2),2)</f>
        <v>0</v>
      </c>
      <c r="I8" s="34"/>
      <c r="K8" s="1"/>
    </row>
    <row r="9" spans="1:9" ht="15">
      <c r="A9" s="38">
        <v>2</v>
      </c>
      <c r="B9" s="11" t="s">
        <v>79</v>
      </c>
      <c r="C9" s="48">
        <v>200</v>
      </c>
      <c r="D9" s="38" t="s">
        <v>56</v>
      </c>
      <c r="E9" s="11"/>
      <c r="F9" s="11"/>
      <c r="G9" s="11"/>
      <c r="H9" s="36">
        <f>C9*G9</f>
        <v>0</v>
      </c>
      <c r="I9" s="34"/>
    </row>
    <row r="10" ht="15">
      <c r="I10" s="34"/>
    </row>
    <row r="11" spans="1:9" ht="15">
      <c r="A11" s="63"/>
      <c r="B11" s="64"/>
      <c r="C11" s="65"/>
      <c r="D11" s="65"/>
      <c r="E11" s="65"/>
      <c r="F11" s="65"/>
      <c r="I11" s="34"/>
    </row>
    <row r="12" spans="1:9" ht="15">
      <c r="A12" s="98" t="s">
        <v>295</v>
      </c>
      <c r="B12" s="99"/>
      <c r="C12" s="99"/>
      <c r="D12" s="99"/>
      <c r="E12" s="100"/>
      <c r="F12" s="100"/>
      <c r="G12" s="100"/>
      <c r="H12" s="101"/>
      <c r="I12" s="34"/>
    </row>
    <row r="13" spans="1:8" ht="15" customHeight="1">
      <c r="A13" s="57" t="s">
        <v>80</v>
      </c>
      <c r="B13" s="57" t="s">
        <v>81</v>
      </c>
      <c r="C13" s="58" t="s">
        <v>82</v>
      </c>
      <c r="D13" s="57" t="s">
        <v>47</v>
      </c>
      <c r="E13" s="96" t="s">
        <v>291</v>
      </c>
      <c r="F13" s="96"/>
      <c r="G13" s="97"/>
      <c r="H13" s="97"/>
    </row>
    <row r="14" spans="1:8" ht="15">
      <c r="A14" s="69" t="s">
        <v>239</v>
      </c>
      <c r="B14" s="59" t="s">
        <v>83</v>
      </c>
      <c r="C14" s="60" t="s">
        <v>84</v>
      </c>
      <c r="D14" s="37">
        <v>1</v>
      </c>
      <c r="E14" s="96"/>
      <c r="F14" s="96"/>
      <c r="G14" s="97"/>
      <c r="H14" s="97"/>
    </row>
    <row r="15" spans="1:8" ht="15">
      <c r="A15" s="69" t="s">
        <v>240</v>
      </c>
      <c r="B15" s="59" t="s">
        <v>85</v>
      </c>
      <c r="C15" s="60" t="s">
        <v>84</v>
      </c>
      <c r="D15" s="37">
        <v>2</v>
      </c>
      <c r="E15" s="96"/>
      <c r="F15" s="96"/>
      <c r="G15" s="97"/>
      <c r="H15" s="97"/>
    </row>
    <row r="16" spans="1:8" ht="75">
      <c r="A16" s="69" t="s">
        <v>241</v>
      </c>
      <c r="B16" s="59" t="s">
        <v>86</v>
      </c>
      <c r="C16" s="60" t="s">
        <v>84</v>
      </c>
      <c r="D16" s="37">
        <v>1</v>
      </c>
      <c r="E16" s="96"/>
      <c r="F16" s="96"/>
      <c r="G16" s="97"/>
      <c r="H16" s="97"/>
    </row>
    <row r="17" spans="1:8" ht="15">
      <c r="A17" s="69" t="s">
        <v>242</v>
      </c>
      <c r="B17" s="59" t="s">
        <v>87</v>
      </c>
      <c r="C17" s="60" t="s">
        <v>84</v>
      </c>
      <c r="D17" s="37">
        <v>1</v>
      </c>
      <c r="E17" s="96"/>
      <c r="F17" s="96"/>
      <c r="G17" s="97"/>
      <c r="H17" s="97"/>
    </row>
    <row r="18" spans="1:8" ht="15">
      <c r="A18" s="69" t="s">
        <v>243</v>
      </c>
      <c r="B18" s="59" t="s">
        <v>88</v>
      </c>
      <c r="C18" s="60" t="s">
        <v>84</v>
      </c>
      <c r="D18" s="37">
        <v>1</v>
      </c>
      <c r="E18" s="96"/>
      <c r="F18" s="96"/>
      <c r="G18" s="97"/>
      <c r="H18" s="97"/>
    </row>
    <row r="19" spans="1:8" ht="15">
      <c r="A19" s="69" t="s">
        <v>244</v>
      </c>
      <c r="B19" s="59" t="s">
        <v>89</v>
      </c>
      <c r="C19" s="60" t="s">
        <v>84</v>
      </c>
      <c r="D19" s="37">
        <v>1</v>
      </c>
      <c r="E19" s="96"/>
      <c r="F19" s="96"/>
      <c r="G19" s="97"/>
      <c r="H19" s="97"/>
    </row>
    <row r="20" spans="1:8" ht="90">
      <c r="A20" s="69" t="s">
        <v>245</v>
      </c>
      <c r="B20" s="59" t="s">
        <v>90</v>
      </c>
      <c r="C20" s="60" t="s">
        <v>84</v>
      </c>
      <c r="D20" s="37">
        <v>1</v>
      </c>
      <c r="E20" s="96"/>
      <c r="F20" s="96"/>
      <c r="G20" s="97"/>
      <c r="H20" s="97"/>
    </row>
    <row r="21" spans="1:8" ht="15">
      <c r="A21" s="69" t="s">
        <v>246</v>
      </c>
      <c r="B21" s="59" t="s">
        <v>91</v>
      </c>
      <c r="C21" s="60" t="s">
        <v>84</v>
      </c>
      <c r="D21" s="37">
        <v>10</v>
      </c>
      <c r="E21" s="96"/>
      <c r="F21" s="96"/>
      <c r="G21" s="97"/>
      <c r="H21" s="97"/>
    </row>
    <row r="22" spans="1:8" ht="90">
      <c r="A22" s="69" t="s">
        <v>247</v>
      </c>
      <c r="B22" s="11" t="s">
        <v>92</v>
      </c>
      <c r="C22" s="60" t="s">
        <v>84</v>
      </c>
      <c r="D22" s="60">
        <v>1</v>
      </c>
      <c r="E22" s="96"/>
      <c r="F22" s="96"/>
      <c r="G22" s="97"/>
      <c r="H22" s="97"/>
    </row>
    <row r="23" spans="1:11" ht="15">
      <c r="A23" s="65"/>
      <c r="B23" s="64"/>
      <c r="C23" s="65"/>
      <c r="D23" s="65"/>
      <c r="E23" s="70"/>
      <c r="F23" s="70"/>
      <c r="K23" s="1"/>
    </row>
    <row r="24" spans="1:11" ht="15">
      <c r="A24" s="98" t="s">
        <v>296</v>
      </c>
      <c r="B24" s="99"/>
      <c r="C24" s="99"/>
      <c r="D24" s="99"/>
      <c r="E24" s="100"/>
      <c r="F24" s="100"/>
      <c r="G24" s="100"/>
      <c r="H24" s="101"/>
      <c r="K24" s="1"/>
    </row>
    <row r="25" spans="1:8" ht="15" customHeight="1">
      <c r="A25" s="57" t="s">
        <v>80</v>
      </c>
      <c r="B25" s="57" t="s">
        <v>81</v>
      </c>
      <c r="C25" s="58" t="s">
        <v>82</v>
      </c>
      <c r="D25" s="57" t="s">
        <v>47</v>
      </c>
      <c r="E25" s="96" t="s">
        <v>292</v>
      </c>
      <c r="F25" s="96"/>
      <c r="G25" s="97"/>
      <c r="H25" s="97"/>
    </row>
    <row r="26" spans="1:8" ht="90">
      <c r="A26" s="69" t="s">
        <v>248</v>
      </c>
      <c r="B26" s="54" t="s">
        <v>93</v>
      </c>
      <c r="C26" s="61" t="s">
        <v>84</v>
      </c>
      <c r="D26" s="37">
        <v>1</v>
      </c>
      <c r="E26" s="96"/>
      <c r="F26" s="96"/>
      <c r="G26" s="97"/>
      <c r="H26" s="97"/>
    </row>
    <row r="27" spans="1:8" ht="105">
      <c r="A27" s="69" t="s">
        <v>249</v>
      </c>
      <c r="B27" s="54" t="s">
        <v>94</v>
      </c>
      <c r="C27" s="61" t="s">
        <v>84</v>
      </c>
      <c r="D27" s="37">
        <v>1</v>
      </c>
      <c r="E27" s="96"/>
      <c r="F27" s="96"/>
      <c r="G27" s="97"/>
      <c r="H27" s="97"/>
    </row>
    <row r="28" spans="1:8" ht="105">
      <c r="A28" s="69" t="s">
        <v>250</v>
      </c>
      <c r="B28" s="54" t="s">
        <v>95</v>
      </c>
      <c r="C28" s="61" t="s">
        <v>84</v>
      </c>
      <c r="D28" s="37">
        <v>2</v>
      </c>
      <c r="E28" s="96"/>
      <c r="F28" s="96"/>
      <c r="G28" s="97"/>
      <c r="H28" s="97"/>
    </row>
    <row r="29" spans="1:8" ht="15">
      <c r="A29" s="69" t="s">
        <v>251</v>
      </c>
      <c r="B29" s="54" t="s">
        <v>83</v>
      </c>
      <c r="C29" s="61" t="s">
        <v>84</v>
      </c>
      <c r="D29" s="37">
        <v>1</v>
      </c>
      <c r="E29" s="96"/>
      <c r="F29" s="96"/>
      <c r="G29" s="97"/>
      <c r="H29" s="97"/>
    </row>
    <row r="30" spans="1:6" ht="30">
      <c r="A30" s="69" t="s">
        <v>252</v>
      </c>
      <c r="B30" s="54" t="s">
        <v>96</v>
      </c>
      <c r="C30" s="61" t="s">
        <v>84</v>
      </c>
      <c r="D30" s="37">
        <v>5</v>
      </c>
      <c r="E30" s="62"/>
      <c r="F30" s="62"/>
    </row>
    <row r="31" spans="1:6" ht="15">
      <c r="A31" s="69" t="s">
        <v>253</v>
      </c>
      <c r="B31" s="54" t="s">
        <v>97</v>
      </c>
      <c r="C31" s="61" t="s">
        <v>84</v>
      </c>
      <c r="D31" s="37">
        <v>1</v>
      </c>
      <c r="E31" s="62"/>
      <c r="F31" s="62"/>
    </row>
    <row r="32" spans="1:6" ht="15">
      <c r="A32" s="69" t="s">
        <v>254</v>
      </c>
      <c r="B32" s="54" t="s">
        <v>98</v>
      </c>
      <c r="C32" s="61" t="s">
        <v>84</v>
      </c>
      <c r="D32" s="37">
        <v>1</v>
      </c>
      <c r="E32" s="62"/>
      <c r="F32" s="62"/>
    </row>
    <row r="33" spans="1:6" ht="15">
      <c r="A33" s="69" t="s">
        <v>255</v>
      </c>
      <c r="B33" s="54" t="s">
        <v>87</v>
      </c>
      <c r="C33" s="61" t="s">
        <v>84</v>
      </c>
      <c r="D33" s="37">
        <v>1</v>
      </c>
      <c r="E33" s="62"/>
      <c r="F33" s="62"/>
    </row>
    <row r="34" spans="1:6" ht="15">
      <c r="A34" s="69" t="s">
        <v>256</v>
      </c>
      <c r="B34" s="54" t="s">
        <v>99</v>
      </c>
      <c r="C34" s="61" t="s">
        <v>84</v>
      </c>
      <c r="D34" s="38">
        <v>20</v>
      </c>
      <c r="E34" s="7"/>
      <c r="F34" s="7"/>
    </row>
    <row r="35" spans="1:6" ht="15">
      <c r="A35" s="69" t="s">
        <v>257</v>
      </c>
      <c r="B35" s="54" t="s">
        <v>100</v>
      </c>
      <c r="C35" s="61" t="s">
        <v>84</v>
      </c>
      <c r="D35" s="38">
        <v>1</v>
      </c>
      <c r="E35" s="7"/>
      <c r="F35" s="7"/>
    </row>
    <row r="36" spans="1:6" ht="15">
      <c r="A36" s="69" t="s">
        <v>258</v>
      </c>
      <c r="B36" s="54" t="s">
        <v>101</v>
      </c>
      <c r="C36" s="61" t="s">
        <v>84</v>
      </c>
      <c r="D36" s="38">
        <v>2</v>
      </c>
      <c r="E36" s="7"/>
      <c r="F36" s="7"/>
    </row>
    <row r="37" spans="1:6" ht="15">
      <c r="A37" s="69" t="s">
        <v>259</v>
      </c>
      <c r="B37" s="54" t="s">
        <v>88</v>
      </c>
      <c r="C37" s="61" t="s">
        <v>84</v>
      </c>
      <c r="D37" s="38">
        <v>1</v>
      </c>
      <c r="E37" s="7"/>
      <c r="F37" s="7"/>
    </row>
    <row r="38" spans="1:6" ht="15">
      <c r="A38" s="69" t="s">
        <v>260</v>
      </c>
      <c r="B38" s="54" t="s">
        <v>214</v>
      </c>
      <c r="C38" s="61" t="s">
        <v>84</v>
      </c>
      <c r="D38" s="38">
        <v>1</v>
      </c>
      <c r="E38" s="7"/>
      <c r="F38" s="7"/>
    </row>
    <row r="39" spans="1:6" ht="16.5" customHeight="1">
      <c r="A39" s="69" t="s">
        <v>261</v>
      </c>
      <c r="B39" s="54" t="s">
        <v>215</v>
      </c>
      <c r="C39" s="61" t="s">
        <v>84</v>
      </c>
      <c r="D39" s="38">
        <v>1</v>
      </c>
      <c r="E39" s="7"/>
      <c r="F39" s="7"/>
    </row>
    <row r="40" spans="1:6" ht="15">
      <c r="A40" s="69" t="s">
        <v>262</v>
      </c>
      <c r="B40" s="54" t="s">
        <v>102</v>
      </c>
      <c r="C40" s="61" t="s">
        <v>84</v>
      </c>
      <c r="D40" s="38">
        <v>1</v>
      </c>
      <c r="E40" s="7"/>
      <c r="F40" s="7"/>
    </row>
    <row r="41" spans="1:6" ht="15">
      <c r="A41" s="69" t="s">
        <v>263</v>
      </c>
      <c r="B41" s="54" t="s">
        <v>103</v>
      </c>
      <c r="C41" s="61" t="s">
        <v>84</v>
      </c>
      <c r="D41" s="38">
        <v>1</v>
      </c>
      <c r="E41" s="7"/>
      <c r="F41" s="7"/>
    </row>
    <row r="42" spans="1:6" ht="15">
      <c r="A42" s="69" t="s">
        <v>264</v>
      </c>
      <c r="B42" s="54" t="s">
        <v>104</v>
      </c>
      <c r="C42" s="61" t="s">
        <v>84</v>
      </c>
      <c r="D42" s="38">
        <v>1</v>
      </c>
      <c r="E42" s="7"/>
      <c r="F42" s="7"/>
    </row>
    <row r="43" spans="1:6" ht="15">
      <c r="A43" s="69" t="s">
        <v>265</v>
      </c>
      <c r="B43" s="54" t="s">
        <v>105</v>
      </c>
      <c r="C43" s="61" t="s">
        <v>84</v>
      </c>
      <c r="D43" s="38">
        <v>2</v>
      </c>
      <c r="E43" s="7"/>
      <c r="F43" s="7"/>
    </row>
    <row r="44" spans="1:6" ht="15">
      <c r="A44" s="69" t="s">
        <v>266</v>
      </c>
      <c r="B44" s="54" t="s">
        <v>106</v>
      </c>
      <c r="C44" s="61" t="s">
        <v>84</v>
      </c>
      <c r="D44" s="38">
        <v>1</v>
      </c>
      <c r="E44" s="7"/>
      <c r="F44" s="7"/>
    </row>
    <row r="45" spans="1:6" ht="15">
      <c r="A45" s="69" t="s">
        <v>267</v>
      </c>
      <c r="B45" s="54" t="s">
        <v>91</v>
      </c>
      <c r="C45" s="61" t="s">
        <v>84</v>
      </c>
      <c r="D45" s="38">
        <v>10</v>
      </c>
      <c r="E45" s="7"/>
      <c r="F45" s="7"/>
    </row>
    <row r="46" spans="1:6" ht="15">
      <c r="A46" s="69" t="s">
        <v>268</v>
      </c>
      <c r="B46" s="11" t="s">
        <v>107</v>
      </c>
      <c r="C46" s="61" t="s">
        <v>84</v>
      </c>
      <c r="D46" s="38">
        <v>2</v>
      </c>
      <c r="E46" s="7"/>
      <c r="F46" s="7"/>
    </row>
    <row r="47" spans="1:6" ht="15">
      <c r="A47" s="50"/>
      <c r="B47" s="50"/>
      <c r="C47" s="50"/>
      <c r="D47" s="50"/>
      <c r="E47" s="49"/>
      <c r="F47" s="50"/>
    </row>
    <row r="48" spans="1:6" ht="15">
      <c r="A48" s="50"/>
      <c r="B48" s="50"/>
      <c r="C48" s="50"/>
      <c r="D48" s="50"/>
      <c r="E48" s="49"/>
      <c r="F48" s="50"/>
    </row>
    <row r="49" spans="1:6" ht="15">
      <c r="A49" s="50"/>
      <c r="B49" s="50"/>
      <c r="C49" s="50"/>
      <c r="D49" s="50"/>
      <c r="E49" s="49"/>
      <c r="F49" s="50"/>
    </row>
  </sheetData>
  <sheetProtection/>
  <mergeCells count="4">
    <mergeCell ref="E13:H22"/>
    <mergeCell ref="E25:H29"/>
    <mergeCell ref="A12:H12"/>
    <mergeCell ref="A24:H2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N44"/>
  <sheetViews>
    <sheetView showGridLines="0" zoomScale="80" zoomScaleNormal="80" zoomScaleSheetLayoutView="120" zoomScalePageLayoutView="85" workbookViewId="0" topLeftCell="A16">
      <selection activeCell="D8" sqref="D8:E8"/>
    </sheetView>
  </sheetViews>
  <sheetFormatPr defaultColWidth="9.00390625" defaultRowHeight="12.75"/>
  <cols>
    <col min="1" max="1" width="8.00390625" style="1" customWidth="1"/>
    <col min="2" max="2" width="74.875" style="1" customWidth="1"/>
    <col min="3" max="3" width="9.75390625" style="13" customWidth="1"/>
    <col min="4" max="4" width="7.25390625" style="1" customWidth="1"/>
    <col min="5" max="5" width="22.25390625" style="1" customWidth="1"/>
    <col min="6" max="6" width="19.125" style="1" customWidth="1"/>
    <col min="7" max="7" width="15.125" style="1" customWidth="1"/>
    <col min="8" max="8" width="19.00390625" style="1" customWidth="1"/>
    <col min="9" max="9" width="8.00390625" style="1" customWidth="1"/>
    <col min="10" max="10" width="15.875" style="1" customWidth="1"/>
    <col min="11" max="11" width="15.875" style="3" customWidth="1"/>
    <col min="12" max="12" width="15.875" style="1" customWidth="1"/>
    <col min="13" max="14" width="14.25390625" style="1" customWidth="1"/>
    <col min="15" max="15" width="15.25390625" style="1" customWidth="1"/>
    <col min="16" max="16384" width="9.125" style="1" customWidth="1"/>
  </cols>
  <sheetData>
    <row r="1" spans="2:14" ht="15.75" customHeight="1">
      <c r="B1" s="2" t="str">
        <f>'formularz oferty'!D4</f>
        <v>DFP.271.130.2019.AB</v>
      </c>
      <c r="H1" s="24" t="s">
        <v>37</v>
      </c>
      <c r="M1" s="2"/>
      <c r="N1" s="2"/>
    </row>
    <row r="2" spans="2:8" ht="15.75" customHeight="1">
      <c r="B2" s="4"/>
      <c r="C2" s="30" t="s">
        <v>44</v>
      </c>
      <c r="E2" s="40"/>
      <c r="F2" s="30"/>
      <c r="G2" s="5"/>
      <c r="H2" s="24" t="s">
        <v>41</v>
      </c>
    </row>
    <row r="3" spans="2:8" ht="15.75" customHeight="1">
      <c r="B3" s="4"/>
      <c r="C3" s="4"/>
      <c r="D3" s="41"/>
      <c r="E3" s="40"/>
      <c r="F3" s="30"/>
      <c r="G3" s="5"/>
      <c r="H3" s="24"/>
    </row>
    <row r="4" spans="1:11" ht="15.75" customHeight="1">
      <c r="A4" s="4"/>
      <c r="B4" s="47" t="s">
        <v>58</v>
      </c>
      <c r="C4" s="5">
        <v>10</v>
      </c>
      <c r="D4" s="41"/>
      <c r="E4" s="40"/>
      <c r="F4" s="7"/>
      <c r="G4" s="7"/>
      <c r="H4" s="7"/>
      <c r="K4" s="1"/>
    </row>
    <row r="5" spans="1:11" ht="15.75" customHeight="1">
      <c r="A5" s="42"/>
      <c r="B5" s="4"/>
      <c r="C5" s="42"/>
      <c r="D5" s="43"/>
      <c r="E5" s="44"/>
      <c r="F5" s="7"/>
      <c r="G5" s="45" t="s">
        <v>0</v>
      </c>
      <c r="H5" s="46">
        <f>SUM(H8)</f>
        <v>0</v>
      </c>
      <c r="K5" s="1"/>
    </row>
    <row r="6" spans="1:11" ht="15.75" customHeight="1">
      <c r="A6" s="42"/>
      <c r="B6" s="42"/>
      <c r="C6" s="42"/>
      <c r="D6" s="43"/>
      <c r="E6" s="44"/>
      <c r="F6" s="44"/>
      <c r="G6" s="44"/>
      <c r="H6" s="44"/>
      <c r="K6" s="1"/>
    </row>
    <row r="7" spans="1:11" ht="45">
      <c r="A7" s="31" t="s">
        <v>45</v>
      </c>
      <c r="B7" s="31" t="s">
        <v>46</v>
      </c>
      <c r="C7" s="32" t="s">
        <v>47</v>
      </c>
      <c r="D7" s="32" t="s">
        <v>48</v>
      </c>
      <c r="E7" s="31" t="s">
        <v>43</v>
      </c>
      <c r="F7" s="31" t="s">
        <v>49</v>
      </c>
      <c r="G7" s="33" t="s">
        <v>42</v>
      </c>
      <c r="H7" s="33" t="s">
        <v>50</v>
      </c>
      <c r="K7" s="1"/>
    </row>
    <row r="8" spans="1:11" ht="15">
      <c r="A8" s="35">
        <v>1</v>
      </c>
      <c r="B8" s="39" t="s">
        <v>108</v>
      </c>
      <c r="C8" s="48">
        <v>1500</v>
      </c>
      <c r="D8" s="38" t="s">
        <v>77</v>
      </c>
      <c r="E8" s="35"/>
      <c r="F8" s="35"/>
      <c r="G8" s="36"/>
      <c r="H8" s="36">
        <f>ROUND(ROUND(C8,2)*ROUND(G8,2),2)</f>
        <v>0</v>
      </c>
      <c r="K8" s="1"/>
    </row>
    <row r="11" spans="1:8" ht="15">
      <c r="A11" s="98" t="s">
        <v>297</v>
      </c>
      <c r="B11" s="99"/>
      <c r="C11" s="99"/>
      <c r="D11" s="99"/>
      <c r="E11" s="102"/>
      <c r="F11" s="102"/>
      <c r="G11" s="102"/>
      <c r="H11" s="103"/>
    </row>
    <row r="12" spans="1:8" ht="15" customHeight="1">
      <c r="A12" s="57" t="s">
        <v>80</v>
      </c>
      <c r="B12" s="57" t="s">
        <v>81</v>
      </c>
      <c r="C12" s="58" t="s">
        <v>109</v>
      </c>
      <c r="D12" s="57" t="s">
        <v>47</v>
      </c>
      <c r="E12" s="96" t="s">
        <v>293</v>
      </c>
      <c r="F12" s="96"/>
      <c r="G12" s="97"/>
      <c r="H12" s="97"/>
    </row>
    <row r="13" spans="1:8" ht="96.75">
      <c r="A13" s="69" t="s">
        <v>239</v>
      </c>
      <c r="B13" s="66" t="s">
        <v>238</v>
      </c>
      <c r="C13" s="61" t="s">
        <v>84</v>
      </c>
      <c r="D13" s="61">
        <v>1</v>
      </c>
      <c r="E13" s="96"/>
      <c r="F13" s="96"/>
      <c r="G13" s="97"/>
      <c r="H13" s="97"/>
    </row>
    <row r="14" spans="1:8" ht="105">
      <c r="A14" s="69" t="s">
        <v>240</v>
      </c>
      <c r="B14" s="66" t="s">
        <v>110</v>
      </c>
      <c r="C14" s="61" t="s">
        <v>84</v>
      </c>
      <c r="D14" s="61">
        <v>1</v>
      </c>
      <c r="E14" s="96"/>
      <c r="F14" s="96"/>
      <c r="G14" s="97"/>
      <c r="H14" s="97"/>
    </row>
    <row r="15" spans="1:8" ht="105">
      <c r="A15" s="69" t="s">
        <v>241</v>
      </c>
      <c r="B15" s="66" t="s">
        <v>95</v>
      </c>
      <c r="C15" s="61" t="s">
        <v>84</v>
      </c>
      <c r="D15" s="61">
        <v>3</v>
      </c>
      <c r="E15" s="96"/>
      <c r="F15" s="96"/>
      <c r="G15" s="97"/>
      <c r="H15" s="97"/>
    </row>
    <row r="16" spans="1:6" ht="15">
      <c r="A16" s="69" t="s">
        <v>242</v>
      </c>
      <c r="B16" s="66" t="s">
        <v>111</v>
      </c>
      <c r="C16" s="61" t="s">
        <v>84</v>
      </c>
      <c r="D16" s="61">
        <v>1</v>
      </c>
      <c r="E16" s="62"/>
      <c r="F16" s="62"/>
    </row>
    <row r="17" spans="1:6" ht="15">
      <c r="A17" s="69" t="s">
        <v>243</v>
      </c>
      <c r="B17" s="66" t="s">
        <v>85</v>
      </c>
      <c r="C17" s="61" t="s">
        <v>84</v>
      </c>
      <c r="D17" s="61">
        <v>4</v>
      </c>
      <c r="E17" s="62"/>
      <c r="F17" s="62"/>
    </row>
    <row r="18" spans="1:6" ht="15">
      <c r="A18" s="69" t="s">
        <v>244</v>
      </c>
      <c r="B18" s="66" t="s">
        <v>214</v>
      </c>
      <c r="C18" s="61" t="s">
        <v>84</v>
      </c>
      <c r="D18" s="61">
        <v>1</v>
      </c>
      <c r="E18" s="62"/>
      <c r="F18" s="62"/>
    </row>
    <row r="19" spans="1:6" ht="15">
      <c r="A19" s="69" t="s">
        <v>245</v>
      </c>
      <c r="B19" s="66" t="s">
        <v>99</v>
      </c>
      <c r="C19" s="61" t="s">
        <v>84</v>
      </c>
      <c r="D19" s="61">
        <v>30</v>
      </c>
      <c r="E19" s="62"/>
      <c r="F19" s="62"/>
    </row>
    <row r="20" spans="1:6" ht="15">
      <c r="A20" s="69" t="s">
        <v>246</v>
      </c>
      <c r="B20" s="66" t="s">
        <v>101</v>
      </c>
      <c r="C20" s="61" t="s">
        <v>84</v>
      </c>
      <c r="D20" s="61">
        <v>2</v>
      </c>
      <c r="E20" s="62"/>
      <c r="F20" s="62"/>
    </row>
    <row r="21" spans="1:6" ht="15">
      <c r="A21" s="69" t="s">
        <v>247</v>
      </c>
      <c r="B21" s="66" t="s">
        <v>112</v>
      </c>
      <c r="C21" s="61" t="s">
        <v>84</v>
      </c>
      <c r="D21" s="61">
        <v>1</v>
      </c>
      <c r="E21" s="62"/>
      <c r="F21" s="62"/>
    </row>
    <row r="22" spans="1:6" ht="15">
      <c r="A22" s="69" t="s">
        <v>269</v>
      </c>
      <c r="B22" s="66" t="s">
        <v>113</v>
      </c>
      <c r="C22" s="61" t="s">
        <v>84</v>
      </c>
      <c r="D22" s="61">
        <v>4</v>
      </c>
      <c r="E22" s="7"/>
      <c r="F22" s="7"/>
    </row>
    <row r="23" spans="1:6" ht="15">
      <c r="A23" s="69" t="s">
        <v>270</v>
      </c>
      <c r="B23" s="66" t="s">
        <v>114</v>
      </c>
      <c r="C23" s="61" t="s">
        <v>84</v>
      </c>
      <c r="D23" s="61">
        <v>1</v>
      </c>
      <c r="E23" s="7"/>
      <c r="F23" s="7"/>
    </row>
    <row r="24" spans="1:4" ht="15">
      <c r="A24" s="69" t="s">
        <v>271</v>
      </c>
      <c r="B24" s="66" t="s">
        <v>115</v>
      </c>
      <c r="C24" s="61" t="s">
        <v>84</v>
      </c>
      <c r="D24" s="61">
        <v>1</v>
      </c>
    </row>
    <row r="25" spans="1:4" ht="15">
      <c r="A25" s="69" t="s">
        <v>272</v>
      </c>
      <c r="B25" s="66" t="s">
        <v>116</v>
      </c>
      <c r="C25" s="61" t="s">
        <v>84</v>
      </c>
      <c r="D25" s="61">
        <v>1</v>
      </c>
    </row>
    <row r="26" spans="1:4" ht="15">
      <c r="A26" s="69" t="s">
        <v>273</v>
      </c>
      <c r="B26" s="66" t="s">
        <v>117</v>
      </c>
      <c r="C26" s="61" t="s">
        <v>84</v>
      </c>
      <c r="D26" s="61">
        <v>1</v>
      </c>
    </row>
    <row r="27" spans="1:4" ht="15">
      <c r="A27" s="69" t="s">
        <v>274</v>
      </c>
      <c r="B27" s="66" t="s">
        <v>103</v>
      </c>
      <c r="C27" s="61" t="s">
        <v>84</v>
      </c>
      <c r="D27" s="61">
        <v>1</v>
      </c>
    </row>
    <row r="28" spans="1:4" ht="15">
      <c r="A28" s="69" t="s">
        <v>275</v>
      </c>
      <c r="B28" s="66" t="s">
        <v>118</v>
      </c>
      <c r="C28" s="61" t="s">
        <v>84</v>
      </c>
      <c r="D28" s="61">
        <v>1</v>
      </c>
    </row>
    <row r="29" spans="1:4" ht="15">
      <c r="A29" s="69" t="s">
        <v>276</v>
      </c>
      <c r="B29" s="66" t="s">
        <v>102</v>
      </c>
      <c r="C29" s="61" t="s">
        <v>84</v>
      </c>
      <c r="D29" s="61">
        <v>1</v>
      </c>
    </row>
    <row r="30" spans="1:4" ht="15">
      <c r="A30" s="69" t="s">
        <v>277</v>
      </c>
      <c r="B30" s="66" t="s">
        <v>119</v>
      </c>
      <c r="C30" s="61" t="s">
        <v>84</v>
      </c>
      <c r="D30" s="61">
        <v>1</v>
      </c>
    </row>
    <row r="31" spans="1:4" ht="15">
      <c r="A31" s="69" t="s">
        <v>278</v>
      </c>
      <c r="B31" s="66" t="s">
        <v>120</v>
      </c>
      <c r="C31" s="61" t="s">
        <v>84</v>
      </c>
      <c r="D31" s="61">
        <v>1</v>
      </c>
    </row>
    <row r="32" spans="1:4" ht="15">
      <c r="A32" s="69" t="s">
        <v>279</v>
      </c>
      <c r="B32" s="66" t="s">
        <v>105</v>
      </c>
      <c r="C32" s="61" t="s">
        <v>84</v>
      </c>
      <c r="D32" s="61">
        <v>2</v>
      </c>
    </row>
    <row r="33" spans="1:4" ht="15">
      <c r="A33" s="69" t="s">
        <v>280</v>
      </c>
      <c r="B33" s="66" t="s">
        <v>121</v>
      </c>
      <c r="C33" s="61" t="s">
        <v>84</v>
      </c>
      <c r="D33" s="61">
        <v>1</v>
      </c>
    </row>
    <row r="34" spans="1:4" ht="178.5" customHeight="1">
      <c r="A34" s="69" t="s">
        <v>281</v>
      </c>
      <c r="B34" s="66" t="s">
        <v>216</v>
      </c>
      <c r="C34" s="61" t="s">
        <v>84</v>
      </c>
      <c r="D34" s="61">
        <v>1</v>
      </c>
    </row>
    <row r="35" spans="1:4" ht="15">
      <c r="A35" s="69" t="s">
        <v>282</v>
      </c>
      <c r="B35" s="66" t="s">
        <v>122</v>
      </c>
      <c r="C35" s="61" t="s">
        <v>84</v>
      </c>
      <c r="D35" s="61">
        <v>1</v>
      </c>
    </row>
    <row r="36" spans="1:4" ht="15">
      <c r="A36" s="69" t="s">
        <v>283</v>
      </c>
      <c r="B36" s="66" t="s">
        <v>123</v>
      </c>
      <c r="C36" s="61" t="s">
        <v>84</v>
      </c>
      <c r="D36" s="61">
        <v>1</v>
      </c>
    </row>
    <row r="37" spans="1:4" ht="15">
      <c r="A37" s="69" t="s">
        <v>284</v>
      </c>
      <c r="B37" s="66" t="s">
        <v>91</v>
      </c>
      <c r="C37" s="61" t="s">
        <v>84</v>
      </c>
      <c r="D37" s="61">
        <v>10</v>
      </c>
    </row>
    <row r="38" spans="1:4" ht="15">
      <c r="A38" s="69" t="s">
        <v>285</v>
      </c>
      <c r="B38" s="66" t="s">
        <v>217</v>
      </c>
      <c r="C38" s="61" t="s">
        <v>84</v>
      </c>
      <c r="D38" s="61">
        <v>1</v>
      </c>
    </row>
    <row r="39" spans="1:4" ht="15">
      <c r="A39" s="69" t="s">
        <v>286</v>
      </c>
      <c r="B39" s="11" t="s">
        <v>124</v>
      </c>
      <c r="C39" s="61" t="s">
        <v>84</v>
      </c>
      <c r="D39" s="61">
        <v>1</v>
      </c>
    </row>
    <row r="40" spans="3:4" ht="15">
      <c r="C40" s="67"/>
      <c r="D40" s="68"/>
    </row>
    <row r="41" spans="3:4" ht="15">
      <c r="C41" s="67"/>
      <c r="D41" s="68"/>
    </row>
    <row r="42" spans="3:4" ht="15">
      <c r="C42" s="67"/>
      <c r="D42" s="68"/>
    </row>
    <row r="43" spans="3:4" ht="15">
      <c r="C43" s="67"/>
      <c r="D43" s="68"/>
    </row>
    <row r="44" spans="1:6" ht="15">
      <c r="A44" s="51"/>
      <c r="B44" s="51"/>
      <c r="C44" s="52"/>
      <c r="D44" s="53"/>
      <c r="E44" s="51"/>
      <c r="F44" s="51"/>
    </row>
  </sheetData>
  <sheetProtection/>
  <mergeCells count="2">
    <mergeCell ref="E12:H15"/>
    <mergeCell ref="A11:H1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L43"/>
  <sheetViews>
    <sheetView showGridLines="0" zoomScale="80" zoomScaleNormal="80" zoomScaleSheetLayoutView="120" zoomScalePageLayoutView="85" workbookViewId="0" topLeftCell="A1">
      <selection activeCell="D8" sqref="D8:E8"/>
    </sheetView>
  </sheetViews>
  <sheetFormatPr defaultColWidth="9.00390625" defaultRowHeight="12.75"/>
  <cols>
    <col min="1" max="1" width="8.00390625" style="1" customWidth="1"/>
    <col min="2" max="2" width="74.875" style="1" customWidth="1"/>
    <col min="3" max="3" width="9.75390625" style="13" customWidth="1"/>
    <col min="4" max="4" width="7.25390625" style="1" customWidth="1"/>
    <col min="5" max="5" width="22.25390625" style="1" customWidth="1"/>
    <col min="6" max="6" width="19.125" style="1" customWidth="1"/>
    <col min="7" max="7" width="15.125" style="1" customWidth="1"/>
    <col min="8" max="8" width="19.00390625" style="1" customWidth="1"/>
    <col min="9" max="9" width="15.875" style="3" customWidth="1"/>
    <col min="10" max="10" width="15.875" style="1" customWidth="1"/>
    <col min="11" max="12" width="14.25390625" style="1" customWidth="1"/>
    <col min="13" max="13" width="15.25390625" style="1" customWidth="1"/>
    <col min="14" max="16384" width="9.125" style="1" customWidth="1"/>
  </cols>
  <sheetData>
    <row r="1" spans="2:12" ht="15.75" customHeight="1">
      <c r="B1" s="2" t="str">
        <f>'formularz oferty'!D4</f>
        <v>DFP.271.130.2019.AB</v>
      </c>
      <c r="H1" s="24" t="s">
        <v>37</v>
      </c>
      <c r="K1" s="2"/>
      <c r="L1" s="2"/>
    </row>
    <row r="2" spans="2:8" ht="15.75" customHeight="1">
      <c r="B2" s="4"/>
      <c r="C2" s="30" t="s">
        <v>44</v>
      </c>
      <c r="E2" s="40"/>
      <c r="F2" s="30"/>
      <c r="G2" s="5"/>
      <c r="H2" s="24" t="s">
        <v>41</v>
      </c>
    </row>
    <row r="3" spans="2:8" ht="15.75" customHeight="1">
      <c r="B3" s="4"/>
      <c r="C3" s="4"/>
      <c r="D3" s="41"/>
      <c r="E3" s="40"/>
      <c r="F3" s="30"/>
      <c r="G3" s="5"/>
      <c r="H3" s="24"/>
    </row>
    <row r="4" spans="1:9" ht="15.75" customHeight="1">
      <c r="A4" s="4"/>
      <c r="B4" s="47" t="s">
        <v>58</v>
      </c>
      <c r="C4" s="5">
        <v>11</v>
      </c>
      <c r="D4" s="41"/>
      <c r="E4" s="40"/>
      <c r="F4" s="7"/>
      <c r="G4" s="7"/>
      <c r="H4" s="7"/>
      <c r="I4" s="1"/>
    </row>
    <row r="5" spans="1:9" ht="15.75" customHeight="1">
      <c r="A5" s="42"/>
      <c r="B5" s="4"/>
      <c r="C5" s="42"/>
      <c r="D5" s="43"/>
      <c r="E5" s="44"/>
      <c r="F5" s="7"/>
      <c r="G5" s="45" t="s">
        <v>0</v>
      </c>
      <c r="H5" s="46">
        <f>SUM(H8)</f>
        <v>0</v>
      </c>
      <c r="I5" s="1"/>
    </row>
    <row r="6" spans="1:9" ht="15.75" customHeight="1">
      <c r="A6" s="42"/>
      <c r="B6" s="42"/>
      <c r="C6" s="42"/>
      <c r="D6" s="43"/>
      <c r="E6" s="44"/>
      <c r="F6" s="44"/>
      <c r="G6" s="44"/>
      <c r="H6" s="44"/>
      <c r="I6" s="1"/>
    </row>
    <row r="7" spans="1:9" ht="45">
      <c r="A7" s="31" t="s">
        <v>45</v>
      </c>
      <c r="B7" s="31" t="s">
        <v>46</v>
      </c>
      <c r="C7" s="32" t="s">
        <v>47</v>
      </c>
      <c r="D7" s="32" t="s">
        <v>48</v>
      </c>
      <c r="E7" s="31" t="s">
        <v>43</v>
      </c>
      <c r="F7" s="31" t="s">
        <v>49</v>
      </c>
      <c r="G7" s="33" t="s">
        <v>42</v>
      </c>
      <c r="H7" s="33" t="s">
        <v>50</v>
      </c>
      <c r="I7" s="1"/>
    </row>
    <row r="8" spans="1:9" ht="15">
      <c r="A8" s="35">
        <v>1</v>
      </c>
      <c r="B8" s="39" t="s">
        <v>125</v>
      </c>
      <c r="C8" s="48">
        <v>400</v>
      </c>
      <c r="D8" s="38" t="s">
        <v>77</v>
      </c>
      <c r="E8" s="35"/>
      <c r="F8" s="35"/>
      <c r="G8" s="36"/>
      <c r="H8" s="36">
        <f>ROUND(ROUND(C8,2)*ROUND(G8,2),2)</f>
        <v>0</v>
      </c>
      <c r="I8" s="1"/>
    </row>
    <row r="11" spans="1:8" ht="15">
      <c r="A11" s="98" t="s">
        <v>298</v>
      </c>
      <c r="B11" s="99"/>
      <c r="C11" s="99"/>
      <c r="D11" s="99"/>
      <c r="E11" s="102"/>
      <c r="F11" s="102"/>
      <c r="G11" s="102"/>
      <c r="H11" s="103"/>
    </row>
    <row r="12" spans="1:8" ht="15" customHeight="1">
      <c r="A12" s="57" t="s">
        <v>80</v>
      </c>
      <c r="B12" s="57" t="s">
        <v>81</v>
      </c>
      <c r="C12" s="58" t="s">
        <v>109</v>
      </c>
      <c r="D12" s="57" t="s">
        <v>47</v>
      </c>
      <c r="E12" s="96" t="s">
        <v>294</v>
      </c>
      <c r="F12" s="96"/>
      <c r="G12" s="97"/>
      <c r="H12" s="97"/>
    </row>
    <row r="13" spans="1:8" ht="90">
      <c r="A13" s="69" t="s">
        <v>239</v>
      </c>
      <c r="B13" s="66" t="s">
        <v>126</v>
      </c>
      <c r="C13" s="61" t="s">
        <v>84</v>
      </c>
      <c r="D13" s="61">
        <v>1</v>
      </c>
      <c r="E13" s="96"/>
      <c r="F13" s="96"/>
      <c r="G13" s="97"/>
      <c r="H13" s="97"/>
    </row>
    <row r="14" spans="1:8" ht="105">
      <c r="A14" s="69" t="s">
        <v>240</v>
      </c>
      <c r="B14" s="66" t="s">
        <v>94</v>
      </c>
      <c r="C14" s="61" t="s">
        <v>84</v>
      </c>
      <c r="D14" s="61">
        <v>1</v>
      </c>
      <c r="E14" s="96"/>
      <c r="F14" s="96"/>
      <c r="G14" s="97"/>
      <c r="H14" s="97"/>
    </row>
    <row r="15" spans="1:8" ht="105">
      <c r="A15" s="69" t="s">
        <v>241</v>
      </c>
      <c r="B15" s="66" t="s">
        <v>127</v>
      </c>
      <c r="C15" s="61" t="s">
        <v>84</v>
      </c>
      <c r="D15" s="61">
        <v>3</v>
      </c>
      <c r="E15" s="96"/>
      <c r="F15" s="96"/>
      <c r="G15" s="97"/>
      <c r="H15" s="97"/>
    </row>
    <row r="16" spans="1:6" ht="15">
      <c r="A16" s="69" t="s">
        <v>242</v>
      </c>
      <c r="B16" s="66" t="s">
        <v>83</v>
      </c>
      <c r="C16" s="61" t="s">
        <v>84</v>
      </c>
      <c r="D16" s="61">
        <v>1</v>
      </c>
      <c r="E16" s="62"/>
      <c r="F16" s="62"/>
    </row>
    <row r="17" spans="1:6" ht="15">
      <c r="A17" s="69" t="s">
        <v>243</v>
      </c>
      <c r="B17" s="66" t="s">
        <v>85</v>
      </c>
      <c r="C17" s="61" t="s">
        <v>84</v>
      </c>
      <c r="D17" s="61">
        <v>4</v>
      </c>
      <c r="E17" s="62"/>
      <c r="F17" s="62"/>
    </row>
    <row r="18" spans="1:6" ht="15">
      <c r="A18" s="69" t="s">
        <v>244</v>
      </c>
      <c r="B18" s="66" t="s">
        <v>214</v>
      </c>
      <c r="C18" s="61" t="s">
        <v>84</v>
      </c>
      <c r="D18" s="61">
        <v>1</v>
      </c>
      <c r="E18" s="62"/>
      <c r="F18" s="62"/>
    </row>
    <row r="19" spans="1:6" ht="15">
      <c r="A19" s="69" t="s">
        <v>245</v>
      </c>
      <c r="B19" s="66" t="s">
        <v>99</v>
      </c>
      <c r="C19" s="61" t="s">
        <v>84</v>
      </c>
      <c r="D19" s="61">
        <v>30</v>
      </c>
      <c r="E19" s="62"/>
      <c r="F19" s="62"/>
    </row>
    <row r="20" spans="1:6" ht="15">
      <c r="A20" s="69" t="s">
        <v>246</v>
      </c>
      <c r="B20" s="66" t="s">
        <v>101</v>
      </c>
      <c r="C20" s="61" t="s">
        <v>84</v>
      </c>
      <c r="D20" s="61">
        <v>2</v>
      </c>
      <c r="E20" s="62"/>
      <c r="F20" s="62"/>
    </row>
    <row r="21" spans="1:6" ht="15">
      <c r="A21" s="69" t="s">
        <v>247</v>
      </c>
      <c r="B21" s="66" t="s">
        <v>112</v>
      </c>
      <c r="C21" s="61" t="s">
        <v>84</v>
      </c>
      <c r="D21" s="61">
        <v>1</v>
      </c>
      <c r="E21" s="62"/>
      <c r="F21" s="62"/>
    </row>
    <row r="22" spans="1:6" ht="15">
      <c r="A22" s="69" t="s">
        <v>269</v>
      </c>
      <c r="B22" s="66" t="s">
        <v>218</v>
      </c>
      <c r="C22" s="61" t="s">
        <v>84</v>
      </c>
      <c r="D22" s="61">
        <v>4</v>
      </c>
      <c r="E22" s="7"/>
      <c r="F22" s="7"/>
    </row>
    <row r="23" spans="1:6" ht="15">
      <c r="A23" s="69" t="s">
        <v>270</v>
      </c>
      <c r="B23" s="66" t="s">
        <v>114</v>
      </c>
      <c r="C23" s="61" t="s">
        <v>84</v>
      </c>
      <c r="D23" s="61">
        <v>1</v>
      </c>
      <c r="E23" s="7"/>
      <c r="F23" s="7"/>
    </row>
    <row r="24" spans="1:4" ht="15">
      <c r="A24" s="69" t="s">
        <v>271</v>
      </c>
      <c r="B24" s="66" t="s">
        <v>115</v>
      </c>
      <c r="C24" s="61" t="s">
        <v>84</v>
      </c>
      <c r="D24" s="61">
        <v>1</v>
      </c>
    </row>
    <row r="25" spans="1:4" ht="15">
      <c r="A25" s="69" t="s">
        <v>272</v>
      </c>
      <c r="B25" s="66" t="s">
        <v>116</v>
      </c>
      <c r="C25" s="61" t="s">
        <v>84</v>
      </c>
      <c r="D25" s="61">
        <v>1</v>
      </c>
    </row>
    <row r="26" spans="1:4" ht="15">
      <c r="A26" s="69" t="s">
        <v>273</v>
      </c>
      <c r="B26" s="66" t="s">
        <v>117</v>
      </c>
      <c r="C26" s="61" t="s">
        <v>84</v>
      </c>
      <c r="D26" s="61">
        <v>1</v>
      </c>
    </row>
    <row r="27" spans="1:4" ht="15">
      <c r="A27" s="69" t="s">
        <v>274</v>
      </c>
      <c r="B27" s="66" t="s">
        <v>103</v>
      </c>
      <c r="C27" s="61" t="s">
        <v>84</v>
      </c>
      <c r="D27" s="61">
        <v>1</v>
      </c>
    </row>
    <row r="28" spans="1:4" ht="15">
      <c r="A28" s="69" t="s">
        <v>275</v>
      </c>
      <c r="B28" s="66" t="s">
        <v>118</v>
      </c>
      <c r="C28" s="61" t="s">
        <v>84</v>
      </c>
      <c r="D28" s="61">
        <v>1</v>
      </c>
    </row>
    <row r="29" spans="1:4" ht="15">
      <c r="A29" s="69" t="s">
        <v>276</v>
      </c>
      <c r="B29" s="66" t="s">
        <v>102</v>
      </c>
      <c r="C29" s="61" t="s">
        <v>84</v>
      </c>
      <c r="D29" s="61">
        <v>1</v>
      </c>
    </row>
    <row r="30" spans="1:4" ht="15">
      <c r="A30" s="69" t="s">
        <v>277</v>
      </c>
      <c r="B30" s="66" t="s">
        <v>128</v>
      </c>
      <c r="C30" s="61" t="s">
        <v>84</v>
      </c>
      <c r="D30" s="61">
        <v>1</v>
      </c>
    </row>
    <row r="31" spans="1:4" ht="15">
      <c r="A31" s="69" t="s">
        <v>278</v>
      </c>
      <c r="B31" s="66" t="s">
        <v>129</v>
      </c>
      <c r="C31" s="61" t="s">
        <v>84</v>
      </c>
      <c r="D31" s="61">
        <v>2</v>
      </c>
    </row>
    <row r="32" spans="1:4" ht="15">
      <c r="A32" s="69" t="s">
        <v>279</v>
      </c>
      <c r="B32" s="66" t="s">
        <v>130</v>
      </c>
      <c r="C32" s="61" t="s">
        <v>84</v>
      </c>
      <c r="D32" s="61">
        <v>1</v>
      </c>
    </row>
    <row r="33" spans="1:4" ht="15">
      <c r="A33" s="69" t="s">
        <v>280</v>
      </c>
      <c r="B33" s="66" t="s">
        <v>119</v>
      </c>
      <c r="C33" s="61" t="s">
        <v>84</v>
      </c>
      <c r="D33" s="61">
        <v>1</v>
      </c>
    </row>
    <row r="34" spans="1:4" ht="225">
      <c r="A34" s="69" t="s">
        <v>281</v>
      </c>
      <c r="B34" s="1" t="s">
        <v>219</v>
      </c>
      <c r="C34" s="61" t="s">
        <v>84</v>
      </c>
      <c r="D34" s="61">
        <v>1</v>
      </c>
    </row>
    <row r="35" spans="1:4" ht="15">
      <c r="A35" s="69" t="s">
        <v>282</v>
      </c>
      <c r="B35" s="66" t="s">
        <v>120</v>
      </c>
      <c r="C35" s="61" t="s">
        <v>84</v>
      </c>
      <c r="D35" s="61">
        <v>1</v>
      </c>
    </row>
    <row r="36" spans="1:4" ht="15">
      <c r="A36" s="69" t="s">
        <v>283</v>
      </c>
      <c r="B36" s="66" t="s">
        <v>105</v>
      </c>
      <c r="C36" s="61" t="s">
        <v>84</v>
      </c>
      <c r="D36" s="61">
        <v>2</v>
      </c>
    </row>
    <row r="37" spans="1:4" ht="15">
      <c r="A37" s="69" t="s">
        <v>284</v>
      </c>
      <c r="B37" s="66" t="s">
        <v>121</v>
      </c>
      <c r="C37" s="61" t="s">
        <v>84</v>
      </c>
      <c r="D37" s="61">
        <v>1</v>
      </c>
    </row>
    <row r="38" spans="1:4" ht="180">
      <c r="A38" s="69" t="s">
        <v>285</v>
      </c>
      <c r="B38" s="66" t="s">
        <v>131</v>
      </c>
      <c r="C38" s="61" t="s">
        <v>84</v>
      </c>
      <c r="D38" s="61">
        <v>1</v>
      </c>
    </row>
    <row r="39" spans="1:4" ht="15">
      <c r="A39" s="69" t="s">
        <v>286</v>
      </c>
      <c r="B39" s="66" t="s">
        <v>122</v>
      </c>
      <c r="C39" s="61" t="s">
        <v>84</v>
      </c>
      <c r="D39" s="61">
        <v>1</v>
      </c>
    </row>
    <row r="40" spans="1:4" ht="15">
      <c r="A40" s="69" t="s">
        <v>287</v>
      </c>
      <c r="B40" s="66" t="s">
        <v>123</v>
      </c>
      <c r="C40" s="61" t="s">
        <v>84</v>
      </c>
      <c r="D40" s="61">
        <v>1</v>
      </c>
    </row>
    <row r="41" spans="1:4" ht="15">
      <c r="A41" s="69" t="s">
        <v>288</v>
      </c>
      <c r="B41" s="66" t="s">
        <v>91</v>
      </c>
      <c r="C41" s="61" t="s">
        <v>84</v>
      </c>
      <c r="D41" s="61">
        <v>10</v>
      </c>
    </row>
    <row r="42" spans="1:4" ht="15">
      <c r="A42" s="69" t="s">
        <v>289</v>
      </c>
      <c r="B42" s="66" t="s">
        <v>217</v>
      </c>
      <c r="C42" s="61" t="s">
        <v>84</v>
      </c>
      <c r="D42" s="61">
        <v>1</v>
      </c>
    </row>
    <row r="43" spans="1:4" ht="15">
      <c r="A43" s="69" t="s">
        <v>290</v>
      </c>
      <c r="B43" s="66" t="s">
        <v>124</v>
      </c>
      <c r="C43" s="61" t="s">
        <v>84</v>
      </c>
      <c r="D43" s="61">
        <v>1</v>
      </c>
    </row>
  </sheetData>
  <sheetProtection/>
  <mergeCells count="2">
    <mergeCell ref="E12:H15"/>
    <mergeCell ref="A11:H1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M8"/>
  <sheetViews>
    <sheetView showGridLines="0" zoomScale="80" zoomScaleNormal="80" zoomScaleSheetLayoutView="120" zoomScalePageLayoutView="85" workbookViewId="0" topLeftCell="A7">
      <selection activeCell="D8" sqref="D8:E8"/>
    </sheetView>
  </sheetViews>
  <sheetFormatPr defaultColWidth="9.00390625" defaultRowHeight="12.75"/>
  <cols>
    <col min="1" max="1" width="8.00390625" style="1" customWidth="1"/>
    <col min="2" max="2" width="74.875" style="1" customWidth="1"/>
    <col min="3" max="3" width="9.75390625" style="13" customWidth="1"/>
    <col min="4" max="4" width="7.25390625" style="1" customWidth="1"/>
    <col min="5" max="5" width="22.25390625" style="1" customWidth="1"/>
    <col min="6" max="6" width="19.125" style="1" customWidth="1"/>
    <col min="7" max="7" width="15.125" style="1" customWidth="1"/>
    <col min="8" max="8" width="19.00390625" style="1" customWidth="1"/>
    <col min="9" max="9" width="15.875" style="1" customWidth="1"/>
    <col min="10" max="10" width="15.875" style="3" customWidth="1"/>
    <col min="11" max="11" width="15.875" style="1" customWidth="1"/>
    <col min="12" max="13" width="14.25390625" style="1" customWidth="1"/>
    <col min="14" max="14" width="15.25390625" style="1" customWidth="1"/>
    <col min="15" max="16384" width="9.125" style="1" customWidth="1"/>
  </cols>
  <sheetData>
    <row r="1" spans="2:13" ht="15.75" customHeight="1">
      <c r="B1" s="2" t="str">
        <f>'formularz oferty'!D4</f>
        <v>DFP.271.130.2019.AB</v>
      </c>
      <c r="H1" s="24" t="s">
        <v>37</v>
      </c>
      <c r="L1" s="2"/>
      <c r="M1" s="2"/>
    </row>
    <row r="2" spans="2:8" ht="15.75" customHeight="1">
      <c r="B2" s="4"/>
      <c r="C2" s="30" t="s">
        <v>44</v>
      </c>
      <c r="E2" s="40"/>
      <c r="F2" s="30"/>
      <c r="G2" s="5"/>
      <c r="H2" s="24" t="s">
        <v>41</v>
      </c>
    </row>
    <row r="3" spans="2:8" ht="15.75" customHeight="1">
      <c r="B3" s="4"/>
      <c r="C3" s="4"/>
      <c r="D3" s="41"/>
      <c r="E3" s="40"/>
      <c r="F3" s="30"/>
      <c r="G3" s="5"/>
      <c r="H3" s="24"/>
    </row>
    <row r="4" spans="1:10" ht="15.75" customHeight="1">
      <c r="A4" s="4"/>
      <c r="B4" s="47" t="s">
        <v>58</v>
      </c>
      <c r="C4" s="5">
        <v>12</v>
      </c>
      <c r="D4" s="41"/>
      <c r="E4" s="40"/>
      <c r="F4" s="7"/>
      <c r="G4" s="7"/>
      <c r="H4" s="7"/>
      <c r="J4" s="1"/>
    </row>
    <row r="5" spans="1:10" ht="15.75" customHeight="1">
      <c r="A5" s="42"/>
      <c r="B5" s="4"/>
      <c r="C5" s="42"/>
      <c r="D5" s="43"/>
      <c r="E5" s="44"/>
      <c r="F5" s="7"/>
      <c r="G5" s="45" t="s">
        <v>0</v>
      </c>
      <c r="H5" s="46">
        <f>SUM(H8)</f>
        <v>0</v>
      </c>
      <c r="J5" s="1"/>
    </row>
    <row r="6" spans="1:10" ht="15.75" customHeight="1">
      <c r="A6" s="42"/>
      <c r="B6" s="42"/>
      <c r="C6" s="42"/>
      <c r="D6" s="43"/>
      <c r="E6" s="44"/>
      <c r="F6" s="44"/>
      <c r="G6" s="44"/>
      <c r="H6" s="44"/>
      <c r="J6" s="1"/>
    </row>
    <row r="7" spans="1:10" ht="45">
      <c r="A7" s="31" t="s">
        <v>45</v>
      </c>
      <c r="B7" s="31" t="s">
        <v>46</v>
      </c>
      <c r="C7" s="32" t="s">
        <v>47</v>
      </c>
      <c r="D7" s="32" t="s">
        <v>48</v>
      </c>
      <c r="E7" s="31" t="s">
        <v>43</v>
      </c>
      <c r="F7" s="31" t="s">
        <v>49</v>
      </c>
      <c r="G7" s="33" t="s">
        <v>42</v>
      </c>
      <c r="H7" s="33" t="s">
        <v>50</v>
      </c>
      <c r="J7" s="1"/>
    </row>
    <row r="8" spans="1:10" ht="30">
      <c r="A8" s="35">
        <v>1</v>
      </c>
      <c r="B8" s="54" t="s">
        <v>220</v>
      </c>
      <c r="C8" s="48">
        <v>800</v>
      </c>
      <c r="D8" s="38" t="s">
        <v>55</v>
      </c>
      <c r="E8" s="35"/>
      <c r="F8" s="35"/>
      <c r="G8" s="36"/>
      <c r="H8" s="36">
        <f>ROUND(ROUND(C8,2)*ROUND(G8,2),2)</f>
        <v>0</v>
      </c>
      <c r="J8" s="1"/>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P8"/>
  <sheetViews>
    <sheetView showGridLines="0" zoomScale="80" zoomScaleNormal="80" zoomScaleSheetLayoutView="120" zoomScalePageLayoutView="85" workbookViewId="0" topLeftCell="A1">
      <selection activeCell="D8" sqref="D8:E8"/>
    </sheetView>
  </sheetViews>
  <sheetFormatPr defaultColWidth="9.00390625" defaultRowHeight="12.75"/>
  <cols>
    <col min="1" max="1" width="8.00390625" style="1" customWidth="1"/>
    <col min="2" max="2" width="74.875" style="1" customWidth="1"/>
    <col min="3" max="3" width="9.75390625" style="13"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0" width="15.25390625" style="1" customWidth="1"/>
    <col min="11" max="11" width="8.00390625" style="1" customWidth="1"/>
    <col min="12" max="12" width="15.875" style="1" customWidth="1"/>
    <col min="13" max="13" width="15.875" style="3" customWidth="1"/>
    <col min="14" max="14" width="15.875" style="1" customWidth="1"/>
    <col min="15" max="16" width="14.25390625" style="1" customWidth="1"/>
    <col min="17" max="17" width="15.25390625" style="1" customWidth="1"/>
    <col min="18" max="16384" width="9.125" style="1" customWidth="1"/>
  </cols>
  <sheetData>
    <row r="1" spans="2:16" ht="15.75" customHeight="1">
      <c r="B1" s="2" t="str">
        <f>'formularz oferty'!D4</f>
        <v>DFP.271.130.2019.AB</v>
      </c>
      <c r="H1" s="24" t="s">
        <v>37</v>
      </c>
      <c r="I1" s="24"/>
      <c r="J1" s="24"/>
      <c r="O1" s="2"/>
      <c r="P1" s="2"/>
    </row>
    <row r="2" spans="2:8" ht="15.75" customHeight="1">
      <c r="B2" s="4"/>
      <c r="C2" s="30" t="s">
        <v>44</v>
      </c>
      <c r="E2" s="40"/>
      <c r="F2" s="30"/>
      <c r="G2" s="5"/>
      <c r="H2" s="24" t="s">
        <v>41</v>
      </c>
    </row>
    <row r="3" spans="2:10" ht="15.75" customHeight="1">
      <c r="B3" s="4"/>
      <c r="C3" s="4"/>
      <c r="D3" s="41"/>
      <c r="E3" s="40"/>
      <c r="F3" s="30"/>
      <c r="G3" s="5"/>
      <c r="H3" s="24"/>
      <c r="I3" s="24"/>
      <c r="J3" s="24"/>
    </row>
    <row r="4" spans="1:13" ht="15.75" customHeight="1">
      <c r="A4" s="4"/>
      <c r="B4" s="47" t="s">
        <v>58</v>
      </c>
      <c r="C4" s="5">
        <v>13</v>
      </c>
      <c r="D4" s="41"/>
      <c r="E4" s="40"/>
      <c r="F4" s="7"/>
      <c r="G4" s="7"/>
      <c r="H4" s="7"/>
      <c r="I4" s="7"/>
      <c r="M4" s="1"/>
    </row>
    <row r="5" spans="1:13" ht="15.75" customHeight="1">
      <c r="A5" s="42"/>
      <c r="B5" s="4"/>
      <c r="C5" s="42"/>
      <c r="D5" s="43"/>
      <c r="E5" s="44"/>
      <c r="F5" s="7"/>
      <c r="G5" s="45" t="s">
        <v>0</v>
      </c>
      <c r="H5" s="46">
        <f>SUM(H8)</f>
        <v>0</v>
      </c>
      <c r="M5" s="1"/>
    </row>
    <row r="6" spans="1:13" ht="15.75" customHeight="1">
      <c r="A6" s="42"/>
      <c r="B6" s="42"/>
      <c r="C6" s="42"/>
      <c r="D6" s="43"/>
      <c r="E6" s="44"/>
      <c r="F6" s="44"/>
      <c r="G6" s="44"/>
      <c r="H6" s="44"/>
      <c r="M6" s="1"/>
    </row>
    <row r="7" spans="1:13" ht="45">
      <c r="A7" s="31" t="s">
        <v>45</v>
      </c>
      <c r="B7" s="31" t="s">
        <v>46</v>
      </c>
      <c r="C7" s="32" t="s">
        <v>47</v>
      </c>
      <c r="D7" s="32" t="s">
        <v>48</v>
      </c>
      <c r="E7" s="31" t="s">
        <v>43</v>
      </c>
      <c r="F7" s="31" t="s">
        <v>49</v>
      </c>
      <c r="G7" s="33" t="s">
        <v>42</v>
      </c>
      <c r="H7" s="33" t="s">
        <v>50</v>
      </c>
      <c r="I7" s="34"/>
      <c r="M7" s="1"/>
    </row>
    <row r="8" spans="1:13" ht="250.5" customHeight="1">
      <c r="A8" s="35">
        <v>1</v>
      </c>
      <c r="B8" s="39" t="s">
        <v>236</v>
      </c>
      <c r="C8" s="48">
        <v>40000</v>
      </c>
      <c r="D8" s="38" t="s">
        <v>56</v>
      </c>
      <c r="E8" s="35"/>
      <c r="F8" s="35"/>
      <c r="G8" s="36"/>
      <c r="H8" s="36">
        <f>ROUND(ROUND(C8,2)*ROUND(G8,2),2)</f>
        <v>0</v>
      </c>
      <c r="I8" s="34"/>
      <c r="M8" s="1"/>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O43"/>
  <sheetViews>
    <sheetView showGridLines="0" zoomScale="80" zoomScaleNormal="80" zoomScaleSheetLayoutView="120" zoomScalePageLayoutView="85" workbookViewId="0" topLeftCell="A1">
      <selection activeCell="H5" sqref="H5"/>
    </sheetView>
  </sheetViews>
  <sheetFormatPr defaultColWidth="9.00390625" defaultRowHeight="12.75"/>
  <cols>
    <col min="1" max="1" width="8.00390625" style="1" customWidth="1"/>
    <col min="2" max="2" width="74.875" style="1" customWidth="1"/>
    <col min="3" max="3" width="9.75390625" style="13"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0" width="8.00390625" style="1" customWidth="1"/>
    <col min="11" max="11" width="15.875" style="1" customWidth="1"/>
    <col min="12" max="12" width="15.875" style="3" customWidth="1"/>
    <col min="13" max="13" width="15.875" style="1" customWidth="1"/>
    <col min="14" max="15" width="14.25390625" style="1" customWidth="1"/>
    <col min="16" max="16" width="15.25390625" style="1" customWidth="1"/>
    <col min="17" max="16384" width="9.125" style="1" customWidth="1"/>
  </cols>
  <sheetData>
    <row r="1" spans="2:15" ht="15.75" customHeight="1">
      <c r="B1" s="2" t="str">
        <f>'formularz oferty'!D4</f>
        <v>DFP.271.130.2019.AB</v>
      </c>
      <c r="H1" s="24" t="s">
        <v>37</v>
      </c>
      <c r="I1" s="24"/>
      <c r="N1" s="2"/>
      <c r="O1" s="2"/>
    </row>
    <row r="2" spans="2:8" ht="15.75" customHeight="1">
      <c r="B2" s="4"/>
      <c r="C2" s="30" t="s">
        <v>44</v>
      </c>
      <c r="E2" s="40"/>
      <c r="F2" s="30"/>
      <c r="G2" s="5"/>
      <c r="H2" s="24" t="s">
        <v>41</v>
      </c>
    </row>
    <row r="3" spans="2:9" ht="15.75" customHeight="1">
      <c r="B3" s="4"/>
      <c r="C3" s="4"/>
      <c r="D3" s="41"/>
      <c r="E3" s="40"/>
      <c r="F3" s="30"/>
      <c r="G3" s="5"/>
      <c r="H3" s="24"/>
      <c r="I3" s="24"/>
    </row>
    <row r="4" spans="1:12" ht="15.75" customHeight="1">
      <c r="A4" s="4"/>
      <c r="B4" s="47" t="s">
        <v>58</v>
      </c>
      <c r="C4" s="5">
        <v>14</v>
      </c>
      <c r="D4" s="41"/>
      <c r="E4" s="40"/>
      <c r="F4" s="7"/>
      <c r="G4" s="7"/>
      <c r="H4" s="7"/>
      <c r="I4" s="7"/>
      <c r="L4" s="1"/>
    </row>
    <row r="5" spans="1:12" ht="15.75" customHeight="1">
      <c r="A5" s="42"/>
      <c r="B5" s="4"/>
      <c r="C5" s="42"/>
      <c r="D5" s="43"/>
      <c r="E5" s="44"/>
      <c r="F5" s="7"/>
      <c r="G5" s="45" t="s">
        <v>0</v>
      </c>
      <c r="H5" s="46">
        <f>SUM(H8:H43)</f>
        <v>0</v>
      </c>
      <c r="L5" s="1"/>
    </row>
    <row r="6" spans="1:12" ht="15.75" customHeight="1">
      <c r="A6" s="42"/>
      <c r="B6" s="42"/>
      <c r="C6" s="42"/>
      <c r="D6" s="43"/>
      <c r="E6" s="44"/>
      <c r="F6" s="44"/>
      <c r="G6" s="44"/>
      <c r="H6" s="44"/>
      <c r="L6" s="1"/>
    </row>
    <row r="7" spans="1:12" ht="45">
      <c r="A7" s="31" t="s">
        <v>45</v>
      </c>
      <c r="B7" s="31" t="s">
        <v>46</v>
      </c>
      <c r="C7" s="32" t="s">
        <v>47</v>
      </c>
      <c r="D7" s="32" t="s">
        <v>48</v>
      </c>
      <c r="E7" s="31" t="s">
        <v>43</v>
      </c>
      <c r="F7" s="31" t="s">
        <v>49</v>
      </c>
      <c r="G7" s="33" t="s">
        <v>42</v>
      </c>
      <c r="H7" s="33" t="s">
        <v>50</v>
      </c>
      <c r="I7" s="34"/>
      <c r="L7" s="1"/>
    </row>
    <row r="8" spans="1:12" ht="45">
      <c r="A8" s="35">
        <v>1</v>
      </c>
      <c r="B8" s="54" t="s">
        <v>221</v>
      </c>
      <c r="C8" s="48">
        <v>5</v>
      </c>
      <c r="D8" s="38" t="s">
        <v>132</v>
      </c>
      <c r="E8" s="35"/>
      <c r="F8" s="35"/>
      <c r="G8" s="36"/>
      <c r="H8" s="36">
        <f>ROUND(ROUND(C8,2)*ROUND(G8,2),2)</f>
        <v>0</v>
      </c>
      <c r="I8" s="34"/>
      <c r="L8" s="1"/>
    </row>
    <row r="9" spans="1:8" ht="30">
      <c r="A9" s="38">
        <v>2</v>
      </c>
      <c r="B9" s="55" t="s">
        <v>222</v>
      </c>
      <c r="C9" s="48">
        <v>20</v>
      </c>
      <c r="D9" s="38" t="s">
        <v>132</v>
      </c>
      <c r="E9" s="11"/>
      <c r="F9" s="11"/>
      <c r="G9" s="11"/>
      <c r="H9" s="36">
        <f aca="true" t="shared" si="0" ref="H9:H43">ROUND(ROUND(C9,2)*ROUND(G9,2),2)</f>
        <v>0</v>
      </c>
    </row>
    <row r="10" spans="1:8" ht="90">
      <c r="A10" s="38">
        <v>3</v>
      </c>
      <c r="B10" s="55" t="s">
        <v>223</v>
      </c>
      <c r="C10" s="48">
        <v>35</v>
      </c>
      <c r="D10" s="38" t="s">
        <v>54</v>
      </c>
      <c r="E10" s="11"/>
      <c r="F10" s="11"/>
      <c r="G10" s="11"/>
      <c r="H10" s="36">
        <f t="shared" si="0"/>
        <v>0</v>
      </c>
    </row>
    <row r="11" spans="1:8" ht="90">
      <c r="A11" s="38">
        <v>4</v>
      </c>
      <c r="B11" s="54" t="s">
        <v>224</v>
      </c>
      <c r="C11" s="48">
        <v>15</v>
      </c>
      <c r="D11" s="38" t="s">
        <v>54</v>
      </c>
      <c r="E11" s="35"/>
      <c r="F11" s="35"/>
      <c r="G11" s="36"/>
      <c r="H11" s="36">
        <f t="shared" si="0"/>
        <v>0</v>
      </c>
    </row>
    <row r="12" spans="1:8" ht="90">
      <c r="A12" s="38">
        <v>5</v>
      </c>
      <c r="B12" s="55" t="s">
        <v>225</v>
      </c>
      <c r="C12" s="48">
        <v>15</v>
      </c>
      <c r="D12" s="38" t="s">
        <v>54</v>
      </c>
      <c r="E12" s="11"/>
      <c r="F12" s="11"/>
      <c r="G12" s="11"/>
      <c r="H12" s="36">
        <f t="shared" si="0"/>
        <v>0</v>
      </c>
    </row>
    <row r="13" spans="1:8" ht="90">
      <c r="A13" s="38">
        <v>6</v>
      </c>
      <c r="B13" s="11" t="s">
        <v>133</v>
      </c>
      <c r="C13" s="48">
        <v>15</v>
      </c>
      <c r="D13" s="38" t="s">
        <v>54</v>
      </c>
      <c r="E13" s="11"/>
      <c r="F13" s="11"/>
      <c r="G13" s="11"/>
      <c r="H13" s="36">
        <f t="shared" si="0"/>
        <v>0</v>
      </c>
    </row>
    <row r="14" spans="1:8" ht="45">
      <c r="A14" s="38">
        <v>7</v>
      </c>
      <c r="B14" s="39" t="s">
        <v>134</v>
      </c>
      <c r="C14" s="48">
        <v>2</v>
      </c>
      <c r="D14" s="38" t="s">
        <v>54</v>
      </c>
      <c r="E14" s="35"/>
      <c r="F14" s="35"/>
      <c r="G14" s="36"/>
      <c r="H14" s="36">
        <f t="shared" si="0"/>
        <v>0</v>
      </c>
    </row>
    <row r="15" spans="1:8" ht="45">
      <c r="A15" s="38">
        <v>8</v>
      </c>
      <c r="B15" s="55" t="s">
        <v>226</v>
      </c>
      <c r="C15" s="48">
        <v>5</v>
      </c>
      <c r="D15" s="38" t="s">
        <v>135</v>
      </c>
      <c r="E15" s="11"/>
      <c r="F15" s="11"/>
      <c r="G15" s="11"/>
      <c r="H15" s="36">
        <f t="shared" si="0"/>
        <v>0</v>
      </c>
    </row>
    <row r="16" spans="1:8" ht="60">
      <c r="A16" s="38">
        <v>9</v>
      </c>
      <c r="B16" s="55" t="s">
        <v>227</v>
      </c>
      <c r="C16" s="48">
        <v>10</v>
      </c>
      <c r="D16" s="38" t="s">
        <v>135</v>
      </c>
      <c r="E16" s="11"/>
      <c r="F16" s="11"/>
      <c r="G16" s="11"/>
      <c r="H16" s="36">
        <f t="shared" si="0"/>
        <v>0</v>
      </c>
    </row>
    <row r="17" spans="1:8" ht="60">
      <c r="A17" s="38">
        <v>10</v>
      </c>
      <c r="B17" s="54" t="s">
        <v>228</v>
      </c>
      <c r="C17" s="48">
        <v>5</v>
      </c>
      <c r="D17" s="38" t="s">
        <v>135</v>
      </c>
      <c r="E17" s="35"/>
      <c r="F17" s="35"/>
      <c r="G17" s="36"/>
      <c r="H17" s="36">
        <f t="shared" si="0"/>
        <v>0</v>
      </c>
    </row>
    <row r="18" spans="1:8" ht="30">
      <c r="A18" s="38">
        <v>11</v>
      </c>
      <c r="B18" s="11" t="s">
        <v>136</v>
      </c>
      <c r="C18" s="48">
        <v>3</v>
      </c>
      <c r="D18" s="38" t="s">
        <v>54</v>
      </c>
      <c r="E18" s="11"/>
      <c r="F18" s="11"/>
      <c r="G18" s="11"/>
      <c r="H18" s="36">
        <f t="shared" si="0"/>
        <v>0</v>
      </c>
    </row>
    <row r="19" spans="1:8" ht="15">
      <c r="A19" s="38">
        <v>12</v>
      </c>
      <c r="B19" s="11" t="s">
        <v>137</v>
      </c>
      <c r="C19" s="48">
        <v>1</v>
      </c>
      <c r="D19" s="38" t="s">
        <v>54</v>
      </c>
      <c r="E19" s="11"/>
      <c r="F19" s="11"/>
      <c r="G19" s="11"/>
      <c r="H19" s="36">
        <f t="shared" si="0"/>
        <v>0</v>
      </c>
    </row>
    <row r="20" spans="1:8" ht="30">
      <c r="A20" s="38">
        <v>13</v>
      </c>
      <c r="B20" s="39" t="s">
        <v>138</v>
      </c>
      <c r="C20" s="48">
        <v>2</v>
      </c>
      <c r="D20" s="38" t="s">
        <v>54</v>
      </c>
      <c r="E20" s="35"/>
      <c r="F20" s="35"/>
      <c r="G20" s="36"/>
      <c r="H20" s="36">
        <f t="shared" si="0"/>
        <v>0</v>
      </c>
    </row>
    <row r="21" spans="1:8" ht="30">
      <c r="A21" s="38">
        <v>14</v>
      </c>
      <c r="B21" s="55" t="s">
        <v>139</v>
      </c>
      <c r="C21" s="48">
        <v>2</v>
      </c>
      <c r="D21" s="56" t="s">
        <v>54</v>
      </c>
      <c r="E21" s="11"/>
      <c r="F21" s="11"/>
      <c r="G21" s="11"/>
      <c r="H21" s="36">
        <f t="shared" si="0"/>
        <v>0</v>
      </c>
    </row>
    <row r="22" spans="1:8" ht="15">
      <c r="A22" s="38">
        <v>15</v>
      </c>
      <c r="B22" s="55" t="s">
        <v>140</v>
      </c>
      <c r="C22" s="48">
        <v>1</v>
      </c>
      <c r="D22" s="56" t="s">
        <v>54</v>
      </c>
      <c r="E22" s="11"/>
      <c r="F22" s="11"/>
      <c r="G22" s="11"/>
      <c r="H22" s="36">
        <f t="shared" si="0"/>
        <v>0</v>
      </c>
    </row>
    <row r="23" spans="1:8" ht="15">
      <c r="A23" s="38">
        <v>16</v>
      </c>
      <c r="B23" s="54" t="s">
        <v>141</v>
      </c>
      <c r="C23" s="48">
        <v>1</v>
      </c>
      <c r="D23" s="56" t="s">
        <v>54</v>
      </c>
      <c r="E23" s="35"/>
      <c r="F23" s="35"/>
      <c r="G23" s="36"/>
      <c r="H23" s="36">
        <f t="shared" si="0"/>
        <v>0</v>
      </c>
    </row>
    <row r="24" spans="1:8" ht="60">
      <c r="A24" s="38">
        <v>17</v>
      </c>
      <c r="B24" s="55" t="s">
        <v>142</v>
      </c>
      <c r="C24" s="48">
        <v>2</v>
      </c>
      <c r="D24" s="56" t="s">
        <v>54</v>
      </c>
      <c r="E24" s="11"/>
      <c r="F24" s="11"/>
      <c r="G24" s="11"/>
      <c r="H24" s="36">
        <f t="shared" si="0"/>
        <v>0</v>
      </c>
    </row>
    <row r="25" spans="1:8" ht="45">
      <c r="A25" s="38">
        <v>18</v>
      </c>
      <c r="B25" s="55" t="s">
        <v>143</v>
      </c>
      <c r="C25" s="48">
        <v>2</v>
      </c>
      <c r="D25" s="56" t="s">
        <v>54</v>
      </c>
      <c r="E25" s="11"/>
      <c r="F25" s="11"/>
      <c r="G25" s="11"/>
      <c r="H25" s="36">
        <f t="shared" si="0"/>
        <v>0</v>
      </c>
    </row>
    <row r="26" spans="1:8" ht="30">
      <c r="A26" s="38">
        <v>19</v>
      </c>
      <c r="B26" s="54" t="s">
        <v>144</v>
      </c>
      <c r="C26" s="48">
        <v>1</v>
      </c>
      <c r="D26" s="56" t="s">
        <v>54</v>
      </c>
      <c r="E26" s="35"/>
      <c r="F26" s="35"/>
      <c r="G26" s="36"/>
      <c r="H26" s="36">
        <f t="shared" si="0"/>
        <v>0</v>
      </c>
    </row>
    <row r="27" spans="1:8" ht="15">
      <c r="A27" s="38">
        <v>20</v>
      </c>
      <c r="B27" s="55" t="s">
        <v>145</v>
      </c>
      <c r="C27" s="48">
        <v>1</v>
      </c>
      <c r="D27" s="56" t="s">
        <v>54</v>
      </c>
      <c r="E27" s="11"/>
      <c r="F27" s="11"/>
      <c r="G27" s="11"/>
      <c r="H27" s="36">
        <f t="shared" si="0"/>
        <v>0</v>
      </c>
    </row>
    <row r="28" spans="1:8" ht="30">
      <c r="A28" s="38">
        <v>21</v>
      </c>
      <c r="B28" s="55" t="s">
        <v>146</v>
      </c>
      <c r="C28" s="48">
        <v>1</v>
      </c>
      <c r="D28" s="56" t="s">
        <v>54</v>
      </c>
      <c r="E28" s="11"/>
      <c r="F28" s="11"/>
      <c r="G28" s="11"/>
      <c r="H28" s="36">
        <f t="shared" si="0"/>
        <v>0</v>
      </c>
    </row>
    <row r="29" spans="1:8" ht="30">
      <c r="A29" s="38">
        <v>22</v>
      </c>
      <c r="B29" s="54" t="s">
        <v>147</v>
      </c>
      <c r="C29" s="48">
        <v>1</v>
      </c>
      <c r="D29" s="56" t="s">
        <v>54</v>
      </c>
      <c r="E29" s="35"/>
      <c r="F29" s="35"/>
      <c r="G29" s="36"/>
      <c r="H29" s="36">
        <f t="shared" si="0"/>
        <v>0</v>
      </c>
    </row>
    <row r="30" spans="1:8" ht="15">
      <c r="A30" s="38">
        <v>23</v>
      </c>
      <c r="B30" s="55" t="s">
        <v>148</v>
      </c>
      <c r="C30" s="48">
        <v>2</v>
      </c>
      <c r="D30" s="56" t="s">
        <v>54</v>
      </c>
      <c r="E30" s="11"/>
      <c r="F30" s="11"/>
      <c r="G30" s="11"/>
      <c r="H30" s="36">
        <f t="shared" si="0"/>
        <v>0</v>
      </c>
    </row>
    <row r="31" spans="1:8" ht="45">
      <c r="A31" s="38">
        <v>24</v>
      </c>
      <c r="B31" s="55" t="s">
        <v>229</v>
      </c>
      <c r="C31" s="48">
        <v>1</v>
      </c>
      <c r="D31" s="56" t="s">
        <v>54</v>
      </c>
      <c r="E31" s="11"/>
      <c r="F31" s="11"/>
      <c r="G31" s="11"/>
      <c r="H31" s="36">
        <f t="shared" si="0"/>
        <v>0</v>
      </c>
    </row>
    <row r="32" spans="1:8" ht="15">
      <c r="A32" s="38">
        <v>25</v>
      </c>
      <c r="B32" s="55" t="s">
        <v>149</v>
      </c>
      <c r="C32" s="48">
        <v>1</v>
      </c>
      <c r="D32" s="56" t="s">
        <v>54</v>
      </c>
      <c r="E32" s="11"/>
      <c r="F32" s="11"/>
      <c r="G32" s="11"/>
      <c r="H32" s="36">
        <f t="shared" si="0"/>
        <v>0</v>
      </c>
    </row>
    <row r="33" spans="1:8" ht="30">
      <c r="A33" s="38">
        <v>26</v>
      </c>
      <c r="B33" s="55" t="s">
        <v>150</v>
      </c>
      <c r="C33" s="48">
        <v>4</v>
      </c>
      <c r="D33" s="56" t="s">
        <v>54</v>
      </c>
      <c r="E33" s="11"/>
      <c r="F33" s="11"/>
      <c r="G33" s="11"/>
      <c r="H33" s="36">
        <f t="shared" si="0"/>
        <v>0</v>
      </c>
    </row>
    <row r="34" spans="1:8" ht="30">
      <c r="A34" s="38">
        <v>27</v>
      </c>
      <c r="B34" s="55" t="s">
        <v>151</v>
      </c>
      <c r="C34" s="48">
        <v>4</v>
      </c>
      <c r="D34" s="56" t="s">
        <v>54</v>
      </c>
      <c r="E34" s="11"/>
      <c r="F34" s="11"/>
      <c r="G34" s="11"/>
      <c r="H34" s="36">
        <f t="shared" si="0"/>
        <v>0</v>
      </c>
    </row>
    <row r="35" spans="1:8" ht="54" customHeight="1">
      <c r="A35" s="38">
        <v>28</v>
      </c>
      <c r="B35" s="55" t="s">
        <v>230</v>
      </c>
      <c r="C35" s="48">
        <v>12</v>
      </c>
      <c r="D35" s="56" t="s">
        <v>135</v>
      </c>
      <c r="E35" s="11"/>
      <c r="F35" s="11"/>
      <c r="G35" s="11"/>
      <c r="H35" s="36">
        <f t="shared" si="0"/>
        <v>0</v>
      </c>
    </row>
    <row r="36" spans="1:8" ht="15">
      <c r="A36" s="38">
        <v>29</v>
      </c>
      <c r="B36" s="55" t="s">
        <v>152</v>
      </c>
      <c r="C36" s="48">
        <v>2</v>
      </c>
      <c r="D36" s="56" t="s">
        <v>54</v>
      </c>
      <c r="E36" s="11"/>
      <c r="F36" s="11"/>
      <c r="G36" s="11"/>
      <c r="H36" s="36">
        <f t="shared" si="0"/>
        <v>0</v>
      </c>
    </row>
    <row r="37" spans="1:8" ht="15">
      <c r="A37" s="38">
        <v>30</v>
      </c>
      <c r="B37" s="55" t="s">
        <v>153</v>
      </c>
      <c r="C37" s="48">
        <v>1</v>
      </c>
      <c r="D37" s="56" t="s">
        <v>54</v>
      </c>
      <c r="E37" s="11"/>
      <c r="F37" s="11"/>
      <c r="G37" s="11"/>
      <c r="H37" s="36">
        <f t="shared" si="0"/>
        <v>0</v>
      </c>
    </row>
    <row r="38" spans="1:8" ht="15">
      <c r="A38" s="38">
        <v>31</v>
      </c>
      <c r="B38" s="55" t="s">
        <v>154</v>
      </c>
      <c r="C38" s="48">
        <v>1</v>
      </c>
      <c r="D38" s="56" t="s">
        <v>54</v>
      </c>
      <c r="E38" s="11"/>
      <c r="F38" s="11"/>
      <c r="G38" s="11"/>
      <c r="H38" s="36">
        <f t="shared" si="0"/>
        <v>0</v>
      </c>
    </row>
    <row r="39" spans="1:8" ht="15">
      <c r="A39" s="38">
        <v>32</v>
      </c>
      <c r="B39" s="55" t="s">
        <v>231</v>
      </c>
      <c r="C39" s="48">
        <v>3</v>
      </c>
      <c r="D39" s="56" t="s">
        <v>299</v>
      </c>
      <c r="E39" s="11"/>
      <c r="F39" s="11"/>
      <c r="G39" s="11"/>
      <c r="H39" s="36">
        <f t="shared" si="0"/>
        <v>0</v>
      </c>
    </row>
    <row r="40" spans="1:8" ht="15">
      <c r="A40" s="38">
        <v>33</v>
      </c>
      <c r="B40" s="55" t="s">
        <v>232</v>
      </c>
      <c r="C40" s="48">
        <v>2</v>
      </c>
      <c r="D40" s="56" t="s">
        <v>299</v>
      </c>
      <c r="E40" s="11"/>
      <c r="F40" s="11"/>
      <c r="G40" s="11"/>
      <c r="H40" s="36">
        <f t="shared" si="0"/>
        <v>0</v>
      </c>
    </row>
    <row r="41" spans="1:8" ht="15">
      <c r="A41" s="38">
        <v>34</v>
      </c>
      <c r="B41" s="55" t="s">
        <v>155</v>
      </c>
      <c r="C41" s="48">
        <v>2</v>
      </c>
      <c r="D41" s="56" t="s">
        <v>54</v>
      </c>
      <c r="E41" s="11"/>
      <c r="F41" s="11"/>
      <c r="G41" s="11"/>
      <c r="H41" s="36">
        <f t="shared" si="0"/>
        <v>0</v>
      </c>
    </row>
    <row r="42" spans="1:8" ht="30">
      <c r="A42" s="38">
        <v>35</v>
      </c>
      <c r="B42" s="55" t="s">
        <v>156</v>
      </c>
      <c r="C42" s="48">
        <v>1</v>
      </c>
      <c r="D42" s="56" t="s">
        <v>54</v>
      </c>
      <c r="E42" s="11"/>
      <c r="F42" s="11"/>
      <c r="G42" s="11"/>
      <c r="H42" s="36">
        <f t="shared" si="0"/>
        <v>0</v>
      </c>
    </row>
    <row r="43" spans="1:8" ht="60">
      <c r="A43" s="38">
        <v>36</v>
      </c>
      <c r="B43" s="55" t="s">
        <v>233</v>
      </c>
      <c r="C43" s="48">
        <v>15</v>
      </c>
      <c r="D43" s="56" t="s">
        <v>135</v>
      </c>
      <c r="E43" s="11"/>
      <c r="F43" s="11"/>
      <c r="G43" s="11"/>
      <c r="H43" s="36">
        <f t="shared" si="0"/>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O42"/>
  <sheetViews>
    <sheetView showGridLines="0" zoomScale="80" zoomScaleNormal="80" zoomScaleSheetLayoutView="120" zoomScalePageLayoutView="85" workbookViewId="0" topLeftCell="A1">
      <selection activeCell="D8" sqref="D8:E8"/>
    </sheetView>
  </sheetViews>
  <sheetFormatPr defaultColWidth="9.00390625" defaultRowHeight="12.75"/>
  <cols>
    <col min="1" max="1" width="8.00390625" style="1" customWidth="1"/>
    <col min="2" max="2" width="74.875" style="1" customWidth="1"/>
    <col min="3" max="3" width="9.75390625" style="13" customWidth="1"/>
    <col min="4" max="4" width="7.25390625" style="1" customWidth="1"/>
    <col min="5" max="5" width="22.25390625" style="1" customWidth="1"/>
    <col min="6" max="6" width="19.125" style="1" customWidth="1"/>
    <col min="7" max="7" width="15.125" style="1" customWidth="1"/>
    <col min="8" max="8" width="19.00390625" style="1" customWidth="1"/>
    <col min="9" max="9" width="15.25390625" style="1" customWidth="1"/>
    <col min="10" max="10" width="8.00390625" style="1" customWidth="1"/>
    <col min="11" max="11" width="15.875" style="1" customWidth="1"/>
    <col min="12" max="12" width="15.875" style="3" customWidth="1"/>
    <col min="13" max="13" width="15.875" style="1" customWidth="1"/>
    <col min="14" max="15" width="14.25390625" style="1" customWidth="1"/>
    <col min="16" max="16" width="15.25390625" style="1" customWidth="1"/>
    <col min="17" max="16384" width="9.125" style="1" customWidth="1"/>
  </cols>
  <sheetData>
    <row r="1" spans="2:15" ht="15.75" customHeight="1">
      <c r="B1" s="2" t="str">
        <f>'formularz oferty'!D4</f>
        <v>DFP.271.130.2019.AB</v>
      </c>
      <c r="H1" s="24" t="s">
        <v>37</v>
      </c>
      <c r="I1" s="24"/>
      <c r="N1" s="2"/>
      <c r="O1" s="2"/>
    </row>
    <row r="2" spans="2:8" ht="15.75" customHeight="1">
      <c r="B2" s="4"/>
      <c r="C2" s="30" t="s">
        <v>44</v>
      </c>
      <c r="E2" s="40"/>
      <c r="F2" s="30"/>
      <c r="G2" s="5"/>
      <c r="H2" s="24" t="s">
        <v>41</v>
      </c>
    </row>
    <row r="3" spans="2:9" ht="15.75" customHeight="1">
      <c r="B3" s="4"/>
      <c r="C3" s="4"/>
      <c r="D3" s="41"/>
      <c r="E3" s="40"/>
      <c r="F3" s="30"/>
      <c r="G3" s="5"/>
      <c r="H3" s="24"/>
      <c r="I3" s="24"/>
    </row>
    <row r="4" spans="1:12" ht="15.75" customHeight="1">
      <c r="A4" s="4"/>
      <c r="B4" s="47" t="s">
        <v>58</v>
      </c>
      <c r="C4" s="5">
        <v>1</v>
      </c>
      <c r="D4" s="41"/>
      <c r="E4" s="40"/>
      <c r="F4" s="7"/>
      <c r="G4" s="7"/>
      <c r="H4" s="7"/>
      <c r="L4" s="1"/>
    </row>
    <row r="5" spans="1:12" ht="15.75" customHeight="1">
      <c r="A5" s="42"/>
      <c r="B5" s="4"/>
      <c r="C5" s="42"/>
      <c r="D5" s="43"/>
      <c r="E5" s="44"/>
      <c r="F5" s="7"/>
      <c r="G5" s="45" t="s">
        <v>0</v>
      </c>
      <c r="H5" s="46">
        <f>SUM(H8:H42)</f>
        <v>0</v>
      </c>
      <c r="L5" s="1"/>
    </row>
    <row r="6" spans="1:12" ht="15.75" customHeight="1">
      <c r="A6" s="42"/>
      <c r="B6" s="42"/>
      <c r="C6" s="42"/>
      <c r="D6" s="43"/>
      <c r="E6" s="44"/>
      <c r="F6" s="44"/>
      <c r="G6" s="44"/>
      <c r="H6" s="44"/>
      <c r="L6" s="1"/>
    </row>
    <row r="7" spans="1:12" ht="45">
      <c r="A7" s="31" t="s">
        <v>45</v>
      </c>
      <c r="B7" s="31" t="s">
        <v>46</v>
      </c>
      <c r="C7" s="32" t="s">
        <v>47</v>
      </c>
      <c r="D7" s="32" t="s">
        <v>48</v>
      </c>
      <c r="E7" s="31" t="s">
        <v>43</v>
      </c>
      <c r="F7" s="31" t="s">
        <v>49</v>
      </c>
      <c r="G7" s="33" t="s">
        <v>42</v>
      </c>
      <c r="H7" s="33" t="s">
        <v>50</v>
      </c>
      <c r="L7" s="1"/>
    </row>
    <row r="8" spans="1:12" ht="90">
      <c r="A8" s="35">
        <v>1</v>
      </c>
      <c r="B8" s="54" t="s">
        <v>173</v>
      </c>
      <c r="C8" s="48">
        <v>1200</v>
      </c>
      <c r="D8" s="38" t="s">
        <v>55</v>
      </c>
      <c r="E8" s="35"/>
      <c r="F8" s="35"/>
      <c r="G8" s="36"/>
      <c r="H8" s="36">
        <f>ROUND(ROUND(C8,2)*ROUND(G8,2),2)</f>
        <v>0</v>
      </c>
      <c r="L8" s="1"/>
    </row>
    <row r="9" spans="1:8" ht="15">
      <c r="A9" s="38">
        <v>2</v>
      </c>
      <c r="B9" s="11" t="s">
        <v>157</v>
      </c>
      <c r="C9" s="48">
        <v>100</v>
      </c>
      <c r="D9" s="38" t="s">
        <v>55</v>
      </c>
      <c r="E9" s="11"/>
      <c r="F9" s="11"/>
      <c r="G9" s="11"/>
      <c r="H9" s="36">
        <f aca="true" t="shared" si="0" ref="H9:H42">ROUND(ROUND(C9,2)*ROUND(G9,2),2)</f>
        <v>0</v>
      </c>
    </row>
    <row r="10" spans="1:8" ht="30">
      <c r="A10" s="38">
        <v>3</v>
      </c>
      <c r="B10" s="55" t="s">
        <v>174</v>
      </c>
      <c r="C10" s="48">
        <v>400</v>
      </c>
      <c r="D10" s="38" t="s">
        <v>55</v>
      </c>
      <c r="E10" s="11"/>
      <c r="F10" s="11"/>
      <c r="G10" s="11"/>
      <c r="H10" s="36">
        <f t="shared" si="0"/>
        <v>0</v>
      </c>
    </row>
    <row r="11" spans="1:8" ht="15">
      <c r="A11" s="38">
        <v>4</v>
      </c>
      <c r="B11" s="39" t="s">
        <v>164</v>
      </c>
      <c r="C11" s="48">
        <v>50</v>
      </c>
      <c r="D11" s="38" t="s">
        <v>55</v>
      </c>
      <c r="E11" s="35"/>
      <c r="F11" s="35"/>
      <c r="G11" s="36"/>
      <c r="H11" s="36">
        <f t="shared" si="0"/>
        <v>0</v>
      </c>
    </row>
    <row r="12" spans="1:8" ht="30">
      <c r="A12" s="38">
        <v>5</v>
      </c>
      <c r="B12" s="55" t="s">
        <v>175</v>
      </c>
      <c r="C12" s="48">
        <v>200</v>
      </c>
      <c r="D12" s="38" t="s">
        <v>55</v>
      </c>
      <c r="E12" s="11"/>
      <c r="F12" s="11"/>
      <c r="G12" s="11"/>
      <c r="H12" s="36">
        <f t="shared" si="0"/>
        <v>0</v>
      </c>
    </row>
    <row r="13" spans="1:8" ht="30">
      <c r="A13" s="38">
        <v>6</v>
      </c>
      <c r="B13" s="55" t="s">
        <v>176</v>
      </c>
      <c r="C13" s="48">
        <v>200</v>
      </c>
      <c r="D13" s="38" t="s">
        <v>55</v>
      </c>
      <c r="E13" s="11"/>
      <c r="F13" s="11"/>
      <c r="G13" s="11"/>
      <c r="H13" s="36">
        <f t="shared" si="0"/>
        <v>0</v>
      </c>
    </row>
    <row r="14" spans="1:8" ht="30">
      <c r="A14" s="38">
        <v>7</v>
      </c>
      <c r="B14" s="54" t="s">
        <v>177</v>
      </c>
      <c r="C14" s="48">
        <v>2000</v>
      </c>
      <c r="D14" s="38" t="s">
        <v>55</v>
      </c>
      <c r="E14" s="35"/>
      <c r="F14" s="35"/>
      <c r="G14" s="36"/>
      <c r="H14" s="36">
        <f t="shared" si="0"/>
        <v>0</v>
      </c>
    </row>
    <row r="15" spans="1:8" ht="30">
      <c r="A15" s="38">
        <v>8</v>
      </c>
      <c r="B15" s="11" t="s">
        <v>59</v>
      </c>
      <c r="C15" s="48">
        <v>200</v>
      </c>
      <c r="D15" s="38" t="s">
        <v>55</v>
      </c>
      <c r="E15" s="11"/>
      <c r="F15" s="11"/>
      <c r="G15" s="11"/>
      <c r="H15" s="36">
        <f t="shared" si="0"/>
        <v>0</v>
      </c>
    </row>
    <row r="16" spans="1:8" ht="30">
      <c r="A16" s="38">
        <v>9</v>
      </c>
      <c r="B16" s="55" t="s">
        <v>178</v>
      </c>
      <c r="C16" s="48">
        <v>300</v>
      </c>
      <c r="D16" s="38" t="s">
        <v>55</v>
      </c>
      <c r="E16" s="11"/>
      <c r="F16" s="11"/>
      <c r="G16" s="11"/>
      <c r="H16" s="36">
        <f t="shared" si="0"/>
        <v>0</v>
      </c>
    </row>
    <row r="17" spans="1:8" ht="30">
      <c r="A17" s="38">
        <v>10</v>
      </c>
      <c r="B17" s="54" t="s">
        <v>179</v>
      </c>
      <c r="C17" s="48">
        <v>2000</v>
      </c>
      <c r="D17" s="38" t="s">
        <v>55</v>
      </c>
      <c r="E17" s="35"/>
      <c r="F17" s="35"/>
      <c r="G17" s="36"/>
      <c r="H17" s="36">
        <f t="shared" si="0"/>
        <v>0</v>
      </c>
    </row>
    <row r="18" spans="1:8" ht="105">
      <c r="A18" s="38">
        <v>11</v>
      </c>
      <c r="B18" s="11" t="s">
        <v>158</v>
      </c>
      <c r="C18" s="48">
        <v>200</v>
      </c>
      <c r="D18" s="38" t="s">
        <v>55</v>
      </c>
      <c r="E18" s="11"/>
      <c r="F18" s="11"/>
      <c r="G18" s="11"/>
      <c r="H18" s="36">
        <f t="shared" si="0"/>
        <v>0</v>
      </c>
    </row>
    <row r="19" spans="1:8" ht="15">
      <c r="A19" s="38">
        <v>12</v>
      </c>
      <c r="B19" s="55" t="s">
        <v>180</v>
      </c>
      <c r="C19" s="48">
        <v>1000</v>
      </c>
      <c r="D19" s="38" t="s">
        <v>55</v>
      </c>
      <c r="E19" s="11"/>
      <c r="F19" s="11"/>
      <c r="G19" s="11"/>
      <c r="H19" s="36">
        <f t="shared" si="0"/>
        <v>0</v>
      </c>
    </row>
    <row r="20" spans="1:8" ht="30">
      <c r="A20" s="38">
        <v>13</v>
      </c>
      <c r="B20" s="54" t="s">
        <v>181</v>
      </c>
      <c r="C20" s="48">
        <v>200</v>
      </c>
      <c r="D20" s="38" t="s">
        <v>55</v>
      </c>
      <c r="E20" s="35"/>
      <c r="F20" s="35"/>
      <c r="G20" s="36"/>
      <c r="H20" s="36">
        <f t="shared" si="0"/>
        <v>0</v>
      </c>
    </row>
    <row r="21" spans="1:8" ht="30">
      <c r="A21" s="38">
        <v>14</v>
      </c>
      <c r="B21" s="55" t="s">
        <v>182</v>
      </c>
      <c r="C21" s="48">
        <v>12000</v>
      </c>
      <c r="D21" s="38" t="s">
        <v>55</v>
      </c>
      <c r="E21" s="11"/>
      <c r="F21" s="11"/>
      <c r="G21" s="11"/>
      <c r="H21" s="36">
        <f t="shared" si="0"/>
        <v>0</v>
      </c>
    </row>
    <row r="22" spans="1:8" ht="30">
      <c r="A22" s="38">
        <v>15</v>
      </c>
      <c r="B22" s="55" t="s">
        <v>183</v>
      </c>
      <c r="C22" s="48">
        <v>700</v>
      </c>
      <c r="D22" s="38" t="s">
        <v>55</v>
      </c>
      <c r="E22" s="11"/>
      <c r="F22" s="11"/>
      <c r="G22" s="11"/>
      <c r="H22" s="36">
        <f t="shared" si="0"/>
        <v>0</v>
      </c>
    </row>
    <row r="23" spans="1:8" ht="15">
      <c r="A23" s="38">
        <v>16</v>
      </c>
      <c r="B23" s="54" t="s">
        <v>184</v>
      </c>
      <c r="C23" s="48">
        <v>50</v>
      </c>
      <c r="D23" s="38" t="s">
        <v>55</v>
      </c>
      <c r="E23" s="35"/>
      <c r="F23" s="35"/>
      <c r="G23" s="36"/>
      <c r="H23" s="36">
        <f t="shared" si="0"/>
        <v>0</v>
      </c>
    </row>
    <row r="24" spans="1:8" ht="15">
      <c r="A24" s="38">
        <v>17</v>
      </c>
      <c r="B24" s="55" t="s">
        <v>185</v>
      </c>
      <c r="C24" s="48">
        <v>300</v>
      </c>
      <c r="D24" s="38" t="s">
        <v>55</v>
      </c>
      <c r="E24" s="11"/>
      <c r="F24" s="11"/>
      <c r="G24" s="11"/>
      <c r="H24" s="36">
        <f t="shared" si="0"/>
        <v>0</v>
      </c>
    </row>
    <row r="25" spans="1:8" ht="45">
      <c r="A25" s="38">
        <v>18</v>
      </c>
      <c r="B25" s="11" t="s">
        <v>60</v>
      </c>
      <c r="C25" s="48">
        <v>300</v>
      </c>
      <c r="D25" s="38" t="s">
        <v>55</v>
      </c>
      <c r="E25" s="11"/>
      <c r="F25" s="11"/>
      <c r="G25" s="11"/>
      <c r="H25" s="36">
        <f t="shared" si="0"/>
        <v>0</v>
      </c>
    </row>
    <row r="26" spans="1:8" ht="30">
      <c r="A26" s="38">
        <v>19</v>
      </c>
      <c r="B26" s="39" t="s">
        <v>61</v>
      </c>
      <c r="C26" s="48">
        <v>600</v>
      </c>
      <c r="D26" s="38" t="s">
        <v>55</v>
      </c>
      <c r="E26" s="35"/>
      <c r="F26" s="35"/>
      <c r="G26" s="36"/>
      <c r="H26" s="36">
        <f t="shared" si="0"/>
        <v>0</v>
      </c>
    </row>
    <row r="27" spans="1:8" ht="45">
      <c r="A27" s="38">
        <v>20</v>
      </c>
      <c r="B27" s="11" t="s">
        <v>159</v>
      </c>
      <c r="C27" s="48">
        <v>300</v>
      </c>
      <c r="D27" s="38" t="s">
        <v>55</v>
      </c>
      <c r="E27" s="11"/>
      <c r="F27" s="11"/>
      <c r="G27" s="11"/>
      <c r="H27" s="36">
        <f t="shared" si="0"/>
        <v>0</v>
      </c>
    </row>
    <row r="28" spans="1:8" ht="45">
      <c r="A28" s="38">
        <v>21</v>
      </c>
      <c r="B28" s="55" t="s">
        <v>186</v>
      </c>
      <c r="C28" s="48">
        <v>300</v>
      </c>
      <c r="D28" s="38" t="s">
        <v>55</v>
      </c>
      <c r="E28" s="11"/>
      <c r="F28" s="11"/>
      <c r="G28" s="11"/>
      <c r="H28" s="36">
        <f t="shared" si="0"/>
        <v>0</v>
      </c>
    </row>
    <row r="29" spans="1:8" ht="15">
      <c r="A29" s="38">
        <v>22</v>
      </c>
      <c r="B29" s="39" t="s">
        <v>160</v>
      </c>
      <c r="C29" s="48">
        <v>700</v>
      </c>
      <c r="D29" s="38" t="s">
        <v>55</v>
      </c>
      <c r="E29" s="35"/>
      <c r="F29" s="35"/>
      <c r="G29" s="36"/>
      <c r="H29" s="36">
        <f t="shared" si="0"/>
        <v>0</v>
      </c>
    </row>
    <row r="30" spans="1:8" ht="105">
      <c r="A30" s="38">
        <v>23</v>
      </c>
      <c r="B30" s="55" t="s">
        <v>187</v>
      </c>
      <c r="C30" s="48">
        <v>100</v>
      </c>
      <c r="D30" s="38" t="s">
        <v>55</v>
      </c>
      <c r="E30" s="11"/>
      <c r="F30" s="11"/>
      <c r="G30" s="11"/>
      <c r="H30" s="36">
        <f t="shared" si="0"/>
        <v>0</v>
      </c>
    </row>
    <row r="31" spans="1:8" ht="30">
      <c r="A31" s="38">
        <v>24</v>
      </c>
      <c r="B31" s="55" t="s">
        <v>188</v>
      </c>
      <c r="C31" s="48">
        <v>300</v>
      </c>
      <c r="D31" s="38" t="s">
        <v>55</v>
      </c>
      <c r="E31" s="11"/>
      <c r="F31" s="11"/>
      <c r="G31" s="11"/>
      <c r="H31" s="36">
        <f t="shared" si="0"/>
        <v>0</v>
      </c>
    </row>
    <row r="32" spans="1:8" ht="30">
      <c r="A32" s="38">
        <v>25</v>
      </c>
      <c r="B32" s="11" t="s">
        <v>161</v>
      </c>
      <c r="C32" s="48">
        <v>100</v>
      </c>
      <c r="D32" s="38" t="s">
        <v>55</v>
      </c>
      <c r="E32" s="11"/>
      <c r="F32" s="11"/>
      <c r="G32" s="11"/>
      <c r="H32" s="36">
        <f t="shared" si="0"/>
        <v>0</v>
      </c>
    </row>
    <row r="33" spans="1:8" ht="30">
      <c r="A33" s="38">
        <v>26</v>
      </c>
      <c r="B33" s="11" t="s">
        <v>162</v>
      </c>
      <c r="C33" s="48">
        <v>1400</v>
      </c>
      <c r="D33" s="38" t="s">
        <v>55</v>
      </c>
      <c r="E33" s="11"/>
      <c r="F33" s="11"/>
      <c r="G33" s="11"/>
      <c r="H33" s="36">
        <f t="shared" si="0"/>
        <v>0</v>
      </c>
    </row>
    <row r="34" spans="1:8" ht="30">
      <c r="A34" s="38">
        <v>27</v>
      </c>
      <c r="B34" s="11" t="s">
        <v>62</v>
      </c>
      <c r="C34" s="48">
        <v>2000</v>
      </c>
      <c r="D34" s="38" t="s">
        <v>55</v>
      </c>
      <c r="E34" s="11"/>
      <c r="F34" s="11"/>
      <c r="G34" s="11"/>
      <c r="H34" s="36">
        <f t="shared" si="0"/>
        <v>0</v>
      </c>
    </row>
    <row r="35" spans="1:8" ht="30">
      <c r="A35" s="38">
        <v>28</v>
      </c>
      <c r="B35" s="55" t="s">
        <v>189</v>
      </c>
      <c r="C35" s="48">
        <v>3000</v>
      </c>
      <c r="D35" s="38" t="s">
        <v>55</v>
      </c>
      <c r="E35" s="11"/>
      <c r="F35" s="11"/>
      <c r="G35" s="11"/>
      <c r="H35" s="36">
        <f t="shared" si="0"/>
        <v>0</v>
      </c>
    </row>
    <row r="36" spans="1:8" ht="45">
      <c r="A36" s="38">
        <v>29</v>
      </c>
      <c r="B36" s="55" t="s">
        <v>190</v>
      </c>
      <c r="C36" s="48">
        <v>800</v>
      </c>
      <c r="D36" s="38" t="s">
        <v>55</v>
      </c>
      <c r="E36" s="11"/>
      <c r="F36" s="11"/>
      <c r="G36" s="11"/>
      <c r="H36" s="36">
        <f t="shared" si="0"/>
        <v>0</v>
      </c>
    </row>
    <row r="37" spans="1:8" ht="45">
      <c r="A37" s="38">
        <v>30</v>
      </c>
      <c r="B37" s="55" t="s">
        <v>191</v>
      </c>
      <c r="C37" s="48">
        <v>100</v>
      </c>
      <c r="D37" s="38" t="s">
        <v>55</v>
      </c>
      <c r="E37" s="11"/>
      <c r="F37" s="11"/>
      <c r="G37" s="11"/>
      <c r="H37" s="36">
        <f t="shared" si="0"/>
        <v>0</v>
      </c>
    </row>
    <row r="38" spans="1:8" ht="30">
      <c r="A38" s="38">
        <v>31</v>
      </c>
      <c r="B38" s="11" t="s">
        <v>63</v>
      </c>
      <c r="C38" s="48">
        <v>50</v>
      </c>
      <c r="D38" s="38" t="s">
        <v>55</v>
      </c>
      <c r="E38" s="11"/>
      <c r="F38" s="11"/>
      <c r="G38" s="11"/>
      <c r="H38" s="36">
        <f t="shared" si="0"/>
        <v>0</v>
      </c>
    </row>
    <row r="39" spans="1:8" ht="15">
      <c r="A39" s="38">
        <v>32</v>
      </c>
      <c r="B39" s="11" t="s">
        <v>64</v>
      </c>
      <c r="C39" s="48">
        <v>250</v>
      </c>
      <c r="D39" s="38" t="s">
        <v>55</v>
      </c>
      <c r="E39" s="11"/>
      <c r="F39" s="11"/>
      <c r="G39" s="11"/>
      <c r="H39" s="36">
        <f t="shared" si="0"/>
        <v>0</v>
      </c>
    </row>
    <row r="40" spans="1:8" ht="45">
      <c r="A40" s="38">
        <v>33</v>
      </c>
      <c r="B40" s="55" t="s">
        <v>192</v>
      </c>
      <c r="C40" s="48">
        <v>300</v>
      </c>
      <c r="D40" s="38" t="s">
        <v>55</v>
      </c>
      <c r="E40" s="11"/>
      <c r="F40" s="11"/>
      <c r="G40" s="11"/>
      <c r="H40" s="36">
        <f t="shared" si="0"/>
        <v>0</v>
      </c>
    </row>
    <row r="41" spans="1:8" ht="45">
      <c r="A41" s="38">
        <v>34</v>
      </c>
      <c r="B41" s="11" t="s">
        <v>163</v>
      </c>
      <c r="C41" s="48">
        <v>1500</v>
      </c>
      <c r="D41" s="38" t="s">
        <v>55</v>
      </c>
      <c r="E41" s="11"/>
      <c r="F41" s="11"/>
      <c r="G41" s="11"/>
      <c r="H41" s="36">
        <f t="shared" si="0"/>
        <v>0</v>
      </c>
    </row>
    <row r="42" spans="1:8" ht="60">
      <c r="A42" s="38">
        <v>35</v>
      </c>
      <c r="B42" s="55" t="s">
        <v>193</v>
      </c>
      <c r="C42" s="48">
        <v>2000</v>
      </c>
      <c r="D42" s="38" t="s">
        <v>55</v>
      </c>
      <c r="E42" s="11"/>
      <c r="F42" s="11"/>
      <c r="G42" s="11"/>
      <c r="H42" s="36">
        <f t="shared" si="0"/>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O10"/>
  <sheetViews>
    <sheetView showGridLines="0" zoomScale="80" zoomScaleNormal="80" zoomScaleSheetLayoutView="120" zoomScalePageLayoutView="85" workbookViewId="0" topLeftCell="A10">
      <selection activeCell="D8" sqref="D8:E8"/>
    </sheetView>
  </sheetViews>
  <sheetFormatPr defaultColWidth="9.00390625" defaultRowHeight="12.75"/>
  <cols>
    <col min="1" max="1" width="8.00390625" style="1" customWidth="1"/>
    <col min="2" max="2" width="74.875" style="1" customWidth="1"/>
    <col min="3" max="3" width="9.75390625" style="13" customWidth="1"/>
    <col min="4" max="4" width="7.25390625" style="1" customWidth="1"/>
    <col min="5" max="5" width="22.25390625" style="1" customWidth="1"/>
    <col min="6" max="6" width="19.125" style="1" customWidth="1"/>
    <col min="7" max="7" width="15.125" style="1" customWidth="1"/>
    <col min="8" max="8" width="19.00390625" style="1" customWidth="1"/>
    <col min="9" max="9" width="15.25390625" style="1" customWidth="1"/>
    <col min="10" max="10" width="8.00390625" style="1" customWidth="1"/>
    <col min="11" max="11" width="15.875" style="1" customWidth="1"/>
    <col min="12" max="12" width="15.875" style="3" customWidth="1"/>
    <col min="13" max="13" width="15.875" style="1" customWidth="1"/>
    <col min="14" max="15" width="14.25390625" style="1" customWidth="1"/>
    <col min="16" max="16" width="15.25390625" style="1" customWidth="1"/>
    <col min="17" max="16384" width="9.125" style="1" customWidth="1"/>
  </cols>
  <sheetData>
    <row r="1" spans="2:15" ht="15.75" customHeight="1">
      <c r="B1" s="2" t="str">
        <f>'formularz oferty'!D4</f>
        <v>DFP.271.130.2019.AB</v>
      </c>
      <c r="H1" s="24" t="s">
        <v>37</v>
      </c>
      <c r="I1" s="24"/>
      <c r="N1" s="2"/>
      <c r="O1" s="2"/>
    </row>
    <row r="2" spans="2:8" ht="15.75" customHeight="1">
      <c r="B2" s="4"/>
      <c r="C2" s="30" t="s">
        <v>44</v>
      </c>
      <c r="E2" s="40"/>
      <c r="F2" s="30"/>
      <c r="G2" s="5"/>
      <c r="H2" s="24" t="s">
        <v>41</v>
      </c>
    </row>
    <row r="3" spans="2:9" ht="15.75" customHeight="1">
      <c r="B3" s="4"/>
      <c r="C3" s="4"/>
      <c r="D3" s="41"/>
      <c r="E3" s="40"/>
      <c r="F3" s="30"/>
      <c r="G3" s="5"/>
      <c r="H3" s="24"/>
      <c r="I3" s="24"/>
    </row>
    <row r="4" spans="1:12" ht="15.75" customHeight="1">
      <c r="A4" s="4"/>
      <c r="B4" s="47" t="s">
        <v>58</v>
      </c>
      <c r="C4" s="5">
        <v>2</v>
      </c>
      <c r="D4" s="41"/>
      <c r="E4" s="40"/>
      <c r="F4" s="7"/>
      <c r="G4" s="7"/>
      <c r="H4" s="7"/>
      <c r="L4" s="1"/>
    </row>
    <row r="5" spans="1:12" ht="15.75" customHeight="1">
      <c r="A5" s="42"/>
      <c r="B5" s="4"/>
      <c r="C5" s="42"/>
      <c r="D5" s="43"/>
      <c r="E5" s="44"/>
      <c r="F5" s="7"/>
      <c r="G5" s="45" t="s">
        <v>0</v>
      </c>
      <c r="H5" s="46">
        <f>SUM(H8:H10)</f>
        <v>0</v>
      </c>
      <c r="L5" s="1"/>
    </row>
    <row r="6" spans="1:12" ht="15.75" customHeight="1">
      <c r="A6" s="42"/>
      <c r="B6" s="42"/>
      <c r="C6" s="42"/>
      <c r="D6" s="43"/>
      <c r="E6" s="44"/>
      <c r="F6" s="44"/>
      <c r="G6" s="44"/>
      <c r="H6" s="44"/>
      <c r="L6" s="1"/>
    </row>
    <row r="7" spans="1:12" ht="45">
      <c r="A7" s="31" t="s">
        <v>45</v>
      </c>
      <c r="B7" s="31" t="s">
        <v>46</v>
      </c>
      <c r="C7" s="32" t="s">
        <v>47</v>
      </c>
      <c r="D7" s="32" t="s">
        <v>48</v>
      </c>
      <c r="E7" s="31" t="s">
        <v>43</v>
      </c>
      <c r="F7" s="31" t="s">
        <v>49</v>
      </c>
      <c r="G7" s="33" t="s">
        <v>42</v>
      </c>
      <c r="H7" s="33" t="s">
        <v>50</v>
      </c>
      <c r="L7" s="1"/>
    </row>
    <row r="8" spans="1:12" ht="45">
      <c r="A8" s="35">
        <v>1</v>
      </c>
      <c r="B8" s="54" t="s">
        <v>65</v>
      </c>
      <c r="C8" s="48">
        <v>1000</v>
      </c>
      <c r="D8" s="38" t="s">
        <v>55</v>
      </c>
      <c r="E8" s="35"/>
      <c r="F8" s="35"/>
      <c r="G8" s="36"/>
      <c r="H8" s="36">
        <f>ROUND(ROUND(C8,2)*ROUND(G8,2),2)</f>
        <v>0</v>
      </c>
      <c r="L8" s="1"/>
    </row>
    <row r="9" spans="1:8" ht="90">
      <c r="A9" s="38">
        <v>2</v>
      </c>
      <c r="B9" s="55" t="s">
        <v>194</v>
      </c>
      <c r="C9" s="48">
        <v>400</v>
      </c>
      <c r="D9" s="38" t="s">
        <v>55</v>
      </c>
      <c r="E9" s="11"/>
      <c r="F9" s="11"/>
      <c r="G9" s="11"/>
      <c r="H9" s="36">
        <f>ROUND(ROUND(C9,2)*ROUND(G9,2),2)</f>
        <v>0</v>
      </c>
    </row>
    <row r="10" spans="1:8" ht="75">
      <c r="A10" s="38">
        <v>3</v>
      </c>
      <c r="B10" s="55" t="s">
        <v>195</v>
      </c>
      <c r="C10" s="48">
        <v>300</v>
      </c>
      <c r="D10" s="38" t="s">
        <v>55</v>
      </c>
      <c r="E10" s="11"/>
      <c r="F10" s="11"/>
      <c r="G10" s="11"/>
      <c r="H10" s="36">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O14"/>
  <sheetViews>
    <sheetView showGridLines="0" zoomScale="80" zoomScaleNormal="80" zoomScaleSheetLayoutView="120" zoomScalePageLayoutView="85" workbookViewId="0" topLeftCell="A8">
      <selection activeCell="D8" sqref="D8:E8"/>
    </sheetView>
  </sheetViews>
  <sheetFormatPr defaultColWidth="9.00390625" defaultRowHeight="12.75"/>
  <cols>
    <col min="1" max="1" width="8.00390625" style="1" customWidth="1"/>
    <col min="2" max="2" width="74.875" style="1" customWidth="1"/>
    <col min="3" max="3" width="9.75390625" style="13" customWidth="1"/>
    <col min="4" max="4" width="7.25390625" style="1" customWidth="1"/>
    <col min="5" max="5" width="22.25390625" style="1" customWidth="1"/>
    <col min="6" max="6" width="19.125" style="1" customWidth="1"/>
    <col min="7" max="7" width="15.125" style="1" customWidth="1"/>
    <col min="8" max="8" width="19.00390625" style="1" customWidth="1"/>
    <col min="9" max="9" width="15.25390625" style="1" customWidth="1"/>
    <col min="10" max="10" width="8.00390625" style="1" customWidth="1"/>
    <col min="11" max="11" width="15.875" style="1" customWidth="1"/>
    <col min="12" max="12" width="15.875" style="3" customWidth="1"/>
    <col min="13" max="13" width="15.875" style="1" customWidth="1"/>
    <col min="14" max="15" width="14.25390625" style="1" customWidth="1"/>
    <col min="16" max="16" width="15.25390625" style="1" customWidth="1"/>
    <col min="17" max="16384" width="9.125" style="1" customWidth="1"/>
  </cols>
  <sheetData>
    <row r="1" spans="2:15" ht="15.75" customHeight="1">
      <c r="B1" s="2" t="str">
        <f>'formularz oferty'!D4</f>
        <v>DFP.271.130.2019.AB</v>
      </c>
      <c r="H1" s="24" t="s">
        <v>37</v>
      </c>
      <c r="I1" s="24"/>
      <c r="N1" s="2"/>
      <c r="O1" s="2"/>
    </row>
    <row r="2" spans="2:8" ht="15.75" customHeight="1">
      <c r="B2" s="4"/>
      <c r="C2" s="30" t="s">
        <v>44</v>
      </c>
      <c r="E2" s="40"/>
      <c r="F2" s="30"/>
      <c r="G2" s="5"/>
      <c r="H2" s="24" t="s">
        <v>41</v>
      </c>
    </row>
    <row r="3" spans="2:9" ht="15.75" customHeight="1">
      <c r="B3" s="4"/>
      <c r="C3" s="4"/>
      <c r="D3" s="41"/>
      <c r="E3" s="40"/>
      <c r="F3" s="30"/>
      <c r="G3" s="5"/>
      <c r="H3" s="24"/>
      <c r="I3" s="24"/>
    </row>
    <row r="4" spans="1:12" ht="15.75" customHeight="1">
      <c r="A4" s="4"/>
      <c r="B4" s="47" t="s">
        <v>58</v>
      </c>
      <c r="C4" s="5">
        <v>3</v>
      </c>
      <c r="D4" s="41"/>
      <c r="E4" s="40"/>
      <c r="F4" s="7"/>
      <c r="G4" s="7"/>
      <c r="H4" s="7"/>
      <c r="L4" s="1"/>
    </row>
    <row r="5" spans="1:12" ht="15.75" customHeight="1">
      <c r="A5" s="42"/>
      <c r="B5" s="4"/>
      <c r="C5" s="42"/>
      <c r="D5" s="43"/>
      <c r="E5" s="44"/>
      <c r="F5" s="7"/>
      <c r="G5" s="45" t="s">
        <v>0</v>
      </c>
      <c r="H5" s="46">
        <f>SUM(H8:H9)</f>
        <v>0</v>
      </c>
      <c r="L5" s="1"/>
    </row>
    <row r="6" spans="1:12" ht="15.75" customHeight="1">
      <c r="A6" s="42"/>
      <c r="B6" s="42"/>
      <c r="C6" s="42"/>
      <c r="D6" s="43"/>
      <c r="E6" s="44"/>
      <c r="F6" s="44"/>
      <c r="G6" s="44"/>
      <c r="H6" s="44"/>
      <c r="L6" s="1"/>
    </row>
    <row r="7" spans="1:12" ht="45">
      <c r="A7" s="31" t="s">
        <v>45</v>
      </c>
      <c r="B7" s="31" t="s">
        <v>46</v>
      </c>
      <c r="C7" s="32" t="s">
        <v>47</v>
      </c>
      <c r="D7" s="32" t="s">
        <v>48</v>
      </c>
      <c r="E7" s="31" t="s">
        <v>43</v>
      </c>
      <c r="F7" s="31" t="s">
        <v>49</v>
      </c>
      <c r="G7" s="33" t="s">
        <v>42</v>
      </c>
      <c r="H7" s="33" t="s">
        <v>50</v>
      </c>
      <c r="L7" s="1"/>
    </row>
    <row r="8" spans="1:12" ht="30">
      <c r="A8" s="35">
        <v>1</v>
      </c>
      <c r="B8" s="39" t="s">
        <v>66</v>
      </c>
      <c r="C8" s="48">
        <v>30</v>
      </c>
      <c r="D8" s="38" t="s">
        <v>55</v>
      </c>
      <c r="E8" s="35"/>
      <c r="F8" s="35"/>
      <c r="G8" s="36"/>
      <c r="H8" s="36">
        <f>ROUND(ROUND(C8,2)*ROUND(G8,2),2)</f>
        <v>0</v>
      </c>
      <c r="L8" s="1"/>
    </row>
    <row r="9" spans="1:8" ht="105">
      <c r="A9" s="38">
        <v>2</v>
      </c>
      <c r="B9" s="11" t="s">
        <v>196</v>
      </c>
      <c r="C9" s="48">
        <v>30</v>
      </c>
      <c r="D9" s="38" t="s">
        <v>55</v>
      </c>
      <c r="E9" s="11"/>
      <c r="F9" s="11"/>
      <c r="G9" s="11"/>
      <c r="H9" s="36">
        <f>C9*G9</f>
        <v>0</v>
      </c>
    </row>
    <row r="12" ht="36.75" customHeight="1">
      <c r="B12" s="39" t="s">
        <v>165</v>
      </c>
    </row>
    <row r="13" ht="105">
      <c r="B13" s="11" t="s">
        <v>166</v>
      </c>
    </row>
    <row r="14" ht="75">
      <c r="B14" s="11" t="s">
        <v>167</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N19"/>
  <sheetViews>
    <sheetView showGridLines="0" zoomScale="80" zoomScaleNormal="80" zoomScaleSheetLayoutView="120" zoomScalePageLayoutView="85" workbookViewId="0" topLeftCell="A11">
      <selection activeCell="D8" sqref="D8:E8"/>
    </sheetView>
  </sheetViews>
  <sheetFormatPr defaultColWidth="9.00390625" defaultRowHeight="12.75"/>
  <cols>
    <col min="1" max="1" width="8.00390625" style="1" customWidth="1"/>
    <col min="2" max="2" width="74.875" style="1" customWidth="1"/>
    <col min="3" max="3" width="9.75390625" style="13" customWidth="1"/>
    <col min="4" max="4" width="7.25390625" style="1" customWidth="1"/>
    <col min="5" max="5" width="22.25390625" style="1" customWidth="1"/>
    <col min="6" max="6" width="19.125" style="1" customWidth="1"/>
    <col min="7" max="7" width="15.125" style="1" customWidth="1"/>
    <col min="8" max="8" width="19.00390625" style="1" customWidth="1"/>
    <col min="9" max="9" width="8.00390625" style="1" customWidth="1"/>
    <col min="10" max="10" width="15.875" style="1" customWidth="1"/>
    <col min="11" max="11" width="15.875" style="3" customWidth="1"/>
    <col min="12" max="12" width="15.875" style="1" customWidth="1"/>
    <col min="13" max="14" width="14.25390625" style="1" customWidth="1"/>
    <col min="15" max="15" width="15.25390625" style="1" customWidth="1"/>
    <col min="16" max="16384" width="9.125" style="1" customWidth="1"/>
  </cols>
  <sheetData>
    <row r="1" spans="2:14" ht="15.75" customHeight="1">
      <c r="B1" s="2" t="str">
        <f>'formularz oferty'!D4</f>
        <v>DFP.271.130.2019.AB</v>
      </c>
      <c r="H1" s="24" t="s">
        <v>37</v>
      </c>
      <c r="M1" s="2"/>
      <c r="N1" s="2"/>
    </row>
    <row r="2" spans="2:8" ht="15.75" customHeight="1">
      <c r="B2" s="4"/>
      <c r="C2" s="30" t="s">
        <v>44</v>
      </c>
      <c r="E2" s="40"/>
      <c r="F2" s="30"/>
      <c r="G2" s="5"/>
      <c r="H2" s="24" t="s">
        <v>41</v>
      </c>
    </row>
    <row r="3" spans="2:8" ht="15.75" customHeight="1">
      <c r="B3" s="4"/>
      <c r="C3" s="4"/>
      <c r="D3" s="41"/>
      <c r="E3" s="40"/>
      <c r="F3" s="30"/>
      <c r="G3" s="5"/>
      <c r="H3" s="24"/>
    </row>
    <row r="4" spans="1:11" ht="15.75" customHeight="1">
      <c r="A4" s="4"/>
      <c r="B4" s="47" t="s">
        <v>58</v>
      </c>
      <c r="C4" s="5">
        <v>4</v>
      </c>
      <c r="D4" s="41"/>
      <c r="E4" s="40"/>
      <c r="F4" s="7"/>
      <c r="G4" s="7"/>
      <c r="H4" s="7"/>
      <c r="K4" s="1"/>
    </row>
    <row r="5" spans="1:11" ht="15.75" customHeight="1">
      <c r="A5" s="42"/>
      <c r="B5" s="4"/>
      <c r="C5" s="42"/>
      <c r="D5" s="43"/>
      <c r="E5" s="44"/>
      <c r="F5" s="7"/>
      <c r="G5" s="45" t="s">
        <v>0</v>
      </c>
      <c r="H5" s="46">
        <f>SUM(H8:H19)</f>
        <v>0</v>
      </c>
      <c r="K5" s="1"/>
    </row>
    <row r="6" spans="1:11" ht="15.75" customHeight="1">
      <c r="A6" s="42"/>
      <c r="B6" s="42"/>
      <c r="C6" s="42"/>
      <c r="D6" s="43"/>
      <c r="E6" s="44"/>
      <c r="F6" s="44"/>
      <c r="G6" s="44"/>
      <c r="H6" s="44"/>
      <c r="K6" s="1"/>
    </row>
    <row r="7" spans="1:11" ht="45">
      <c r="A7" s="31" t="s">
        <v>45</v>
      </c>
      <c r="B7" s="31" t="s">
        <v>46</v>
      </c>
      <c r="C7" s="32" t="s">
        <v>47</v>
      </c>
      <c r="D7" s="32" t="s">
        <v>48</v>
      </c>
      <c r="E7" s="31" t="s">
        <v>43</v>
      </c>
      <c r="F7" s="31" t="s">
        <v>49</v>
      </c>
      <c r="G7" s="33" t="s">
        <v>42</v>
      </c>
      <c r="H7" s="33" t="s">
        <v>50</v>
      </c>
      <c r="K7" s="1"/>
    </row>
    <row r="8" spans="1:11" ht="60">
      <c r="A8" s="35">
        <v>1</v>
      </c>
      <c r="B8" s="54" t="s">
        <v>197</v>
      </c>
      <c r="C8" s="48">
        <v>60</v>
      </c>
      <c r="D8" s="38" t="s">
        <v>55</v>
      </c>
      <c r="E8" s="35"/>
      <c r="F8" s="35"/>
      <c r="G8" s="36"/>
      <c r="H8" s="36">
        <f>ROUND(ROUND(C8,2)*ROUND(G8,2),2)</f>
        <v>0</v>
      </c>
      <c r="K8" s="1"/>
    </row>
    <row r="9" spans="1:8" ht="90">
      <c r="A9" s="38">
        <v>2</v>
      </c>
      <c r="B9" s="55" t="s">
        <v>198</v>
      </c>
      <c r="C9" s="48">
        <v>150</v>
      </c>
      <c r="D9" s="38" t="s">
        <v>55</v>
      </c>
      <c r="E9" s="11"/>
      <c r="F9" s="11"/>
      <c r="G9" s="11"/>
      <c r="H9" s="36">
        <f aca="true" t="shared" si="0" ref="H9:H19">ROUND(ROUND(C9,2)*ROUND(G9,2),2)</f>
        <v>0</v>
      </c>
    </row>
    <row r="10" spans="1:8" ht="105">
      <c r="A10" s="38">
        <v>3</v>
      </c>
      <c r="B10" s="55" t="s">
        <v>199</v>
      </c>
      <c r="C10" s="48">
        <v>150</v>
      </c>
      <c r="D10" s="38" t="s">
        <v>55</v>
      </c>
      <c r="E10" s="11"/>
      <c r="F10" s="11"/>
      <c r="G10" s="11"/>
      <c r="H10" s="36">
        <f t="shared" si="0"/>
        <v>0</v>
      </c>
    </row>
    <row r="11" spans="1:8" ht="60">
      <c r="A11" s="38">
        <v>4</v>
      </c>
      <c r="B11" s="54" t="s">
        <v>200</v>
      </c>
      <c r="C11" s="48">
        <v>20</v>
      </c>
      <c r="D11" s="38" t="s">
        <v>55</v>
      </c>
      <c r="E11" s="35"/>
      <c r="F11" s="35"/>
      <c r="G11" s="36"/>
      <c r="H11" s="36">
        <f t="shared" si="0"/>
        <v>0</v>
      </c>
    </row>
    <row r="12" spans="1:8" ht="45">
      <c r="A12" s="38">
        <v>5</v>
      </c>
      <c r="B12" s="11" t="s">
        <v>67</v>
      </c>
      <c r="C12" s="48">
        <v>400</v>
      </c>
      <c r="D12" s="38" t="s">
        <v>55</v>
      </c>
      <c r="E12" s="11"/>
      <c r="F12" s="11"/>
      <c r="G12" s="11"/>
      <c r="H12" s="36">
        <f t="shared" si="0"/>
        <v>0</v>
      </c>
    </row>
    <row r="13" spans="1:8" ht="60">
      <c r="A13" s="38">
        <v>6</v>
      </c>
      <c r="B13" s="55" t="s">
        <v>201</v>
      </c>
      <c r="C13" s="48">
        <v>400</v>
      </c>
      <c r="D13" s="38" t="s">
        <v>55</v>
      </c>
      <c r="E13" s="11"/>
      <c r="F13" s="11"/>
      <c r="G13" s="11"/>
      <c r="H13" s="36">
        <f t="shared" si="0"/>
        <v>0</v>
      </c>
    </row>
    <row r="14" spans="1:8" ht="60">
      <c r="A14" s="38">
        <v>7</v>
      </c>
      <c r="B14" s="39" t="s">
        <v>68</v>
      </c>
      <c r="C14" s="48">
        <v>200</v>
      </c>
      <c r="D14" s="38" t="s">
        <v>55</v>
      </c>
      <c r="E14" s="35"/>
      <c r="F14" s="35"/>
      <c r="G14" s="36"/>
      <c r="H14" s="36">
        <f t="shared" si="0"/>
        <v>0</v>
      </c>
    </row>
    <row r="15" spans="1:8" ht="60">
      <c r="A15" s="38">
        <v>8</v>
      </c>
      <c r="B15" s="55" t="s">
        <v>202</v>
      </c>
      <c r="C15" s="48">
        <v>200</v>
      </c>
      <c r="D15" s="38" t="s">
        <v>55</v>
      </c>
      <c r="E15" s="11"/>
      <c r="F15" s="11"/>
      <c r="G15" s="11"/>
      <c r="H15" s="36">
        <f t="shared" si="0"/>
        <v>0</v>
      </c>
    </row>
    <row r="16" spans="1:8" ht="45">
      <c r="A16" s="38">
        <v>9</v>
      </c>
      <c r="B16" s="11" t="s">
        <v>69</v>
      </c>
      <c r="C16" s="48">
        <v>100</v>
      </c>
      <c r="D16" s="38" t="s">
        <v>55</v>
      </c>
      <c r="E16" s="11"/>
      <c r="F16" s="11"/>
      <c r="G16" s="11"/>
      <c r="H16" s="36">
        <f t="shared" si="0"/>
        <v>0</v>
      </c>
    </row>
    <row r="17" spans="1:8" ht="60">
      <c r="A17" s="38">
        <v>10</v>
      </c>
      <c r="B17" s="39" t="s">
        <v>203</v>
      </c>
      <c r="C17" s="48">
        <v>100</v>
      </c>
      <c r="D17" s="38" t="s">
        <v>55</v>
      </c>
      <c r="E17" s="35"/>
      <c r="F17" s="35"/>
      <c r="G17" s="36"/>
      <c r="H17" s="36">
        <f t="shared" si="0"/>
        <v>0</v>
      </c>
    </row>
    <row r="18" spans="1:8" ht="150">
      <c r="A18" s="38">
        <v>11</v>
      </c>
      <c r="B18" s="11" t="s">
        <v>204</v>
      </c>
      <c r="C18" s="48">
        <v>100</v>
      </c>
      <c r="D18" s="38" t="s">
        <v>55</v>
      </c>
      <c r="E18" s="11"/>
      <c r="F18" s="11"/>
      <c r="G18" s="11"/>
      <c r="H18" s="36">
        <f t="shared" si="0"/>
        <v>0</v>
      </c>
    </row>
    <row r="19" spans="1:8" ht="60">
      <c r="A19" s="38">
        <v>12</v>
      </c>
      <c r="B19" s="11" t="s">
        <v>205</v>
      </c>
      <c r="C19" s="48">
        <v>100</v>
      </c>
      <c r="D19" s="38" t="s">
        <v>55</v>
      </c>
      <c r="E19" s="11"/>
      <c r="F19" s="11"/>
      <c r="G19" s="11"/>
      <c r="H19" s="36">
        <f t="shared" si="0"/>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O8"/>
  <sheetViews>
    <sheetView showGridLines="0" zoomScale="80" zoomScaleNormal="80" zoomScaleSheetLayoutView="120" zoomScalePageLayoutView="85" workbookViewId="0" topLeftCell="A7">
      <selection activeCell="D8" sqref="D8:E8"/>
    </sheetView>
  </sheetViews>
  <sheetFormatPr defaultColWidth="9.00390625" defaultRowHeight="12.75"/>
  <cols>
    <col min="1" max="1" width="8.00390625" style="1" customWidth="1"/>
    <col min="2" max="2" width="74.875" style="1" customWidth="1"/>
    <col min="3" max="3" width="9.75390625" style="13" customWidth="1"/>
    <col min="4" max="4" width="7.25390625" style="1" customWidth="1"/>
    <col min="5" max="5" width="22.25390625" style="1" customWidth="1"/>
    <col min="6" max="6" width="19.125" style="1" customWidth="1"/>
    <col min="7" max="7" width="15.125" style="1" customWidth="1"/>
    <col min="8" max="8" width="19.00390625" style="1" customWidth="1"/>
    <col min="9" max="9" width="15.25390625" style="1" customWidth="1"/>
    <col min="10" max="10" width="8.00390625" style="1" customWidth="1"/>
    <col min="11" max="11" width="15.875" style="1" customWidth="1"/>
    <col min="12" max="12" width="15.875" style="3" customWidth="1"/>
    <col min="13" max="13" width="15.875" style="1" customWidth="1"/>
    <col min="14" max="15" width="14.25390625" style="1" customWidth="1"/>
    <col min="16" max="16" width="15.25390625" style="1" customWidth="1"/>
    <col min="17" max="16384" width="9.125" style="1" customWidth="1"/>
  </cols>
  <sheetData>
    <row r="1" spans="2:15" ht="15.75" customHeight="1">
      <c r="B1" s="2" t="str">
        <f>'formularz oferty'!D4</f>
        <v>DFP.271.130.2019.AB</v>
      </c>
      <c r="H1" s="24" t="s">
        <v>37</v>
      </c>
      <c r="I1" s="24"/>
      <c r="N1" s="2"/>
      <c r="O1" s="2"/>
    </row>
    <row r="2" spans="2:8" ht="15.75" customHeight="1">
      <c r="B2" s="4"/>
      <c r="C2" s="30" t="s">
        <v>44</v>
      </c>
      <c r="E2" s="40"/>
      <c r="F2" s="30"/>
      <c r="G2" s="5"/>
      <c r="H2" s="24" t="s">
        <v>41</v>
      </c>
    </row>
    <row r="3" spans="2:9" ht="15.75" customHeight="1">
      <c r="B3" s="4"/>
      <c r="C3" s="4"/>
      <c r="D3" s="41"/>
      <c r="E3" s="40"/>
      <c r="F3" s="30"/>
      <c r="G3" s="5"/>
      <c r="H3" s="24"/>
      <c r="I3" s="24"/>
    </row>
    <row r="4" spans="1:12" ht="15.75" customHeight="1">
      <c r="A4" s="4"/>
      <c r="B4" s="47" t="s">
        <v>58</v>
      </c>
      <c r="C4" s="5">
        <v>5</v>
      </c>
      <c r="D4" s="41"/>
      <c r="E4" s="40"/>
      <c r="F4" s="7"/>
      <c r="G4" s="7"/>
      <c r="H4" s="7"/>
      <c r="L4" s="1"/>
    </row>
    <row r="5" spans="1:12" ht="15.75" customHeight="1">
      <c r="A5" s="42"/>
      <c r="B5" s="4"/>
      <c r="C5" s="42"/>
      <c r="D5" s="43"/>
      <c r="E5" s="44"/>
      <c r="F5" s="7"/>
      <c r="G5" s="45" t="s">
        <v>0</v>
      </c>
      <c r="H5" s="46">
        <f>SUM(H8)</f>
        <v>0</v>
      </c>
      <c r="L5" s="1"/>
    </row>
    <row r="6" spans="1:12" ht="15.75" customHeight="1">
      <c r="A6" s="42"/>
      <c r="B6" s="42"/>
      <c r="C6" s="42"/>
      <c r="D6" s="43"/>
      <c r="E6" s="44"/>
      <c r="F6" s="44"/>
      <c r="G6" s="44"/>
      <c r="H6" s="44"/>
      <c r="L6" s="1"/>
    </row>
    <row r="7" spans="1:12" ht="45">
      <c r="A7" s="31" t="s">
        <v>45</v>
      </c>
      <c r="B7" s="31" t="s">
        <v>46</v>
      </c>
      <c r="C7" s="32" t="s">
        <v>47</v>
      </c>
      <c r="D7" s="32" t="s">
        <v>48</v>
      </c>
      <c r="E7" s="31" t="s">
        <v>43</v>
      </c>
      <c r="F7" s="31" t="s">
        <v>49</v>
      </c>
      <c r="G7" s="33" t="s">
        <v>42</v>
      </c>
      <c r="H7" s="33" t="s">
        <v>50</v>
      </c>
      <c r="L7" s="1"/>
    </row>
    <row r="8" spans="1:12" ht="180">
      <c r="A8" s="35">
        <v>1</v>
      </c>
      <c r="B8" s="39" t="s">
        <v>70</v>
      </c>
      <c r="C8" s="48">
        <v>15</v>
      </c>
      <c r="D8" s="38" t="s">
        <v>55</v>
      </c>
      <c r="E8" s="35"/>
      <c r="F8" s="35"/>
      <c r="G8" s="36"/>
      <c r="H8" s="36">
        <f>ROUND(ROUND(C8,2)*ROUND(G8,2),2)</f>
        <v>0</v>
      </c>
      <c r="L8" s="1"/>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P12"/>
  <sheetViews>
    <sheetView showGridLines="0" zoomScale="80" zoomScaleNormal="80" zoomScaleSheetLayoutView="120" zoomScalePageLayoutView="85" workbookViewId="0" topLeftCell="A10">
      <selection activeCell="D8" sqref="D8:E8"/>
    </sheetView>
  </sheetViews>
  <sheetFormatPr defaultColWidth="9.00390625" defaultRowHeight="12.75"/>
  <cols>
    <col min="1" max="1" width="8.00390625" style="1" customWidth="1"/>
    <col min="2" max="2" width="74.875" style="1" customWidth="1"/>
    <col min="3" max="3" width="9.75390625" style="13" customWidth="1"/>
    <col min="4" max="4" width="7.25390625" style="1" customWidth="1"/>
    <col min="5" max="5" width="22.25390625" style="1" customWidth="1"/>
    <col min="6" max="6" width="19.125" style="1" customWidth="1"/>
    <col min="7" max="7" width="15.125" style="1" customWidth="1"/>
    <col min="8" max="8" width="19.00390625" style="1" customWidth="1"/>
    <col min="9" max="10" width="15.25390625" style="1" customWidth="1"/>
    <col min="11" max="11" width="8.00390625" style="1" customWidth="1"/>
    <col min="12" max="12" width="15.875" style="1" customWidth="1"/>
    <col min="13" max="13" width="15.875" style="3" customWidth="1"/>
    <col min="14" max="14" width="15.875" style="1" customWidth="1"/>
    <col min="15" max="16" width="14.25390625" style="1" customWidth="1"/>
    <col min="17" max="17" width="15.25390625" style="1" customWidth="1"/>
    <col min="18" max="16384" width="9.125" style="1" customWidth="1"/>
  </cols>
  <sheetData>
    <row r="1" spans="2:16" ht="15.75" customHeight="1">
      <c r="B1" s="2" t="str">
        <f>'formularz oferty'!D4</f>
        <v>DFP.271.130.2019.AB</v>
      </c>
      <c r="H1" s="24" t="s">
        <v>37</v>
      </c>
      <c r="J1" s="24"/>
      <c r="O1" s="2"/>
      <c r="P1" s="2"/>
    </row>
    <row r="2" spans="2:8" ht="15.75" customHeight="1">
      <c r="B2" s="4"/>
      <c r="C2" s="30" t="s">
        <v>44</v>
      </c>
      <c r="E2" s="40"/>
      <c r="F2" s="30"/>
      <c r="G2" s="5"/>
      <c r="H2" s="24" t="s">
        <v>41</v>
      </c>
    </row>
    <row r="3" spans="2:10" ht="15.75" customHeight="1">
      <c r="B3" s="4"/>
      <c r="C3" s="4"/>
      <c r="D3" s="41"/>
      <c r="E3" s="40"/>
      <c r="F3" s="30"/>
      <c r="G3" s="5"/>
      <c r="H3" s="24"/>
      <c r="J3" s="24"/>
    </row>
    <row r="4" spans="1:13" ht="15.75" customHeight="1">
      <c r="A4" s="4"/>
      <c r="B4" s="47" t="s">
        <v>58</v>
      </c>
      <c r="C4" s="5">
        <v>6</v>
      </c>
      <c r="D4" s="41"/>
      <c r="E4" s="40"/>
      <c r="F4" s="7"/>
      <c r="G4" s="7"/>
      <c r="H4" s="7"/>
      <c r="M4" s="1"/>
    </row>
    <row r="5" spans="1:13" ht="15.75" customHeight="1">
      <c r="A5" s="42"/>
      <c r="B5" s="4"/>
      <c r="C5" s="42"/>
      <c r="D5" s="43"/>
      <c r="E5" s="44"/>
      <c r="F5" s="7"/>
      <c r="G5" s="45" t="s">
        <v>0</v>
      </c>
      <c r="H5" s="46">
        <f>SUM(H8:H12)</f>
        <v>0</v>
      </c>
      <c r="I5" s="3"/>
      <c r="M5" s="1"/>
    </row>
    <row r="6" spans="1:13" ht="15.75" customHeight="1">
      <c r="A6" s="42"/>
      <c r="B6" s="42"/>
      <c r="C6" s="42"/>
      <c r="D6" s="43"/>
      <c r="E6" s="44"/>
      <c r="F6" s="44"/>
      <c r="G6" s="44"/>
      <c r="H6" s="44"/>
      <c r="I6" s="3"/>
      <c r="M6" s="1"/>
    </row>
    <row r="7" spans="1:13" ht="45">
      <c r="A7" s="31" t="s">
        <v>45</v>
      </c>
      <c r="B7" s="31" t="s">
        <v>46</v>
      </c>
      <c r="C7" s="32" t="s">
        <v>47</v>
      </c>
      <c r="D7" s="32" t="s">
        <v>48</v>
      </c>
      <c r="E7" s="31" t="s">
        <v>43</v>
      </c>
      <c r="F7" s="31" t="s">
        <v>49</v>
      </c>
      <c r="G7" s="33" t="s">
        <v>42</v>
      </c>
      <c r="H7" s="33" t="s">
        <v>50</v>
      </c>
      <c r="M7" s="1"/>
    </row>
    <row r="8" spans="1:13" ht="45">
      <c r="A8" s="35">
        <v>1</v>
      </c>
      <c r="B8" s="39" t="s">
        <v>71</v>
      </c>
      <c r="C8" s="48">
        <v>200</v>
      </c>
      <c r="D8" s="38" t="s">
        <v>55</v>
      </c>
      <c r="E8" s="35"/>
      <c r="F8" s="35"/>
      <c r="G8" s="36"/>
      <c r="H8" s="36">
        <f>ROUND(ROUND(C8,2)*ROUND(G8,2),2)</f>
        <v>0</v>
      </c>
      <c r="M8" s="1"/>
    </row>
    <row r="9" spans="1:8" ht="60">
      <c r="A9" s="38">
        <v>2</v>
      </c>
      <c r="B9" s="11" t="s">
        <v>72</v>
      </c>
      <c r="C9" s="48">
        <v>800</v>
      </c>
      <c r="D9" s="38" t="s">
        <v>55</v>
      </c>
      <c r="E9" s="11"/>
      <c r="F9" s="11"/>
      <c r="G9" s="11"/>
      <c r="H9" s="36">
        <f>ROUND(ROUND(C9,2)*ROUND(G9,2),2)</f>
        <v>0</v>
      </c>
    </row>
    <row r="10" spans="1:8" ht="60">
      <c r="A10" s="38">
        <v>3</v>
      </c>
      <c r="B10" s="11" t="s">
        <v>73</v>
      </c>
      <c r="C10" s="48">
        <v>800</v>
      </c>
      <c r="D10" s="38" t="s">
        <v>55</v>
      </c>
      <c r="E10" s="11"/>
      <c r="F10" s="11"/>
      <c r="G10" s="11"/>
      <c r="H10" s="36">
        <f>ROUND(ROUND(C10,2)*ROUND(G10,2),2)</f>
        <v>0</v>
      </c>
    </row>
    <row r="11" spans="1:8" ht="60">
      <c r="A11" s="38">
        <v>4</v>
      </c>
      <c r="B11" s="39" t="s">
        <v>74</v>
      </c>
      <c r="C11" s="48">
        <v>300</v>
      </c>
      <c r="D11" s="38" t="s">
        <v>55</v>
      </c>
      <c r="E11" s="35"/>
      <c r="F11" s="35"/>
      <c r="G11" s="36"/>
      <c r="H11" s="36">
        <f>ROUND(ROUND(C11,2)*ROUND(G11,2),2)</f>
        <v>0</v>
      </c>
    </row>
    <row r="12" spans="1:8" ht="60">
      <c r="A12" s="38">
        <v>5</v>
      </c>
      <c r="B12" s="11" t="s">
        <v>75</v>
      </c>
      <c r="C12" s="48">
        <v>50</v>
      </c>
      <c r="D12" s="38" t="s">
        <v>55</v>
      </c>
      <c r="E12" s="11"/>
      <c r="F12" s="11"/>
      <c r="G12" s="11"/>
      <c r="H12" s="36">
        <f>ROUND(ROUND(C12,2)*ROUND(G12,2),2)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R19"/>
  <sheetViews>
    <sheetView showGridLines="0" zoomScale="80" zoomScaleNormal="80" zoomScaleSheetLayoutView="120" zoomScalePageLayoutView="85" workbookViewId="0" topLeftCell="A11">
      <selection activeCell="D8" sqref="D8:E8"/>
    </sheetView>
  </sheetViews>
  <sheetFormatPr defaultColWidth="9.00390625" defaultRowHeight="12.75"/>
  <cols>
    <col min="1" max="1" width="8.00390625" style="1" customWidth="1"/>
    <col min="2" max="2" width="74.875" style="1" customWidth="1"/>
    <col min="3" max="3" width="9.75390625" style="13"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0" width="33.625" style="1" customWidth="1"/>
    <col min="11" max="11" width="28.25390625" style="1" customWidth="1"/>
    <col min="12"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75" customHeight="1">
      <c r="B1" s="2" t="str">
        <f>'formularz oferty'!D4</f>
        <v>DFP.271.130.2019.AB</v>
      </c>
      <c r="H1" s="24" t="s">
        <v>37</v>
      </c>
      <c r="I1" s="24"/>
      <c r="L1" s="24"/>
      <c r="Q1" s="2"/>
      <c r="R1" s="2"/>
    </row>
    <row r="2" spans="2:8" ht="15.75" customHeight="1">
      <c r="B2" s="4"/>
      <c r="C2" s="30" t="s">
        <v>44</v>
      </c>
      <c r="E2" s="40"/>
      <c r="F2" s="30"/>
      <c r="G2" s="5"/>
      <c r="H2" s="24" t="s">
        <v>41</v>
      </c>
    </row>
    <row r="3" spans="2:12" ht="15.75" customHeight="1">
      <c r="B3" s="4"/>
      <c r="C3" s="4"/>
      <c r="D3" s="41"/>
      <c r="E3" s="40"/>
      <c r="F3" s="30"/>
      <c r="G3" s="5"/>
      <c r="H3" s="24"/>
      <c r="I3" s="24"/>
      <c r="L3" s="24"/>
    </row>
    <row r="4" spans="1:15" ht="15.75" customHeight="1">
      <c r="A4" s="4"/>
      <c r="B4" s="47" t="s">
        <v>58</v>
      </c>
      <c r="C4" s="5">
        <v>7</v>
      </c>
      <c r="D4" s="41"/>
      <c r="E4" s="40"/>
      <c r="F4" s="7"/>
      <c r="G4" s="7"/>
      <c r="H4" s="7"/>
      <c r="I4" s="7"/>
      <c r="J4" s="7"/>
      <c r="O4" s="1"/>
    </row>
    <row r="5" spans="1:15" ht="15.75" customHeight="1">
      <c r="A5" s="42"/>
      <c r="B5" s="4"/>
      <c r="C5" s="42"/>
      <c r="D5" s="43"/>
      <c r="E5" s="44"/>
      <c r="F5" s="7"/>
      <c r="G5" s="45" t="s">
        <v>0</v>
      </c>
      <c r="H5" s="46">
        <f>SUM(H8:H19)</f>
        <v>0</v>
      </c>
      <c r="J5" s="7"/>
      <c r="O5" s="1"/>
    </row>
    <row r="6" spans="1:15" ht="15.75" customHeight="1">
      <c r="A6" s="42"/>
      <c r="B6" s="42"/>
      <c r="C6" s="42"/>
      <c r="D6" s="43"/>
      <c r="E6" s="44"/>
      <c r="F6" s="44"/>
      <c r="G6" s="44"/>
      <c r="H6" s="44"/>
      <c r="J6" s="7"/>
      <c r="O6" s="1"/>
    </row>
    <row r="7" spans="1:15" ht="45">
      <c r="A7" s="31" t="s">
        <v>45</v>
      </c>
      <c r="B7" s="31" t="s">
        <v>46</v>
      </c>
      <c r="C7" s="32" t="s">
        <v>47</v>
      </c>
      <c r="D7" s="32" t="s">
        <v>48</v>
      </c>
      <c r="E7" s="31" t="s">
        <v>43</v>
      </c>
      <c r="F7" s="31" t="s">
        <v>49</v>
      </c>
      <c r="G7" s="33" t="s">
        <v>42</v>
      </c>
      <c r="H7" s="33" t="s">
        <v>50</v>
      </c>
      <c r="I7" s="34"/>
      <c r="J7" s="7"/>
      <c r="O7" s="1"/>
    </row>
    <row r="8" spans="1:15" ht="45">
      <c r="A8" s="35">
        <v>1</v>
      </c>
      <c r="B8" s="54" t="s">
        <v>234</v>
      </c>
      <c r="C8" s="48">
        <v>1500</v>
      </c>
      <c r="D8" s="38" t="s">
        <v>55</v>
      </c>
      <c r="E8" s="35"/>
      <c r="F8" s="35"/>
      <c r="G8" s="36"/>
      <c r="H8" s="36">
        <f>ROUND(ROUND(C8,2)*ROUND(G8,2),2)</f>
        <v>0</v>
      </c>
      <c r="I8" s="34"/>
      <c r="J8" s="7"/>
      <c r="O8" s="1"/>
    </row>
    <row r="9" spans="1:10" ht="120">
      <c r="A9" s="38">
        <v>2</v>
      </c>
      <c r="B9" s="55" t="s">
        <v>206</v>
      </c>
      <c r="C9" s="48">
        <v>1500</v>
      </c>
      <c r="D9" s="38" t="s">
        <v>55</v>
      </c>
      <c r="E9" s="11"/>
      <c r="F9" s="11"/>
      <c r="G9" s="11"/>
      <c r="H9" s="36">
        <f aca="true" t="shared" si="0" ref="H9:H19">ROUND(ROUND(C9,2)*ROUND(G9,2),2)</f>
        <v>0</v>
      </c>
      <c r="J9" s="7"/>
    </row>
    <row r="10" spans="1:10" ht="138.75" customHeight="1">
      <c r="A10" s="38">
        <v>3</v>
      </c>
      <c r="B10" s="55" t="s">
        <v>235</v>
      </c>
      <c r="C10" s="48">
        <v>500</v>
      </c>
      <c r="D10" s="38" t="s">
        <v>55</v>
      </c>
      <c r="E10" s="11"/>
      <c r="F10" s="11"/>
      <c r="G10" s="11"/>
      <c r="H10" s="36">
        <f t="shared" si="0"/>
        <v>0</v>
      </c>
      <c r="J10" s="7"/>
    </row>
    <row r="11" spans="1:10" ht="30">
      <c r="A11" s="38">
        <v>4</v>
      </c>
      <c r="B11" s="54" t="s">
        <v>207</v>
      </c>
      <c r="C11" s="48">
        <v>500</v>
      </c>
      <c r="D11" s="38" t="s">
        <v>55</v>
      </c>
      <c r="E11" s="35"/>
      <c r="F11" s="35"/>
      <c r="G11" s="36"/>
      <c r="H11" s="36">
        <f t="shared" si="0"/>
        <v>0</v>
      </c>
      <c r="J11" s="7"/>
    </row>
    <row r="12" spans="1:8" ht="30">
      <c r="A12" s="38">
        <v>5</v>
      </c>
      <c r="B12" s="11" t="s">
        <v>76</v>
      </c>
      <c r="C12" s="48">
        <v>300</v>
      </c>
      <c r="D12" s="38" t="s">
        <v>55</v>
      </c>
      <c r="E12" s="11"/>
      <c r="F12" s="11"/>
      <c r="G12" s="11"/>
      <c r="H12" s="36">
        <f t="shared" si="0"/>
        <v>0</v>
      </c>
    </row>
    <row r="13" spans="1:8" ht="105">
      <c r="A13" s="38">
        <v>6</v>
      </c>
      <c r="B13" s="11" t="s">
        <v>168</v>
      </c>
      <c r="C13" s="48">
        <v>100</v>
      </c>
      <c r="D13" s="38" t="s">
        <v>56</v>
      </c>
      <c r="E13" s="37"/>
      <c r="F13" s="11"/>
      <c r="G13" s="11"/>
      <c r="H13" s="36">
        <f t="shared" si="0"/>
        <v>0</v>
      </c>
    </row>
    <row r="14" spans="1:8" ht="105">
      <c r="A14" s="38">
        <v>7</v>
      </c>
      <c r="B14" s="39" t="s">
        <v>169</v>
      </c>
      <c r="C14" s="48">
        <v>200</v>
      </c>
      <c r="D14" s="38" t="s">
        <v>56</v>
      </c>
      <c r="E14" s="35"/>
      <c r="F14" s="35"/>
      <c r="G14" s="36"/>
      <c r="H14" s="36">
        <f t="shared" si="0"/>
        <v>0</v>
      </c>
    </row>
    <row r="15" spans="1:8" ht="75">
      <c r="A15" s="38">
        <v>8</v>
      </c>
      <c r="B15" s="11" t="s">
        <v>170</v>
      </c>
      <c r="C15" s="48">
        <v>100</v>
      </c>
      <c r="D15" s="38" t="s">
        <v>55</v>
      </c>
      <c r="E15" s="37"/>
      <c r="F15" s="11"/>
      <c r="G15" s="11"/>
      <c r="H15" s="36">
        <f t="shared" si="0"/>
        <v>0</v>
      </c>
    </row>
    <row r="16" spans="1:8" ht="75">
      <c r="A16" s="38">
        <v>9</v>
      </c>
      <c r="B16" s="11" t="s">
        <v>171</v>
      </c>
      <c r="C16" s="48">
        <v>200</v>
      </c>
      <c r="D16" s="38" t="s">
        <v>55</v>
      </c>
      <c r="E16" s="37"/>
      <c r="F16" s="11"/>
      <c r="G16" s="11"/>
      <c r="H16" s="36">
        <f t="shared" si="0"/>
        <v>0</v>
      </c>
    </row>
    <row r="17" spans="1:8" ht="120">
      <c r="A17" s="38">
        <v>10</v>
      </c>
      <c r="B17" s="54" t="s">
        <v>208</v>
      </c>
      <c r="C17" s="48">
        <v>100</v>
      </c>
      <c r="D17" s="38" t="s">
        <v>56</v>
      </c>
      <c r="E17" s="35"/>
      <c r="F17" s="35"/>
      <c r="G17" s="36"/>
      <c r="H17" s="36">
        <f t="shared" si="0"/>
        <v>0</v>
      </c>
    </row>
    <row r="18" spans="1:8" ht="105">
      <c r="A18" s="38">
        <v>11</v>
      </c>
      <c r="B18" s="55" t="s">
        <v>209</v>
      </c>
      <c r="C18" s="48">
        <v>100</v>
      </c>
      <c r="D18" s="38" t="s">
        <v>56</v>
      </c>
      <c r="E18" s="37"/>
      <c r="F18" s="11"/>
      <c r="G18" s="11"/>
      <c r="H18" s="36">
        <f t="shared" si="0"/>
        <v>0</v>
      </c>
    </row>
    <row r="19" spans="1:8" ht="90">
      <c r="A19" s="38">
        <v>12</v>
      </c>
      <c r="B19" s="55" t="s">
        <v>210</v>
      </c>
      <c r="C19" s="48">
        <v>100</v>
      </c>
      <c r="D19" s="38" t="s">
        <v>56</v>
      </c>
      <c r="E19" s="37"/>
      <c r="F19" s="11"/>
      <c r="G19" s="11"/>
      <c r="H19" s="36">
        <f t="shared" si="0"/>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M10"/>
  <sheetViews>
    <sheetView showGridLines="0" zoomScale="80" zoomScaleNormal="80" zoomScaleSheetLayoutView="120" zoomScalePageLayoutView="85" workbookViewId="0" topLeftCell="A10">
      <selection activeCell="D8" sqref="D8:E8"/>
    </sheetView>
  </sheetViews>
  <sheetFormatPr defaultColWidth="9.00390625" defaultRowHeight="12.75"/>
  <cols>
    <col min="1" max="1" width="8.00390625" style="1" customWidth="1"/>
    <col min="2" max="2" width="74.875" style="1" customWidth="1"/>
    <col min="3" max="3" width="9.75390625" style="13" customWidth="1"/>
    <col min="4" max="4" width="7.25390625" style="1" customWidth="1"/>
    <col min="5" max="5" width="22.25390625" style="1" customWidth="1"/>
    <col min="6" max="6" width="19.125" style="1" customWidth="1"/>
    <col min="7" max="7" width="15.125" style="1" customWidth="1"/>
    <col min="8" max="8" width="19.00390625" style="1" customWidth="1"/>
    <col min="9" max="9" width="15.875" style="1" customWidth="1"/>
    <col min="10" max="10" width="15.875" style="3" customWidth="1"/>
    <col min="11" max="11" width="15.875" style="1" customWidth="1"/>
    <col min="12" max="13" width="14.25390625" style="1" customWidth="1"/>
    <col min="14" max="14" width="15.25390625" style="1" customWidth="1"/>
    <col min="15" max="16384" width="9.125" style="1" customWidth="1"/>
  </cols>
  <sheetData>
    <row r="1" spans="2:13" ht="15.75" customHeight="1">
      <c r="B1" s="2" t="str">
        <f>'formularz oferty'!D4</f>
        <v>DFP.271.130.2019.AB</v>
      </c>
      <c r="H1" s="24" t="s">
        <v>37</v>
      </c>
      <c r="L1" s="2"/>
      <c r="M1" s="2"/>
    </row>
    <row r="2" spans="2:8" ht="15.75" customHeight="1">
      <c r="B2" s="4"/>
      <c r="C2" s="30" t="s">
        <v>44</v>
      </c>
      <c r="E2" s="40"/>
      <c r="F2" s="30"/>
      <c r="G2" s="5"/>
      <c r="H2" s="24" t="s">
        <v>41</v>
      </c>
    </row>
    <row r="3" spans="2:8" ht="15.75" customHeight="1">
      <c r="B3" s="4"/>
      <c r="C3" s="4"/>
      <c r="D3" s="41"/>
      <c r="E3" s="40"/>
      <c r="F3" s="30"/>
      <c r="G3" s="5"/>
      <c r="H3" s="24"/>
    </row>
    <row r="4" spans="1:10" ht="15.75" customHeight="1">
      <c r="A4" s="4"/>
      <c r="B4" s="47" t="s">
        <v>58</v>
      </c>
      <c r="C4" s="5">
        <v>8</v>
      </c>
      <c r="D4" s="41"/>
      <c r="E4" s="40"/>
      <c r="F4" s="7"/>
      <c r="G4" s="7"/>
      <c r="H4" s="7"/>
      <c r="J4" s="1"/>
    </row>
    <row r="5" spans="1:10" ht="15.75" customHeight="1">
      <c r="A5" s="42"/>
      <c r="B5" s="4"/>
      <c r="C5" s="42"/>
      <c r="D5" s="43"/>
      <c r="E5" s="44"/>
      <c r="F5" s="7"/>
      <c r="G5" s="45" t="s">
        <v>0</v>
      </c>
      <c r="H5" s="46">
        <f>SUM(H8:H10)</f>
        <v>0</v>
      </c>
      <c r="J5" s="1"/>
    </row>
    <row r="6" spans="1:10" ht="15.75" customHeight="1">
      <c r="A6" s="42"/>
      <c r="B6" s="42"/>
      <c r="C6" s="42"/>
      <c r="D6" s="43"/>
      <c r="E6" s="44"/>
      <c r="F6" s="44"/>
      <c r="G6" s="44"/>
      <c r="H6" s="44"/>
      <c r="J6" s="1"/>
    </row>
    <row r="7" spans="1:10" ht="45">
      <c r="A7" s="31" t="s">
        <v>45</v>
      </c>
      <c r="B7" s="31" t="s">
        <v>46</v>
      </c>
      <c r="C7" s="32" t="s">
        <v>47</v>
      </c>
      <c r="D7" s="32" t="s">
        <v>48</v>
      </c>
      <c r="E7" s="31" t="s">
        <v>43</v>
      </c>
      <c r="F7" s="31" t="s">
        <v>49</v>
      </c>
      <c r="G7" s="33" t="s">
        <v>42</v>
      </c>
      <c r="H7" s="33" t="s">
        <v>50</v>
      </c>
      <c r="J7" s="1"/>
    </row>
    <row r="8" spans="1:10" ht="209.25" customHeight="1">
      <c r="A8" s="35">
        <v>1</v>
      </c>
      <c r="B8" s="54" t="s">
        <v>211</v>
      </c>
      <c r="C8" s="48">
        <v>20</v>
      </c>
      <c r="D8" s="38" t="s">
        <v>56</v>
      </c>
      <c r="E8" s="35"/>
      <c r="F8" s="35"/>
      <c r="G8" s="36"/>
      <c r="H8" s="36">
        <f>ROUND(ROUND(C8,2)*ROUND(G8,2),2)</f>
        <v>0</v>
      </c>
      <c r="J8" s="1"/>
    </row>
    <row r="9" spans="1:8" ht="195">
      <c r="A9" s="37">
        <v>2</v>
      </c>
      <c r="B9" s="55" t="s">
        <v>212</v>
      </c>
      <c r="C9" s="48">
        <v>2000</v>
      </c>
      <c r="D9" s="38" t="s">
        <v>56</v>
      </c>
      <c r="E9" s="11"/>
      <c r="F9" s="11"/>
      <c r="G9" s="11"/>
      <c r="H9" s="36">
        <f>ROUND(ROUND(C9,2)*ROUND(G9,2),2)</f>
        <v>0</v>
      </c>
    </row>
    <row r="10" spans="1:8" ht="255">
      <c r="A10" s="37">
        <v>3</v>
      </c>
      <c r="B10" s="55" t="s">
        <v>213</v>
      </c>
      <c r="C10" s="48">
        <v>2200</v>
      </c>
      <c r="D10" s="38" t="s">
        <v>55</v>
      </c>
      <c r="E10" s="11"/>
      <c r="F10" s="11"/>
      <c r="G10" s="11"/>
      <c r="H10" s="36">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Bęben</cp:lastModifiedBy>
  <cp:lastPrinted>2020-01-30T13:10:04Z</cp:lastPrinted>
  <dcterms:created xsi:type="dcterms:W3CDTF">2003-05-16T10:10:29Z</dcterms:created>
  <dcterms:modified xsi:type="dcterms:W3CDTF">2020-02-03T12:23:55Z</dcterms:modified>
  <cp:category/>
  <cp:version/>
  <cp:contentType/>
  <cp:contentStatus/>
</cp:coreProperties>
</file>