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40" activeTab="8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8" sheetId="9" r:id="rId9"/>
    <sheet name="część 9" sheetId="10" r:id="rId10"/>
    <sheet name="część 10" sheetId="11" r:id="rId11"/>
    <sheet name="cześć 11" sheetId="12" r:id="rId12"/>
    <sheet name="cześć 12" sheetId="13" r:id="rId13"/>
    <sheet name="część 13" sheetId="14" r:id="rId14"/>
  </sheets>
  <definedNames>
    <definedName name="_xlnm.Print_Area" localSheetId="11">'cześć 11'!$A$1:$N$15</definedName>
    <definedName name="_xlnm.Print_Area" localSheetId="12">'cześć 12'!$A$1:$N$16</definedName>
    <definedName name="_xlnm.Print_Area" localSheetId="1">'część (1)'!$A$1:$N$14</definedName>
    <definedName name="_xlnm.Print_Area" localSheetId="2">'część (2)'!$A$1:$N$14</definedName>
    <definedName name="_xlnm.Print_Area" localSheetId="3">'część (3)'!$A$1:$N$16</definedName>
    <definedName name="_xlnm.Print_Area" localSheetId="4">'część (4)'!$A$1:$N$14</definedName>
    <definedName name="_xlnm.Print_Area" localSheetId="5">'część (5)'!$A$1:$N$14</definedName>
    <definedName name="_xlnm.Print_Area" localSheetId="6">'część (6)'!$A$1:$M$14</definedName>
    <definedName name="_xlnm.Print_Area" localSheetId="7">'część (7)'!$A$1:$M$14</definedName>
    <definedName name="_xlnm.Print_Area" localSheetId="10">'część 10'!$A$1:$N$14</definedName>
    <definedName name="_xlnm.Print_Area" localSheetId="13">'część 13'!$A$1:$N$16</definedName>
    <definedName name="_xlnm.Print_Area" localSheetId="8">'część 8'!$A$1:$O$14</definedName>
    <definedName name="_xlnm.Print_Area" localSheetId="9">'część 9'!$A$1:$N$16</definedName>
    <definedName name="_xlnm.Print_Area" localSheetId="0">'formularz oferty'!$A$1:$E$71</definedName>
  </definedNames>
  <calcPr fullCalcOnLoad="1"/>
</workbook>
</file>

<file path=xl/sharedStrings.xml><?xml version="1.0" encoding="utf-8"?>
<sst xmlns="http://schemas.openxmlformats.org/spreadsheetml/2006/main" count="395" uniqueCount="164">
  <si>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</si>
  <si>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</si>
  <si>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</si>
  <si>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</si>
  <si>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</si>
  <si>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</si>
  <si>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</si>
  <si>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</si>
  <si>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</si>
  <si>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</si>
  <si>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</si>
  <si>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</si>
  <si>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</si>
  <si>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</si>
  <si>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</si>
  <si>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</si>
  <si>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</si>
  <si>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</si>
  <si>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</si>
  <si>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</si>
  <si>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</si>
  <si>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</si>
  <si>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</si>
  <si>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</si>
  <si>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</si>
  <si>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</si>
  <si>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</si>
  <si>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</si>
  <si>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</si>
  <si>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</si>
  <si>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</si>
  <si>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</si>
  <si>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9</t>
  </si>
  <si>
    <t>część 10</t>
  </si>
  <si>
    <t>część 11</t>
  </si>
  <si>
    <t>część 12</t>
  </si>
  <si>
    <t>część 13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</si>
  <si>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</si>
  <si>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</si>
  <si>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</si>
  <si>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</si>
  <si>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</si>
  <si>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</si>
  <si>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</si>
  <si>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</si>
  <si>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</si>
  <si>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</si>
  <si>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</si>
  <si>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</si>
  <si>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</si>
  <si>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</si>
  <si>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</si>
  <si>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</si>
  <si>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</si>
  <si>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</si>
  <si>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</si>
  <si>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</si>
  <si>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</si>
  <si>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</si>
  <si>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</si>
  <si>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</si>
  <si>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</si>
  <si>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</si>
  <si>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</si>
  <si>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</si>
  <si>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</si>
  <si>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</si>
  <si>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</si>
  <si>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</si>
  <si>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</si>
  <si>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</si>
  <si>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</si>
  <si>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t xml:space="preserve">Nazwa handlowa:
Dawka:
Postać/ Opakowanie:
</t>
  </si>
  <si>
    <t>Oświadczamy, że termin płatności wynosi 60 dni.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</si>
  <si>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</si>
  <si>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</si>
  <si>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</si>
  <si>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** wymagany jeden podmiot odpowiedzialny</t>
  </si>
  <si>
    <t>Oświadczamy, że zamówienie będziemy wykonywać do czasu wyczerpania kwoty wynagrodzenia umownego, nie dłużej jednak niż przez 18 miesięcy od dnia zawarcia umowy.</t>
  </si>
  <si>
    <t>100 mg</t>
  </si>
  <si>
    <t>Trabectedinum* ** ^^</t>
  </si>
  <si>
    <t>0,25 mg</t>
  </si>
  <si>
    <t>proszek do sporządzania koncentratu do sporządzania roztworu do infuzji; fiol</t>
  </si>
  <si>
    <t>1 mg</t>
  </si>
  <si>
    <t>Do zakupu: 2,5g; 5g; 10g; 20g; 30g</t>
  </si>
  <si>
    <t>^^ wymagane oświadczenie podmiotu odpowiedzialnego oferowanego produktu leczniczego o gęstości roztworu po rekonstytucji</t>
  </si>
  <si>
    <r>
      <t xml:space="preserve">Podmiot Odpowiedzialny
</t>
    </r>
  </si>
  <si>
    <t>Kod EAN</t>
  </si>
  <si>
    <t>* wykaz B Obwieszczenia Ministra Zdrowia aktualny na dzień składania oferty,  możliwość stosowania poza programem lekowym</t>
  </si>
  <si>
    <t>DFP.271.21.2020.DB</t>
  </si>
  <si>
    <t>Dostawa produktów leczniczych do Apteki Szpitala Uniwersyteckiego w Krakowie.</t>
  </si>
  <si>
    <t xml:space="preserve"> roztwór do infuzji</t>
  </si>
  <si>
    <t xml:space="preserve">* Opisany preparat jest niezbędny do zabezpieczenia kontynuacji leczenia pacjentów (dorosłych). </t>
  </si>
  <si>
    <t>do zakupu: 100 mg i 400 mg</t>
  </si>
  <si>
    <t>dla dawki 100mg:
Nazwa handlowa:
Dawka:
Postać/ Opakowanie:
dla dawki 400mg:
Nazwa handlowa:
Dawka:
Postać/ Opakowanie:</t>
  </si>
  <si>
    <t xml:space="preserve">dla dawki 100mg:
dla dawki 400mg:
</t>
  </si>
  <si>
    <t>ilość dawek a 100mg</t>
  </si>
  <si>
    <t>Bevacizumab^ **</t>
  </si>
  <si>
    <t>** wymagane oświadczenie producenta oferowanego produktu leczniczego o gęstości roztworu</t>
  </si>
  <si>
    <t>koncentrat do sporządzania
roztworu do infuzji</t>
  </si>
  <si>
    <t>Thiotepa ** ^^ ^</t>
  </si>
  <si>
    <t>15 mg</t>
  </si>
  <si>
    <t>proszek do sporządzania koncentratu roztworu do infuzji, 15 mg fiolka</t>
  </si>
  <si>
    <t>proszek do sporządzania koncentratu roztworu do infuzji, 100 mg  fiolka</t>
  </si>
  <si>
    <t>^^ wykaz C Obwieszczenia MZ aktualny na dzień składania ofert</t>
  </si>
  <si>
    <t>Netupitantum + Palonosetronum^</t>
  </si>
  <si>
    <t>300 mg + 0,5 mg</t>
  </si>
  <si>
    <t>1 kapsułka twarda</t>
  </si>
  <si>
    <t>Velaglucerasum alfa ^</t>
  </si>
  <si>
    <t>400 j</t>
  </si>
  <si>
    <t>proszek do sporządzania roztworu do infuzji, fiol.</t>
  </si>
  <si>
    <t>Certolizumabum pegol ^</t>
  </si>
  <si>
    <t xml:space="preserve"> 200 mg/ml; 1 ml</t>
  </si>
  <si>
    <t xml:space="preserve"> roztwór do wstrzykiwań , 2 amp.-strz.</t>
  </si>
  <si>
    <t>Ibrutinibum ^</t>
  </si>
  <si>
    <t>140 mg</t>
  </si>
  <si>
    <t>kapsułki twarde, 90 kaps</t>
  </si>
  <si>
    <t xml:space="preserve">Wysokooczyszczone immunoglobuliny ludzkie normalne niespecyficzne, IgG1 ≥ 56,9% IgG2 ≥ 26,6% IgG3 ≥ 3,4% IgG4 ≥ 1,7% Maksymalna zawartość immunoglobuliny A (IgA): 0,14 mg na ml * </t>
  </si>
  <si>
    <t>gramów</t>
  </si>
  <si>
    <t>dla dawki 2,5 g:
Nazwa handlowa:
Dawka:
Postać/ Opakowanie:
dla dawki 5 g:
Nazwa handlowa:
Dawka:
Postać/ Opakowanie:
dla dawki 10 g:
Nazwa handlowa:
Dawka:
Postać/ Opakowanie:
dla dawki 20 g:
Nazwa handlowa:
Dawka:
Postać/ Opakowanie:
dla dawki 30 g:
Nazwa handlowa:
Dawka:
Postać/ Opakowanie:</t>
  </si>
  <si>
    <t xml:space="preserve">dla dawki 2,5 g:
dla dawki 5 g:
dla dawki 10 g:
dla dawki 20 g:
dla dawki 30 g:
</t>
  </si>
  <si>
    <t>Azacitidine ** ^^</t>
  </si>
  <si>
    <t>25 mg/ml; 100 mg</t>
  </si>
  <si>
    <t>proszek do sporządzania
zawiesiny do wstrzykiwań, fiol.</t>
  </si>
  <si>
    <t>^^ wymagane oświadczenie producenta oferowanego produktu leczniczego o gęstości roztworu po rekonstytucji</t>
  </si>
  <si>
    <t>500mlnCFU</t>
  </si>
  <si>
    <t>BCG ad immunocurationem*</t>
  </si>
  <si>
    <t>proszek i rozpuszczalnik do sporządzania zawiesiny do podawania do pęcherza moczowego; 1 fiol. + system z rozp. 50 ml *</t>
  </si>
  <si>
    <t>* Zamawiający wymaga szczepionkę dopęcherzową BCG, w systemie instylacyjnym zamkniętym, bezpiecznym przy podawaniu dla personelu i pacjenta, która w 1 fiolce (1 dawce) po odtworzeniu zawiera: nie mniej niż 2 x 108 i nie więcej niż 3 x 109 żywych prątków BCG szczep RIVM – co odpowiada standardowej dawce BCG przeznaczonej do pojedynczej wlewki</t>
  </si>
  <si>
    <t>Fosfomycinum*</t>
  </si>
  <si>
    <t>2 g</t>
  </si>
  <si>
    <t>proszek do sporządzania roztworu do infuzji, butelka</t>
  </si>
  <si>
    <t>4 g</t>
  </si>
  <si>
    <t>* wymagany jeden podmiot odpowiedzialny</t>
  </si>
  <si>
    <t>Ampicillin + Sulbactam*</t>
  </si>
  <si>
    <t>500 mg + 250 mg</t>
  </si>
  <si>
    <t xml:space="preserve">proszek do przyg. roztw. do wstrz. i inf. </t>
  </si>
  <si>
    <t>1000 mg + 500 mg</t>
  </si>
  <si>
    <t>część  8</t>
  </si>
  <si>
    <t>Oświadczamy, że oferowane przez nas w części: 1-13, 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</si>
  <si>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^ wykaz B Obwieszczenia MZ aktualny na dzień składania oferty, możliwość stosowania poza programem lekowym</t>
  </si>
  <si>
    <t>Oferowana ilość dawek a 100mg</t>
  </si>
  <si>
    <t>Cena brutto dawki a 100 mg</t>
  </si>
  <si>
    <t>^ wymagane oświadczenie podmiotu odpowiedzialnego o gęstości roztworu po rekonstytucji</t>
  </si>
  <si>
    <t>^ wykaz C Obwieszczenia MZ aktualny na dzień składania ofert</t>
  </si>
  <si>
    <t>^ wykaz B Obwieszczenia Ministra Zdrowia aktualny na dzień składania oferty,  możliwość stosowania poza programem lekowym</t>
  </si>
  <si>
    <t>** wykaz C Obwieszczenia Ministra Zdrowia aktualny na dzień składania oferty</t>
  </si>
  <si>
    <t xml:space="preserve"> </t>
  </si>
  <si>
    <t>Palivizumab *</t>
  </si>
  <si>
    <t>Do zakupu w dawkach 50 mg, 100mg</t>
  </si>
  <si>
    <t>roztwór do wstrzykiwań</t>
  </si>
  <si>
    <t>Nazwa handlowa:
Dawka:
Postać/ Opakowanie:
Nazwa handlowa:
Dawka:
Postać/ Opakowanie:</t>
  </si>
  <si>
    <t>Dla dawki 50 mg:
Dla dawki 100 mg:</t>
  </si>
  <si>
    <t>* Wykaz B Obwieszczenia MZ aktualny na dzień składania ofert, możłiwość stosowania poza programem lekowym.</t>
  </si>
  <si>
    <t>2000 mg +1000 mg</t>
  </si>
  <si>
    <t>Oferowana ilość dawek a 2,5 g</t>
  </si>
  <si>
    <t xml:space="preserve"> Cena brutto jednej dawki a 2,5 g</t>
  </si>
  <si>
    <r>
      <t>opakowań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po 2 amp-strzyk</t>
    </r>
    <r>
      <rPr>
        <sz val="11"/>
        <color indexed="10"/>
        <rFont val="Times New Roman"/>
        <family val="1"/>
      </rPr>
      <t xml:space="preserve">. </t>
    </r>
  </si>
  <si>
    <r>
      <t>opakowań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po 90 kaps. </t>
    </r>
  </si>
  <si>
    <t>wymagane oświadczenie oferenta szczepionka dopęcherzową BCG, w systemie instylacyjnym zamkniętym, bezpiecznym przy podawaniu dla personelu i pacjenta, która w 1 fiolce (1 dawce) po odtworzeniu zawiera: nie mniej niż 2 x 108 i nie więcej niż 3 x 109 żywych prątków BCG szczep RIVM – co odpowiada standardowej dawce BCG przeznaczonej do pojedynczej wlewki</t>
  </si>
  <si>
    <r>
      <t xml:space="preserve">Oferowana ilość dawek </t>
    </r>
    <r>
      <rPr>
        <b/>
        <i/>
        <sz val="11"/>
        <color indexed="10"/>
        <rFont val="Times New Roman"/>
        <family val="1"/>
      </rPr>
      <t>a 50 mg</t>
    </r>
  </si>
  <si>
    <r>
      <t xml:space="preserve">Cena brutto jednej dawki </t>
    </r>
    <r>
      <rPr>
        <b/>
        <i/>
        <sz val="11"/>
        <color indexed="10"/>
        <rFont val="Times New Roman"/>
        <family val="1"/>
      </rPr>
      <t>a 50 mg</t>
    </r>
  </si>
  <si>
    <r>
      <t xml:space="preserve">załącznik nr 1a do specyfikacji- </t>
    </r>
    <r>
      <rPr>
        <i/>
        <sz val="11"/>
        <color indexed="10"/>
        <rFont val="Times New Roman"/>
        <family val="1"/>
      </rPr>
      <t>po modyfikacji z dnia 24.03.2020</t>
    </r>
  </si>
  <si>
    <r>
      <t>sztuki (</t>
    </r>
    <r>
      <rPr>
        <sz val="11"/>
        <color indexed="10"/>
        <rFont val="Times New Roman"/>
        <family val="1"/>
      </rPr>
      <t>a 50 mg)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</si>
</sst>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Border="0" applyProtection="0">
      <alignment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8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44" fontId="4" fillId="0" borderId="14" xfId="68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3" fontId="50" fillId="0" borderId="0" xfId="42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NumberFormat="1" applyFont="1" applyFill="1" applyBorder="1" applyAlignment="1" applyProtection="1">
      <alignment vertical="top" wrapText="1" shrinkToFi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 shrinkToFit="1"/>
      <protection locked="0"/>
    </xf>
    <xf numFmtId="0" fontId="4" fillId="0" borderId="0" xfId="0" applyNumberFormat="1" applyFont="1" applyFill="1" applyBorder="1" applyAlignment="1" applyProtection="1">
      <alignment vertical="top" wrapText="1" shrinkToFi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3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175" fontId="4" fillId="33" borderId="10" xfId="42" applyNumberFormat="1" applyFont="1" applyFill="1" applyBorder="1" applyAlignment="1">
      <alignment horizontal="left" vertical="top" wrapText="1"/>
    </xf>
    <xf numFmtId="0" fontId="4" fillId="0" borderId="10" xfId="56" applyFont="1" applyBorder="1" applyAlignment="1">
      <alignment horizontal="left" vertical="top" wrapText="1"/>
      <protection/>
    </xf>
    <xf numFmtId="175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left" vertical="top" wrapText="1"/>
    </xf>
    <xf numFmtId="175" fontId="4" fillId="0" borderId="16" xfId="42" applyNumberFormat="1" applyFont="1" applyFill="1" applyBorder="1" applyAlignment="1">
      <alignment horizontal="left" vertical="top" wrapText="1"/>
    </xf>
    <xf numFmtId="0" fontId="4" fillId="0" borderId="10" xfId="55" applyFont="1" applyFill="1" applyBorder="1" applyAlignment="1">
      <alignment horizontal="left" vertical="top" wrapText="1"/>
      <protection/>
    </xf>
    <xf numFmtId="0" fontId="4" fillId="0" borderId="14" xfId="0" applyFont="1" applyBorder="1" applyAlignment="1">
      <alignment horizontal="left" vertical="top" wrapText="1"/>
    </xf>
    <xf numFmtId="175" fontId="4" fillId="0" borderId="14" xfId="42" applyNumberFormat="1" applyFont="1" applyFill="1" applyBorder="1" applyAlignment="1">
      <alignment horizontal="left" vertical="top" wrapText="1"/>
    </xf>
    <xf numFmtId="0" fontId="51" fillId="0" borderId="17" xfId="59" applyFont="1" applyFill="1" applyBorder="1" applyAlignment="1">
      <alignment horizontal="left" vertical="top" wrapText="1"/>
    </xf>
    <xf numFmtId="3" fontId="4" fillId="0" borderId="14" xfId="0" applyNumberFormat="1" applyFont="1" applyFill="1" applyBorder="1" applyAlignment="1" applyProtection="1">
      <alignment horizontal="center" vertical="top" wrapText="1"/>
      <protection locked="0"/>
    </xf>
    <xf numFmtId="0" fontId="51" fillId="0" borderId="18" xfId="59" applyFont="1" applyFill="1" applyBorder="1" applyAlignment="1">
      <alignment horizontal="left" vertical="top" wrapText="1"/>
    </xf>
    <xf numFmtId="0" fontId="52" fillId="0" borderId="19" xfId="0" applyFont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183" fontId="52" fillId="34" borderId="19" xfId="44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0" fontId="50" fillId="0" borderId="12" xfId="0" applyFont="1" applyFill="1" applyBorder="1" applyAlignment="1" applyProtection="1">
      <alignment horizontal="center" vertical="center" wrapText="1"/>
      <protection locked="0"/>
    </xf>
    <xf numFmtId="175" fontId="51" fillId="0" borderId="18" xfId="42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3" fontId="5" fillId="0" borderId="11" xfId="45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3" fontId="5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75" fontId="4" fillId="0" borderId="10" xfId="42" applyNumberFormat="1" applyFont="1" applyFill="1" applyBorder="1" applyAlignment="1">
      <alignment horizontal="center" vertical="center"/>
    </xf>
    <xf numFmtId="175" fontId="51" fillId="34" borderId="10" xfId="42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1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5" fontId="4" fillId="33" borderId="10" xfId="44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175" fontId="51" fillId="0" borderId="17" xfId="42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1" xfId="45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9" applyFont="1" applyFill="1" applyBorder="1" applyAlignment="1">
      <alignment horizontal="center" vertical="center"/>
    </xf>
    <xf numFmtId="0" fontId="8" fillId="0" borderId="10" xfId="59" applyFont="1" applyBorder="1" applyAlignment="1">
      <alignment horizontal="center" vertical="center" wrapText="1"/>
    </xf>
    <xf numFmtId="175" fontId="4" fillId="0" borderId="10" xfId="45" applyNumberFormat="1" applyFont="1" applyFill="1" applyBorder="1" applyAlignment="1">
      <alignment horizontal="left" vertical="center" wrapText="1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3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3" fillId="0" borderId="14" xfId="0" applyFont="1" applyFill="1" applyBorder="1" applyAlignment="1" applyProtection="1">
      <alignment horizontal="left" vertical="top" wrapText="1"/>
      <protection locked="0"/>
    </xf>
    <xf numFmtId="0" fontId="54" fillId="0" borderId="14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56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 horizontal="justify" vertical="top" wrapText="1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71"/>
  <sheetViews>
    <sheetView showGridLines="0" view="pageBreakPreview" zoomScale="110" zoomScaleNormal="93" zoomScaleSheetLayoutView="110" zoomScalePageLayoutView="115" workbookViewId="0" topLeftCell="A7">
      <selection activeCell="B46" sqref="B46:D46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9" customWidth="1"/>
    <col min="5" max="5" width="1.875" style="9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61</v>
      </c>
    </row>
    <row r="2" spans="2:4" ht="15">
      <c r="B2" s="18"/>
      <c r="C2" s="18" t="s">
        <v>58</v>
      </c>
      <c r="D2" s="18"/>
    </row>
    <row r="4" spans="2:3" ht="15">
      <c r="B4" s="9" t="s">
        <v>50</v>
      </c>
      <c r="C4" s="9" t="s">
        <v>89</v>
      </c>
    </row>
    <row r="6" spans="2:4" ht="33" customHeight="1">
      <c r="B6" s="9" t="s">
        <v>49</v>
      </c>
      <c r="C6" s="113" t="s">
        <v>90</v>
      </c>
      <c r="D6" s="113"/>
    </row>
    <row r="8" spans="2:4" ht="15">
      <c r="B8" s="21" t="s">
        <v>44</v>
      </c>
      <c r="C8" s="116"/>
      <c r="D8" s="117"/>
    </row>
    <row r="9" spans="2:4" ht="15">
      <c r="B9" s="21" t="s">
        <v>51</v>
      </c>
      <c r="C9" s="119"/>
      <c r="D9" s="120"/>
    </row>
    <row r="10" spans="2:4" ht="15">
      <c r="B10" s="21" t="s">
        <v>43</v>
      </c>
      <c r="C10" s="114"/>
      <c r="D10" s="115"/>
    </row>
    <row r="11" spans="2:4" ht="15">
      <c r="B11" s="21" t="s">
        <v>52</v>
      </c>
      <c r="C11" s="114"/>
      <c r="D11" s="115"/>
    </row>
    <row r="12" spans="2:4" ht="15">
      <c r="B12" s="21" t="s">
        <v>53</v>
      </c>
      <c r="C12" s="114"/>
      <c r="D12" s="115"/>
    </row>
    <row r="13" spans="2:4" ht="15">
      <c r="B13" s="21" t="s">
        <v>54</v>
      </c>
      <c r="C13" s="114"/>
      <c r="D13" s="115"/>
    </row>
    <row r="14" spans="2:4" ht="15">
      <c r="B14" s="21" t="s">
        <v>55</v>
      </c>
      <c r="C14" s="114"/>
      <c r="D14" s="115"/>
    </row>
    <row r="15" spans="2:4" ht="15">
      <c r="B15" s="21" t="s">
        <v>56</v>
      </c>
      <c r="C15" s="114"/>
      <c r="D15" s="115"/>
    </row>
    <row r="16" spans="2:4" ht="15">
      <c r="B16" s="21" t="s">
        <v>57</v>
      </c>
      <c r="C16" s="114"/>
      <c r="D16" s="115"/>
    </row>
    <row r="17" spans="3:4" ht="15">
      <c r="C17" s="6"/>
      <c r="D17" s="22"/>
    </row>
    <row r="18" spans="1:4" ht="15">
      <c r="A18" s="9" t="s">
        <v>2</v>
      </c>
      <c r="B18" s="123" t="s">
        <v>75</v>
      </c>
      <c r="C18" s="123"/>
      <c r="D18" s="123"/>
    </row>
    <row r="19" spans="3:4" ht="15">
      <c r="C19" s="1"/>
      <c r="D19" s="23"/>
    </row>
    <row r="20" spans="2:4" ht="21" customHeight="1">
      <c r="B20" s="5" t="s">
        <v>18</v>
      </c>
      <c r="C20" s="107" t="s">
        <v>1</v>
      </c>
      <c r="D20" s="6"/>
    </row>
    <row r="21" spans="2:4" ht="15">
      <c r="B21" s="21" t="s">
        <v>25</v>
      </c>
      <c r="C21" s="24">
        <f>'część (1)'!H$6</f>
        <v>0</v>
      </c>
      <c r="D21" s="25"/>
    </row>
    <row r="22" spans="2:4" ht="15">
      <c r="B22" s="21" t="s">
        <v>26</v>
      </c>
      <c r="C22" s="24">
        <f>'część (2)'!H$6</f>
        <v>0</v>
      </c>
      <c r="D22" s="25"/>
    </row>
    <row r="23" spans="2:4" ht="15">
      <c r="B23" s="21" t="s">
        <v>27</v>
      </c>
      <c r="C23" s="24">
        <f>'część (3)'!H$6</f>
        <v>0</v>
      </c>
      <c r="D23" s="25"/>
    </row>
    <row r="24" spans="2:4" ht="15">
      <c r="B24" s="21" t="s">
        <v>28</v>
      </c>
      <c r="C24" s="24">
        <f>'część (4)'!H$6</f>
        <v>0</v>
      </c>
      <c r="D24" s="25"/>
    </row>
    <row r="25" spans="2:4" ht="15">
      <c r="B25" s="21" t="s">
        <v>29</v>
      </c>
      <c r="C25" s="24">
        <f>'część (5)'!H$6</f>
        <v>0</v>
      </c>
      <c r="D25" s="25"/>
    </row>
    <row r="26" spans="2:4" ht="15">
      <c r="B26" s="21" t="s">
        <v>30</v>
      </c>
      <c r="C26" s="24">
        <f>'część (6)'!H$6</f>
        <v>0</v>
      </c>
      <c r="D26" s="25"/>
    </row>
    <row r="27" spans="2:4" ht="15">
      <c r="B27" s="21" t="s">
        <v>31</v>
      </c>
      <c r="C27" s="24">
        <f>'część (7)'!H$6</f>
        <v>0</v>
      </c>
      <c r="D27" s="25"/>
    </row>
    <row r="28" spans="2:4" ht="15">
      <c r="B28" s="21" t="s">
        <v>138</v>
      </c>
      <c r="C28" s="24">
        <f>'część 8'!H$6</f>
        <v>0</v>
      </c>
      <c r="D28" s="25"/>
    </row>
    <row r="29" spans="2:4" ht="15">
      <c r="B29" s="21" t="s">
        <v>32</v>
      </c>
      <c r="C29" s="24">
        <f>'część 9'!H$6</f>
        <v>0</v>
      </c>
      <c r="D29" s="25"/>
    </row>
    <row r="30" spans="2:4" ht="15">
      <c r="B30" s="21" t="s">
        <v>33</v>
      </c>
      <c r="C30" s="24">
        <f>'część 10'!H$6</f>
        <v>0</v>
      </c>
      <c r="D30" s="25"/>
    </row>
    <row r="31" spans="2:4" ht="15">
      <c r="B31" s="21" t="s">
        <v>34</v>
      </c>
      <c r="C31" s="24">
        <f>'cześć 11'!H$6</f>
        <v>0</v>
      </c>
      <c r="D31" s="25"/>
    </row>
    <row r="32" spans="2:4" ht="15">
      <c r="B32" s="21" t="s">
        <v>35</v>
      </c>
      <c r="C32" s="24">
        <f>'cześć 12'!H$6</f>
        <v>0</v>
      </c>
      <c r="D32" s="25"/>
    </row>
    <row r="33" spans="2:4" ht="15">
      <c r="B33" s="21" t="s">
        <v>36</v>
      </c>
      <c r="C33" s="24">
        <f>'część 13'!H$6</f>
        <v>0</v>
      </c>
      <c r="D33" s="25"/>
    </row>
    <row r="34" spans="2:4" ht="11.25" customHeight="1">
      <c r="B34" s="48"/>
      <c r="C34" s="51"/>
      <c r="D34" s="25"/>
    </row>
    <row r="35" spans="3:4" ht="15" hidden="1">
      <c r="C35" s="36"/>
      <c r="D35" s="25"/>
    </row>
    <row r="36" spans="3:4" ht="0.75" customHeight="1" hidden="1">
      <c r="C36" s="36"/>
      <c r="D36" s="25"/>
    </row>
    <row r="37" spans="3:4" ht="30" customHeight="1" hidden="1">
      <c r="C37" s="36"/>
      <c r="D37" s="25"/>
    </row>
    <row r="38" spans="3:4" ht="15" hidden="1">
      <c r="C38" s="36"/>
      <c r="D38" s="25"/>
    </row>
    <row r="39" spans="3:4" ht="15" hidden="1">
      <c r="C39" s="36"/>
      <c r="D39" s="25"/>
    </row>
    <row r="40" spans="3:4" ht="2.25" customHeight="1" hidden="1">
      <c r="C40" s="36"/>
      <c r="D40" s="25"/>
    </row>
    <row r="41" spans="3:4" ht="2.25" customHeight="1" hidden="1">
      <c r="C41" s="36"/>
      <c r="D41" s="25"/>
    </row>
    <row r="42" spans="3:4" ht="0.75" customHeight="1" hidden="1">
      <c r="C42" s="36"/>
      <c r="D42" s="25"/>
    </row>
    <row r="43" spans="3:4" ht="15" hidden="1">
      <c r="C43" s="36"/>
      <c r="D43" s="25"/>
    </row>
    <row r="44" spans="3:4" ht="5.25" customHeight="1">
      <c r="C44" s="36"/>
      <c r="D44" s="25"/>
    </row>
    <row r="45" spans="1:4" ht="82.5" customHeight="1">
      <c r="A45" s="9" t="s">
        <v>3</v>
      </c>
      <c r="B45" s="123" t="s">
        <v>74</v>
      </c>
      <c r="C45" s="123"/>
      <c r="D45" s="123"/>
    </row>
    <row r="46" spans="1:4" ht="23.25" customHeight="1">
      <c r="A46" s="9" t="s">
        <v>4</v>
      </c>
      <c r="B46" s="112" t="s">
        <v>73</v>
      </c>
      <c r="C46" s="112"/>
      <c r="D46" s="112"/>
    </row>
    <row r="47" spans="1:4" ht="33" customHeight="1">
      <c r="A47" s="9" t="s">
        <v>5</v>
      </c>
      <c r="B47" s="121" t="s">
        <v>78</v>
      </c>
      <c r="C47" s="121"/>
      <c r="D47" s="121"/>
    </row>
    <row r="48" spans="1:4" ht="32.25" customHeight="1">
      <c r="A48" s="9" t="s">
        <v>40</v>
      </c>
      <c r="B48" s="121" t="s">
        <v>76</v>
      </c>
      <c r="C48" s="121"/>
      <c r="D48" s="121"/>
    </row>
    <row r="49" spans="1:4" s="26" customFormat="1" ht="72" customHeight="1">
      <c r="A49" s="9" t="s">
        <v>47</v>
      </c>
      <c r="B49" s="118" t="s">
        <v>139</v>
      </c>
      <c r="C49" s="118"/>
      <c r="D49" s="118"/>
    </row>
    <row r="50" spans="1:4" ht="39.75" customHeight="1">
      <c r="A50" s="9" t="s">
        <v>6</v>
      </c>
      <c r="B50" s="118" t="s">
        <v>23</v>
      </c>
      <c r="C50" s="118"/>
      <c r="D50" s="118"/>
    </row>
    <row r="51" spans="1:4" ht="21.75" customHeight="1">
      <c r="A51" s="9" t="s">
        <v>7</v>
      </c>
      <c r="B51" s="124" t="s">
        <v>41</v>
      </c>
      <c r="C51" s="124"/>
      <c r="D51" s="124"/>
    </row>
    <row r="52" spans="1:4" ht="39" customHeight="1">
      <c r="A52" s="9" t="s">
        <v>20</v>
      </c>
      <c r="B52" s="118" t="s">
        <v>42</v>
      </c>
      <c r="C52" s="118"/>
      <c r="D52" s="118"/>
    </row>
    <row r="53" spans="1:4" ht="33.75" customHeight="1">
      <c r="A53" s="9" t="s">
        <v>46</v>
      </c>
      <c r="B53" s="118" t="s">
        <v>66</v>
      </c>
      <c r="C53" s="118"/>
      <c r="D53" s="118"/>
    </row>
    <row r="54" spans="2:4" ht="33.75" customHeight="1">
      <c r="B54" s="118" t="s">
        <v>64</v>
      </c>
      <c r="C54" s="118"/>
      <c r="D54" s="118"/>
    </row>
    <row r="55" spans="2:4" ht="30" customHeight="1">
      <c r="B55" s="122" t="s">
        <v>65</v>
      </c>
      <c r="C55" s="122"/>
      <c r="D55" s="122"/>
    </row>
    <row r="56" spans="1:4" ht="18" customHeight="1">
      <c r="A56" s="9" t="s">
        <v>0</v>
      </c>
      <c r="B56" s="4" t="s">
        <v>8</v>
      </c>
      <c r="C56" s="1"/>
      <c r="D56" s="9"/>
    </row>
    <row r="57" spans="1:4" ht="18" customHeight="1">
      <c r="A57" s="28"/>
      <c r="B57" s="127" t="s">
        <v>21</v>
      </c>
      <c r="C57" s="128"/>
      <c r="D57" s="129"/>
    </row>
    <row r="58" spans="2:4" ht="18" customHeight="1">
      <c r="B58" s="127" t="s">
        <v>9</v>
      </c>
      <c r="C58" s="129"/>
      <c r="D58" s="21"/>
    </row>
    <row r="59" spans="2:4" ht="18" customHeight="1">
      <c r="B59" s="125"/>
      <c r="C59" s="126"/>
      <c r="D59" s="21"/>
    </row>
    <row r="60" spans="2:4" ht="18" customHeight="1">
      <c r="B60" s="125"/>
      <c r="C60" s="126"/>
      <c r="D60" s="21"/>
    </row>
    <row r="61" spans="2:4" ht="18" customHeight="1">
      <c r="B61" s="125"/>
      <c r="C61" s="126"/>
      <c r="D61" s="21"/>
    </row>
    <row r="62" spans="2:4" ht="18" customHeight="1">
      <c r="B62" s="30" t="s">
        <v>11</v>
      </c>
      <c r="C62" s="30"/>
      <c r="D62" s="7"/>
    </row>
    <row r="63" spans="2:4" ht="18" customHeight="1">
      <c r="B63" s="127" t="s">
        <v>22</v>
      </c>
      <c r="C63" s="128"/>
      <c r="D63" s="129"/>
    </row>
    <row r="64" spans="2:4" ht="18" customHeight="1">
      <c r="B64" s="31" t="s">
        <v>9</v>
      </c>
      <c r="C64" s="29" t="s">
        <v>10</v>
      </c>
      <c r="D64" s="32" t="s">
        <v>12</v>
      </c>
    </row>
    <row r="65" spans="2:4" ht="18" customHeight="1">
      <c r="B65" s="33"/>
      <c r="C65" s="29"/>
      <c r="D65" s="34"/>
    </row>
    <row r="66" spans="2:4" ht="18" customHeight="1">
      <c r="B66" s="33"/>
      <c r="C66" s="29"/>
      <c r="D66" s="34"/>
    </row>
    <row r="67" spans="2:4" ht="18" customHeight="1">
      <c r="B67" s="30"/>
      <c r="C67" s="30"/>
      <c r="D67" s="7"/>
    </row>
    <row r="68" spans="2:4" ht="18" customHeight="1">
      <c r="B68" s="127" t="s">
        <v>24</v>
      </c>
      <c r="C68" s="128"/>
      <c r="D68" s="129"/>
    </row>
    <row r="69" spans="2:4" ht="18" customHeight="1">
      <c r="B69" s="127" t="s">
        <v>13</v>
      </c>
      <c r="C69" s="129"/>
      <c r="D69" s="21"/>
    </row>
    <row r="70" spans="2:4" ht="18" customHeight="1">
      <c r="B70" s="117"/>
      <c r="C70" s="117"/>
      <c r="D70" s="21"/>
    </row>
    <row r="71" spans="2:4" ht="34.5" customHeight="1">
      <c r="B71" s="20"/>
      <c r="C71" s="27"/>
      <c r="D71" s="27"/>
    </row>
  </sheetData>
  <sheetProtection/>
  <mergeCells count="31">
    <mergeCell ref="B58:C58"/>
    <mergeCell ref="B57:D57"/>
    <mergeCell ref="B48:D48"/>
    <mergeCell ref="B51:D51"/>
    <mergeCell ref="B70:C70"/>
    <mergeCell ref="B59:C59"/>
    <mergeCell ref="B60:C60"/>
    <mergeCell ref="B61:C61"/>
    <mergeCell ref="B63:D63"/>
    <mergeCell ref="B53:D53"/>
    <mergeCell ref="B68:D68"/>
    <mergeCell ref="B69:C69"/>
    <mergeCell ref="B50:D50"/>
    <mergeCell ref="C15:D15"/>
    <mergeCell ref="C9:D9"/>
    <mergeCell ref="C10:D10"/>
    <mergeCell ref="B47:D47"/>
    <mergeCell ref="B55:D55"/>
    <mergeCell ref="B49:D49"/>
    <mergeCell ref="C12:D12"/>
    <mergeCell ref="B52:D52"/>
    <mergeCell ref="B54:D54"/>
    <mergeCell ref="B46:D46"/>
    <mergeCell ref="C6:D6"/>
    <mergeCell ref="C13:D13"/>
    <mergeCell ref="C11:D11"/>
    <mergeCell ref="C14:D14"/>
    <mergeCell ref="C8:D8"/>
    <mergeCell ref="B45:D45"/>
    <mergeCell ref="B18:D18"/>
    <mergeCell ref="C16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7"/>
  <sheetViews>
    <sheetView showGridLines="0" view="pageBreakPreview" zoomScale="90" zoomScaleNormal="80" zoomScaleSheetLayoutView="90" zoomScalePageLayoutView="80" workbookViewId="0" topLeftCell="A4">
      <selection activeCell="B11" sqref="B11"/>
    </sheetView>
  </sheetViews>
  <sheetFormatPr defaultColWidth="9.00390625" defaultRowHeight="12.75"/>
  <cols>
    <col min="1" max="1" width="5.125" style="1" customWidth="1"/>
    <col min="2" max="2" width="24.625" style="1" customWidth="1"/>
    <col min="3" max="3" width="12.25390625" style="1" customWidth="1"/>
    <col min="4" max="4" width="28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30"/>
      <c r="H2" s="130"/>
      <c r="I2" s="130"/>
    </row>
    <row r="3" ht="15">
      <c r="N3" s="35" t="s">
        <v>68</v>
      </c>
    </row>
    <row r="4" spans="2:17" ht="15">
      <c r="B4" s="4" t="s">
        <v>14</v>
      </c>
      <c r="C4" s="5">
        <v>9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1">
        <f>SUM(N11:N12)</f>
        <v>0</v>
      </c>
      <c r="I6" s="13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69</v>
      </c>
      <c r="E10" s="91" t="s">
        <v>67</v>
      </c>
      <c r="F10" s="92"/>
      <c r="G10" s="90" t="str">
        <f>"Nazwa handlowa /
"&amp;C10&amp;" / 
"&amp;D10</f>
        <v>Nazwa handlowa /
Dawka / 
Postać/ Opakowanie</v>
      </c>
      <c r="H10" s="90" t="s">
        <v>63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61.5" customHeight="1">
      <c r="A11" s="44" t="s">
        <v>2</v>
      </c>
      <c r="B11" s="76" t="s">
        <v>80</v>
      </c>
      <c r="C11" s="76" t="s">
        <v>81</v>
      </c>
      <c r="D11" s="76" t="s">
        <v>82</v>
      </c>
      <c r="E11" s="104">
        <v>120</v>
      </c>
      <c r="F11" s="106" t="s">
        <v>48</v>
      </c>
      <c r="G11" s="45" t="s">
        <v>60</v>
      </c>
      <c r="H11" s="62"/>
      <c r="I11" s="62"/>
      <c r="J11" s="46"/>
      <c r="K11" s="15"/>
      <c r="L11" s="15" t="str">
        <f>IF(K11=0,"0,00",IF(K11&gt;0,ROUND(E11/K11,2)))</f>
        <v>0,00</v>
      </c>
      <c r="M11" s="45"/>
      <c r="N11" s="47">
        <f>ROUND(L11*ROUND(M11,2),2)</f>
        <v>0</v>
      </c>
    </row>
    <row r="12" spans="1:17" ht="52.5" customHeight="1">
      <c r="A12" s="21" t="s">
        <v>3</v>
      </c>
      <c r="B12" s="21" t="s">
        <v>80</v>
      </c>
      <c r="C12" s="21" t="s">
        <v>83</v>
      </c>
      <c r="D12" s="21" t="s">
        <v>82</v>
      </c>
      <c r="E12" s="105">
        <v>120</v>
      </c>
      <c r="F12" s="99" t="s">
        <v>48</v>
      </c>
      <c r="G12" s="15" t="s">
        <v>60</v>
      </c>
      <c r="H12" s="21"/>
      <c r="I12" s="21"/>
      <c r="J12" s="21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19.5" customHeight="1">
      <c r="A13" s="9"/>
      <c r="B13" s="48"/>
      <c r="C13" s="48"/>
      <c r="D13" s="48"/>
      <c r="E13" s="77"/>
      <c r="F13" s="9"/>
      <c r="G13" s="41"/>
      <c r="H13" s="9"/>
      <c r="I13" s="9"/>
      <c r="J13" s="9"/>
      <c r="K13" s="9"/>
      <c r="L13" s="9"/>
      <c r="M13" s="9"/>
      <c r="N13" s="43"/>
      <c r="Q13" s="1"/>
    </row>
    <row r="14" spans="1:17" ht="42" customHeight="1">
      <c r="A14" s="9"/>
      <c r="B14" s="123" t="s">
        <v>88</v>
      </c>
      <c r="C14" s="123"/>
      <c r="D14" s="123"/>
      <c r="E14" s="123"/>
      <c r="F14" s="123"/>
      <c r="G14" s="41"/>
      <c r="H14" s="9"/>
      <c r="I14" s="9"/>
      <c r="J14" s="9"/>
      <c r="K14" s="9"/>
      <c r="L14" s="9"/>
      <c r="M14" s="9"/>
      <c r="N14" s="43"/>
      <c r="Q14" s="1"/>
    </row>
    <row r="15" spans="1:17" ht="21.75" customHeight="1">
      <c r="A15" s="9"/>
      <c r="B15" s="123" t="s">
        <v>77</v>
      </c>
      <c r="C15" s="123"/>
      <c r="D15" s="123"/>
      <c r="E15" s="123"/>
      <c r="F15" s="9"/>
      <c r="G15" s="41"/>
      <c r="H15" s="9"/>
      <c r="I15" s="9"/>
      <c r="J15" s="9"/>
      <c r="K15" s="9"/>
      <c r="L15" s="9"/>
      <c r="M15" s="9"/>
      <c r="N15" s="43"/>
      <c r="Q15" s="1"/>
    </row>
    <row r="16" spans="2:17" ht="24" customHeight="1">
      <c r="B16" s="143" t="s">
        <v>85</v>
      </c>
      <c r="C16" s="130"/>
      <c r="D16" s="130"/>
      <c r="E16" s="130"/>
      <c r="F16" s="130"/>
      <c r="G16" s="130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</sheetData>
  <sheetProtection/>
  <mergeCells count="5">
    <mergeCell ref="G2:I2"/>
    <mergeCell ref="H6:I6"/>
    <mergeCell ref="B16:G16"/>
    <mergeCell ref="B15:E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7"/>
  <sheetViews>
    <sheetView showGridLines="0" view="pageBreakPreview" zoomScale="90" zoomScaleNormal="80" zoomScaleSheetLayoutView="9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4.25390625" style="1" customWidth="1"/>
    <col min="3" max="3" width="22.25390625" style="1" customWidth="1"/>
    <col min="4" max="4" width="26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4.875" style="1" customWidth="1"/>
    <col min="11" max="11" width="17.25390625" style="1" customWidth="1"/>
    <col min="12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30"/>
      <c r="H2" s="130"/>
      <c r="I2" s="130"/>
    </row>
    <row r="3" ht="15">
      <c r="N3" s="35" t="s">
        <v>68</v>
      </c>
    </row>
    <row r="4" spans="2:17" ht="15">
      <c r="B4" s="4" t="s">
        <v>14</v>
      </c>
      <c r="C4" s="5">
        <v>10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1">
        <f>SUM(N11:N11)</f>
        <v>0</v>
      </c>
      <c r="I6" s="13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59</v>
      </c>
      <c r="E10" s="91" t="s">
        <v>67</v>
      </c>
      <c r="F10" s="92"/>
      <c r="G10" s="90" t="str">
        <f>"Nazwa handlowa /
"&amp;C10&amp;" / 
"&amp;D10</f>
        <v>Nazwa handlowa /
Dawka / 
Postać /Opakowanie</v>
      </c>
      <c r="H10" s="96" t="s">
        <v>86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51" customHeight="1">
      <c r="A11" s="21" t="s">
        <v>2</v>
      </c>
      <c r="B11" s="95" t="s">
        <v>121</v>
      </c>
      <c r="C11" s="94" t="s">
        <v>122</v>
      </c>
      <c r="D11" s="93" t="s">
        <v>123</v>
      </c>
      <c r="E11" s="97">
        <v>1900</v>
      </c>
      <c r="F11" s="92" t="s">
        <v>48</v>
      </c>
      <c r="G11" s="15" t="s">
        <v>60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5">
      <c r="A12" s="9"/>
      <c r="B12" s="39"/>
      <c r="C12" s="39"/>
      <c r="D12" s="39"/>
      <c r="E12" s="40"/>
      <c r="F12" s="9"/>
      <c r="G12" s="41"/>
      <c r="H12" s="41"/>
      <c r="I12" s="41"/>
      <c r="J12" s="42"/>
      <c r="K12" s="41"/>
      <c r="L12" s="41"/>
      <c r="M12" s="41"/>
      <c r="N12" s="43"/>
      <c r="Q12" s="1"/>
    </row>
    <row r="13" spans="1:17" ht="21.75" customHeight="1">
      <c r="A13" s="9"/>
      <c r="B13" s="144" t="s">
        <v>146</v>
      </c>
      <c r="C13" s="144"/>
      <c r="D13" s="144"/>
      <c r="E13" s="40"/>
      <c r="F13" s="9"/>
      <c r="G13" s="41"/>
      <c r="H13" s="41"/>
      <c r="I13" s="41"/>
      <c r="J13" s="42"/>
      <c r="K13" s="41"/>
      <c r="L13" s="41"/>
      <c r="M13" s="41"/>
      <c r="N13" s="43"/>
      <c r="Q13" s="1"/>
    </row>
    <row r="14" spans="1:17" ht="38.25" customHeight="1">
      <c r="A14" s="9"/>
      <c r="B14" s="140" t="s">
        <v>124</v>
      </c>
      <c r="C14" s="140"/>
      <c r="D14" s="140"/>
      <c r="E14" s="40"/>
      <c r="F14" s="9"/>
      <c r="G14" s="41"/>
      <c r="H14" s="41"/>
      <c r="I14" s="41"/>
      <c r="J14" s="42"/>
      <c r="K14" s="41"/>
      <c r="L14" s="41"/>
      <c r="M14" s="41"/>
      <c r="N14" s="43"/>
      <c r="Q14" s="1"/>
    </row>
    <row r="15" spans="1:17" ht="15">
      <c r="A15" s="9"/>
      <c r="B15" s="39"/>
      <c r="C15" s="39"/>
      <c r="D15" s="39"/>
      <c r="E15" s="40"/>
      <c r="F15" s="9"/>
      <c r="G15" s="41"/>
      <c r="H15" s="41"/>
      <c r="I15" s="41"/>
      <c r="J15" s="42"/>
      <c r="K15" s="41"/>
      <c r="L15" s="41"/>
      <c r="M15" s="41"/>
      <c r="N15" s="43"/>
      <c r="Q15" s="1"/>
    </row>
    <row r="16" spans="1:17" ht="15">
      <c r="A16" s="9"/>
      <c r="B16" s="39"/>
      <c r="C16" s="39"/>
      <c r="D16" s="39"/>
      <c r="E16" s="40"/>
      <c r="F16" s="9"/>
      <c r="G16" s="41"/>
      <c r="H16" s="41"/>
      <c r="I16" s="41"/>
      <c r="J16" s="42"/>
      <c r="K16" s="41"/>
      <c r="L16" s="41"/>
      <c r="M16" s="41"/>
      <c r="N16" s="43"/>
      <c r="Q16" s="1"/>
    </row>
    <row r="17" spans="1:17" ht="15">
      <c r="A17" s="9"/>
      <c r="B17" s="39"/>
      <c r="C17" s="39"/>
      <c r="D17" s="39"/>
      <c r="E17" s="40"/>
      <c r="F17" s="9"/>
      <c r="G17" s="41"/>
      <c r="H17" s="41"/>
      <c r="I17" s="41"/>
      <c r="J17" s="42"/>
      <c r="K17" s="41"/>
      <c r="L17" s="41"/>
      <c r="M17" s="41"/>
      <c r="N17" s="43"/>
      <c r="Q17" s="1"/>
    </row>
    <row r="18" spans="1:17" ht="15">
      <c r="A18" s="9"/>
      <c r="B18" s="39"/>
      <c r="C18" s="39"/>
      <c r="D18" s="39"/>
      <c r="E18" s="40"/>
      <c r="F18" s="9"/>
      <c r="G18" s="41"/>
      <c r="H18" s="41"/>
      <c r="I18" s="41"/>
      <c r="J18" s="42"/>
      <c r="K18" s="41"/>
      <c r="L18" s="41"/>
      <c r="M18" s="41"/>
      <c r="N18" s="43"/>
      <c r="Q18" s="1"/>
    </row>
    <row r="19" spans="1:17" ht="15">
      <c r="A19" s="9"/>
      <c r="B19" s="39"/>
      <c r="C19" s="39"/>
      <c r="D19" s="39"/>
      <c r="E19" s="40"/>
      <c r="F19" s="9"/>
      <c r="G19" s="41"/>
      <c r="H19" s="41"/>
      <c r="I19" s="41"/>
      <c r="J19" s="42"/>
      <c r="K19" s="41"/>
      <c r="L19" s="41"/>
      <c r="M19" s="41"/>
      <c r="N19" s="43"/>
      <c r="Q19" s="1"/>
    </row>
    <row r="20" spans="1:17" ht="15">
      <c r="A20" s="9"/>
      <c r="B20" s="39"/>
      <c r="C20" s="39"/>
      <c r="D20" s="39"/>
      <c r="E20" s="40"/>
      <c r="F20" s="9"/>
      <c r="G20" s="41"/>
      <c r="H20" s="41"/>
      <c r="I20" s="41"/>
      <c r="J20" s="42"/>
      <c r="K20" s="41"/>
      <c r="L20" s="41"/>
      <c r="M20" s="41"/>
      <c r="N20" s="43"/>
      <c r="Q20" s="1"/>
    </row>
    <row r="21" spans="1:17" ht="15">
      <c r="A21" s="9"/>
      <c r="B21" s="39"/>
      <c r="C21" s="39"/>
      <c r="D21" s="39"/>
      <c r="E21" s="40"/>
      <c r="F21" s="9"/>
      <c r="G21" s="41"/>
      <c r="H21" s="41"/>
      <c r="I21" s="41"/>
      <c r="J21" s="42"/>
      <c r="K21" s="41"/>
      <c r="L21" s="41"/>
      <c r="M21" s="41"/>
      <c r="N21" s="43"/>
      <c r="Q21" s="1"/>
    </row>
    <row r="22" spans="1:17" ht="15">
      <c r="A22" s="9"/>
      <c r="B22" s="39"/>
      <c r="C22" s="39"/>
      <c r="D22" s="39"/>
      <c r="E22" s="40"/>
      <c r="F22" s="9"/>
      <c r="G22" s="41"/>
      <c r="H22" s="41"/>
      <c r="I22" s="41"/>
      <c r="J22" s="42"/>
      <c r="K22" s="41"/>
      <c r="L22" s="41"/>
      <c r="M22" s="41"/>
      <c r="N22" s="43"/>
      <c r="Q22" s="1"/>
    </row>
    <row r="23" spans="1:17" ht="15">
      <c r="A23" s="9"/>
      <c r="B23" s="39"/>
      <c r="C23" s="39"/>
      <c r="D23" s="39"/>
      <c r="E23" s="40"/>
      <c r="F23" s="9"/>
      <c r="G23" s="41"/>
      <c r="H23" s="41"/>
      <c r="I23" s="41"/>
      <c r="J23" s="42"/>
      <c r="K23" s="41"/>
      <c r="L23" s="41"/>
      <c r="M23" s="41"/>
      <c r="N23" s="43"/>
      <c r="Q23" s="1"/>
    </row>
    <row r="24" spans="1:17" ht="15">
      <c r="A24" s="9"/>
      <c r="B24" s="39"/>
      <c r="C24" s="39"/>
      <c r="D24" s="39"/>
      <c r="E24" s="40"/>
      <c r="F24" s="9"/>
      <c r="G24" s="41"/>
      <c r="H24" s="41"/>
      <c r="I24" s="41"/>
      <c r="J24" s="42"/>
      <c r="K24" s="41"/>
      <c r="L24" s="41"/>
      <c r="M24" s="41"/>
      <c r="N24" s="43"/>
      <c r="Q24" s="1"/>
    </row>
    <row r="25" spans="1:17" ht="15">
      <c r="A25" s="9"/>
      <c r="B25" s="39"/>
      <c r="C25" s="39"/>
      <c r="D25" s="39"/>
      <c r="E25" s="40"/>
      <c r="F25" s="9"/>
      <c r="G25" s="41"/>
      <c r="H25" s="41"/>
      <c r="I25" s="41"/>
      <c r="J25" s="42"/>
      <c r="K25" s="41"/>
      <c r="L25" s="41"/>
      <c r="M25" s="41"/>
      <c r="N25" s="43"/>
      <c r="Q25" s="1"/>
    </row>
    <row r="26" spans="1:17" ht="15">
      <c r="A26" s="9"/>
      <c r="B26" s="39"/>
      <c r="C26" s="39"/>
      <c r="D26" s="39"/>
      <c r="E26" s="40"/>
      <c r="F26" s="9"/>
      <c r="G26" s="41"/>
      <c r="H26" s="41"/>
      <c r="I26" s="41"/>
      <c r="J26" s="42"/>
      <c r="K26" s="41"/>
      <c r="L26" s="41"/>
      <c r="M26" s="41"/>
      <c r="N26" s="43"/>
      <c r="Q26" s="1"/>
    </row>
    <row r="27" spans="1:17" ht="15">
      <c r="A27" s="9"/>
      <c r="B27" s="39"/>
      <c r="C27" s="39"/>
      <c r="D27" s="39"/>
      <c r="E27" s="40"/>
      <c r="F27" s="9"/>
      <c r="G27" s="41"/>
      <c r="H27" s="41"/>
      <c r="I27" s="41"/>
      <c r="J27" s="42"/>
      <c r="K27" s="41"/>
      <c r="L27" s="41"/>
      <c r="M27" s="41"/>
      <c r="N27" s="43"/>
      <c r="Q27" s="1"/>
    </row>
    <row r="28" spans="1:17" ht="15">
      <c r="A28" s="9"/>
      <c r="B28" s="39"/>
      <c r="C28" s="39"/>
      <c r="D28" s="39"/>
      <c r="E28" s="40"/>
      <c r="F28" s="9"/>
      <c r="G28" s="41"/>
      <c r="H28" s="41"/>
      <c r="I28" s="41"/>
      <c r="J28" s="42"/>
      <c r="K28" s="41"/>
      <c r="L28" s="41"/>
      <c r="M28" s="41"/>
      <c r="N28" s="43"/>
      <c r="Q28" s="1"/>
    </row>
    <row r="29" spans="1:17" ht="15">
      <c r="A29" s="9"/>
      <c r="B29" s="39"/>
      <c r="C29" s="39"/>
      <c r="D29" s="39"/>
      <c r="E29" s="40"/>
      <c r="F29" s="9"/>
      <c r="G29" s="41"/>
      <c r="H29" s="41"/>
      <c r="I29" s="41"/>
      <c r="J29" s="42"/>
      <c r="K29" s="41"/>
      <c r="L29" s="41"/>
      <c r="M29" s="41"/>
      <c r="N29" s="43"/>
      <c r="Q29" s="1"/>
    </row>
    <row r="30" spans="1:17" ht="15">
      <c r="A30" s="9"/>
      <c r="B30" s="39"/>
      <c r="C30" s="39"/>
      <c r="D30" s="39"/>
      <c r="E30" s="40"/>
      <c r="F30" s="9"/>
      <c r="G30" s="41"/>
      <c r="H30" s="41"/>
      <c r="I30" s="41"/>
      <c r="J30" s="42"/>
      <c r="K30" s="41"/>
      <c r="L30" s="41"/>
      <c r="M30" s="41"/>
      <c r="N30" s="43"/>
      <c r="Q30" s="1"/>
    </row>
    <row r="31" spans="1:17" ht="15">
      <c r="A31" s="9"/>
      <c r="B31" s="39"/>
      <c r="C31" s="39"/>
      <c r="D31" s="39"/>
      <c r="E31" s="40"/>
      <c r="F31" s="9"/>
      <c r="G31" s="41"/>
      <c r="H31" s="41"/>
      <c r="I31" s="41"/>
      <c r="J31" s="42"/>
      <c r="K31" s="41"/>
      <c r="L31" s="41"/>
      <c r="M31" s="41"/>
      <c r="N31" s="43"/>
      <c r="Q31" s="1"/>
    </row>
    <row r="32" spans="1:17" ht="15">
      <c r="A32" s="9"/>
      <c r="B32" s="39"/>
      <c r="C32" s="39"/>
      <c r="D32" s="39"/>
      <c r="E32" s="40"/>
      <c r="F32" s="9"/>
      <c r="G32" s="41"/>
      <c r="H32" s="41"/>
      <c r="I32" s="41"/>
      <c r="J32" s="42"/>
      <c r="K32" s="41"/>
      <c r="L32" s="41"/>
      <c r="M32" s="41"/>
      <c r="N32" s="43"/>
      <c r="Q32" s="1"/>
    </row>
    <row r="33" spans="1:17" ht="14.25" customHeight="1">
      <c r="A33" s="9"/>
      <c r="B33" s="39"/>
      <c r="C33" s="39"/>
      <c r="D33" s="39"/>
      <c r="E33" s="40"/>
      <c r="F33" s="9"/>
      <c r="G33" s="41"/>
      <c r="H33" s="41"/>
      <c r="I33" s="41"/>
      <c r="J33" s="42"/>
      <c r="K33" s="41"/>
      <c r="L33" s="41"/>
      <c r="M33" s="41"/>
      <c r="N33" s="43"/>
      <c r="Q33" s="1"/>
    </row>
    <row r="34" ht="15">
      <c r="Q34" s="1"/>
    </row>
    <row r="35" ht="15">
      <c r="Q35" s="1"/>
    </row>
    <row r="36" spans="2:17" ht="15">
      <c r="B36" s="2"/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</sheetData>
  <sheetProtection/>
  <mergeCells count="4">
    <mergeCell ref="G2:I2"/>
    <mergeCell ref="H6:I6"/>
    <mergeCell ref="B13:D13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95"/>
  <sheetViews>
    <sheetView showGridLines="0" view="pageBreakPreview" zoomScale="90" zoomScaleNormal="80" zoomScaleSheetLayoutView="9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32.75390625" style="1" customWidth="1"/>
    <col min="3" max="3" width="17.625" style="1" customWidth="1"/>
    <col min="4" max="4" width="20.875" style="1" customWidth="1"/>
    <col min="5" max="5" width="13.25390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4.25390625" style="1" customWidth="1"/>
    <col min="11" max="11" width="16.25390625" style="1" customWidth="1"/>
    <col min="12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30"/>
      <c r="H2" s="130"/>
      <c r="I2" s="130"/>
    </row>
    <row r="3" ht="15">
      <c r="N3" s="35" t="s">
        <v>68</v>
      </c>
    </row>
    <row r="4" spans="2:17" ht="15">
      <c r="B4" s="4" t="s">
        <v>14</v>
      </c>
      <c r="C4" s="5">
        <v>11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1">
        <f>SUM(N11:N11)</f>
        <v>0</v>
      </c>
      <c r="I6" s="13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147</v>
      </c>
      <c r="E10" s="91" t="s">
        <v>71</v>
      </c>
      <c r="F10" s="92"/>
      <c r="G10" s="90" t="str">
        <f>"Nazwa handlowa /
"&amp;C10&amp;" / 
"&amp;D10</f>
        <v>Nazwa handlowa /
Dawka / 
 </v>
      </c>
      <c r="H10" s="96" t="s">
        <v>86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102" customHeight="1">
      <c r="A11" s="21" t="s">
        <v>2</v>
      </c>
      <c r="B11" s="100" t="s">
        <v>126</v>
      </c>
      <c r="C11" s="100" t="s">
        <v>125</v>
      </c>
      <c r="D11" s="100" t="s">
        <v>127</v>
      </c>
      <c r="E11" s="98">
        <v>1800</v>
      </c>
      <c r="F11" s="99" t="s">
        <v>48</v>
      </c>
      <c r="G11" s="15" t="s">
        <v>60</v>
      </c>
      <c r="H11" s="55"/>
      <c r="I11" s="55"/>
      <c r="J11" s="16"/>
      <c r="K11" s="16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5">
      <c r="A12" s="9"/>
      <c r="B12" s="39"/>
      <c r="C12" s="39"/>
      <c r="D12" s="39"/>
      <c r="E12" s="40"/>
      <c r="F12" s="9"/>
      <c r="G12" s="41"/>
      <c r="H12" s="41"/>
      <c r="I12" s="41"/>
      <c r="J12" s="42"/>
      <c r="K12" s="42"/>
      <c r="L12" s="41"/>
      <c r="M12" s="41"/>
      <c r="N12" s="43"/>
      <c r="Q12" s="1"/>
    </row>
    <row r="13" spans="1:17" ht="50.25" customHeight="1">
      <c r="A13" s="9"/>
      <c r="B13" s="140" t="s">
        <v>128</v>
      </c>
      <c r="C13" s="140"/>
      <c r="D13" s="140"/>
      <c r="E13" s="140"/>
      <c r="F13" s="140"/>
      <c r="G13" s="140"/>
      <c r="H13" s="41"/>
      <c r="I13" s="41"/>
      <c r="J13" s="42"/>
      <c r="K13" s="42"/>
      <c r="L13" s="41"/>
      <c r="M13" s="41"/>
      <c r="N13" s="43"/>
      <c r="Q13" s="1"/>
    </row>
    <row r="14" spans="1:17" ht="72.75" customHeight="1">
      <c r="A14" s="9"/>
      <c r="B14" s="145" t="s">
        <v>159</v>
      </c>
      <c r="C14" s="145"/>
      <c r="D14" s="145"/>
      <c r="E14" s="145"/>
      <c r="F14" s="145"/>
      <c r="G14" s="145"/>
      <c r="H14" s="41"/>
      <c r="I14" s="41"/>
      <c r="J14" s="42"/>
      <c r="K14" s="42"/>
      <c r="L14" s="41"/>
      <c r="M14" s="41"/>
      <c r="N14" s="43"/>
      <c r="Q14" s="1"/>
    </row>
    <row r="15" spans="1:17" ht="15">
      <c r="A15" s="9"/>
      <c r="B15" s="39"/>
      <c r="C15" s="39"/>
      <c r="D15" s="39"/>
      <c r="E15" s="40"/>
      <c r="F15" s="9"/>
      <c r="G15" s="41"/>
      <c r="H15" s="41"/>
      <c r="I15" s="41"/>
      <c r="J15" s="42"/>
      <c r="K15" s="42"/>
      <c r="L15" s="41"/>
      <c r="M15" s="41"/>
      <c r="N15" s="43"/>
      <c r="Q15" s="1"/>
    </row>
    <row r="16" spans="1:17" ht="15">
      <c r="A16" s="9"/>
      <c r="B16" s="9"/>
      <c r="C16" s="9"/>
      <c r="D16" s="9"/>
      <c r="E16" s="19"/>
      <c r="F16" s="9"/>
      <c r="G16" s="9"/>
      <c r="H16" s="9"/>
      <c r="I16" s="9"/>
      <c r="J16" s="9"/>
      <c r="K16" s="9"/>
      <c r="L16" s="9"/>
      <c r="M16" s="9"/>
      <c r="N16" s="9"/>
      <c r="Q16" s="1"/>
    </row>
    <row r="17" spans="1:17" ht="15">
      <c r="A17" s="9"/>
      <c r="B17" s="9"/>
      <c r="C17" s="9"/>
      <c r="D17" s="9"/>
      <c r="E17" s="19"/>
      <c r="F17" s="9"/>
      <c r="G17" s="9"/>
      <c r="H17" s="9"/>
      <c r="I17" s="9"/>
      <c r="J17" s="9"/>
      <c r="K17" s="9"/>
      <c r="L17" s="9"/>
      <c r="M17" s="9"/>
      <c r="N17" s="9"/>
      <c r="Q17" s="1"/>
    </row>
    <row r="18" spans="2:17" ht="15">
      <c r="B18" s="38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</sheetData>
  <sheetProtection/>
  <mergeCells count="4">
    <mergeCell ref="G2:I2"/>
    <mergeCell ref="H6:I6"/>
    <mergeCell ref="B13:G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05"/>
  <sheetViews>
    <sheetView showGridLines="0" view="pageBreakPreview" zoomScale="90" zoomScaleNormal="80" zoomScaleSheetLayoutView="9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4.125" style="1" customWidth="1"/>
    <col min="3" max="3" width="18.625" style="1" customWidth="1"/>
    <col min="4" max="4" width="21.75390625" style="1" customWidth="1"/>
    <col min="5" max="5" width="10.625" style="23" customWidth="1"/>
    <col min="6" max="6" width="12.2539062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30"/>
      <c r="H2" s="130"/>
      <c r="I2" s="130"/>
    </row>
    <row r="3" ht="15">
      <c r="N3" s="35" t="s">
        <v>68</v>
      </c>
    </row>
    <row r="4" spans="2:17" ht="15">
      <c r="B4" s="4" t="s">
        <v>14</v>
      </c>
      <c r="C4" s="5">
        <v>12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1">
        <f>SUM(N11:N12)</f>
        <v>0</v>
      </c>
      <c r="I6" s="13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59</v>
      </c>
      <c r="E10" s="91" t="s">
        <v>67</v>
      </c>
      <c r="F10" s="92"/>
      <c r="G10" s="90" t="str">
        <f>"Nazwa handlowa /
"&amp;C10&amp;" / 
"&amp;D10</f>
        <v>Nazwa handlowa /
Dawka / 
Postać /Opakowanie</v>
      </c>
      <c r="H10" s="96" t="s">
        <v>86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69" customHeight="1">
      <c r="A11" s="44" t="s">
        <v>2</v>
      </c>
      <c r="B11" s="101" t="s">
        <v>129</v>
      </c>
      <c r="C11" s="94" t="s">
        <v>130</v>
      </c>
      <c r="D11" s="94" t="s">
        <v>131</v>
      </c>
      <c r="E11" s="102">
        <v>1600</v>
      </c>
      <c r="F11" s="103" t="s">
        <v>48</v>
      </c>
      <c r="G11" s="15" t="s">
        <v>60</v>
      </c>
      <c r="H11" s="62"/>
      <c r="I11" s="62"/>
      <c r="J11" s="46"/>
      <c r="K11" s="15"/>
      <c r="L11" s="15" t="str">
        <f>IF(K11=0,"0,00",IF(K11&gt;0,ROUND(E11/K11,2)))</f>
        <v>0,00</v>
      </c>
      <c r="M11" s="45"/>
      <c r="N11" s="47">
        <f>ROUND(L11*ROUND(M11,2),2)</f>
        <v>0</v>
      </c>
    </row>
    <row r="12" spans="1:14" ht="72" customHeight="1">
      <c r="A12" s="21" t="s">
        <v>3</v>
      </c>
      <c r="B12" s="94" t="s">
        <v>129</v>
      </c>
      <c r="C12" s="94" t="s">
        <v>132</v>
      </c>
      <c r="D12" s="94" t="s">
        <v>131</v>
      </c>
      <c r="E12" s="102">
        <v>2000</v>
      </c>
      <c r="F12" s="92" t="s">
        <v>48</v>
      </c>
      <c r="G12" s="15" t="s">
        <v>60</v>
      </c>
      <c r="H12" s="55"/>
      <c r="I12" s="5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spans="2:17" ht="22.5" customHeight="1">
      <c r="B14" s="130"/>
      <c r="C14" s="130"/>
      <c r="D14" s="130"/>
      <c r="E14" s="130"/>
      <c r="Q14" s="1"/>
    </row>
    <row r="15" spans="2:17" ht="23.25" customHeight="1">
      <c r="B15" s="130" t="s">
        <v>133</v>
      </c>
      <c r="C15" s="130"/>
      <c r="D15" s="130"/>
      <c r="E15" s="130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105" ht="15">
      <c r="Q105" s="1"/>
    </row>
  </sheetData>
  <sheetProtection/>
  <mergeCells count="4">
    <mergeCell ref="G2:I2"/>
    <mergeCell ref="H6:I6"/>
    <mergeCell ref="B14:E14"/>
    <mergeCell ref="B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view="pageBreakPreview" zoomScaleSheetLayoutView="10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3.75390625" style="1" customWidth="1"/>
    <col min="3" max="3" width="20.25390625" style="1" customWidth="1"/>
    <col min="4" max="4" width="26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1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30"/>
      <c r="H2" s="130"/>
      <c r="I2" s="130"/>
    </row>
    <row r="3" ht="15">
      <c r="N3" s="35" t="s">
        <v>68</v>
      </c>
    </row>
    <row r="4" spans="2:17" ht="15">
      <c r="B4" s="4" t="s">
        <v>14</v>
      </c>
      <c r="C4" s="5">
        <v>13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1">
        <f>SUM(N11:N13)</f>
        <v>0</v>
      </c>
      <c r="I6" s="13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59</v>
      </c>
      <c r="E10" s="91" t="s">
        <v>67</v>
      </c>
      <c r="F10" s="92"/>
      <c r="G10" s="90" t="str">
        <f>"Nazwa handlowa /
"&amp;C10&amp;" / 
"&amp;D10</f>
        <v>Nazwa handlowa /
Dawka / 
Postać /Opakowanie</v>
      </c>
      <c r="H10" s="90" t="s">
        <v>63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55.5" customHeight="1">
      <c r="A11" s="21" t="s">
        <v>2</v>
      </c>
      <c r="B11" s="93" t="s">
        <v>134</v>
      </c>
      <c r="C11" s="93" t="s">
        <v>135</v>
      </c>
      <c r="D11" s="93" t="s">
        <v>136</v>
      </c>
      <c r="E11" s="102">
        <v>800</v>
      </c>
      <c r="F11" s="92" t="s">
        <v>48</v>
      </c>
      <c r="G11" s="15" t="s">
        <v>60</v>
      </c>
      <c r="H11" s="55"/>
      <c r="I11" s="5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55.5" customHeight="1">
      <c r="A12" s="21" t="s">
        <v>3</v>
      </c>
      <c r="B12" s="93" t="s">
        <v>134</v>
      </c>
      <c r="C12" s="93" t="s">
        <v>137</v>
      </c>
      <c r="D12" s="93" t="s">
        <v>136</v>
      </c>
      <c r="E12" s="102">
        <v>14000</v>
      </c>
      <c r="F12" s="92" t="s">
        <v>48</v>
      </c>
      <c r="G12" s="15" t="s">
        <v>60</v>
      </c>
      <c r="H12" s="55"/>
      <c r="I12" s="5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55.5" customHeight="1">
      <c r="A13" s="21" t="s">
        <v>4</v>
      </c>
      <c r="B13" s="93" t="s">
        <v>134</v>
      </c>
      <c r="C13" s="93" t="s">
        <v>154</v>
      </c>
      <c r="D13" s="93" t="s">
        <v>136</v>
      </c>
      <c r="E13" s="102">
        <v>1000</v>
      </c>
      <c r="F13" s="92" t="s">
        <v>48</v>
      </c>
      <c r="G13" s="15" t="s">
        <v>60</v>
      </c>
      <c r="H13" s="55"/>
      <c r="I13" s="5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2:17" ht="41.25" customHeight="1">
      <c r="B14" s="148" t="s">
        <v>133</v>
      </c>
      <c r="C14" s="148"/>
      <c r="D14" s="148"/>
      <c r="E14" s="148"/>
      <c r="F14" s="148"/>
      <c r="Q14" s="1"/>
    </row>
    <row r="15" spans="2:17" ht="18" customHeight="1">
      <c r="B15" s="147"/>
      <c r="C15" s="147"/>
      <c r="D15" s="147"/>
      <c r="E15" s="147"/>
      <c r="F15" s="147"/>
      <c r="Q15" s="1"/>
    </row>
    <row r="16" spans="2:17" ht="23.25" customHeight="1">
      <c r="B16" s="146"/>
      <c r="C16" s="146"/>
      <c r="D16" s="146"/>
      <c r="E16" s="146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5">
    <mergeCell ref="G2:I2"/>
    <mergeCell ref="H6:I6"/>
    <mergeCell ref="B16:E1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2"/>
  <sheetViews>
    <sheetView showGridLines="0" view="pageBreakPreview" zoomScale="90" zoomScaleNormal="80" zoomScaleSheetLayoutView="90" zoomScalePageLayoutView="85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3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1" width="15.25390625" style="1" hidden="1" customWidth="1"/>
    <col min="12" max="13" width="15.2539062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30"/>
      <c r="H2" s="130"/>
      <c r="I2" s="130"/>
    </row>
    <row r="3" ht="15">
      <c r="N3" s="35" t="s">
        <v>68</v>
      </c>
    </row>
    <row r="4" spans="2:17" ht="15">
      <c r="B4" s="4" t="s">
        <v>14</v>
      </c>
      <c r="C4" s="5">
        <v>1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1">
        <f>SUM(N11:N11)</f>
        <v>0</v>
      </c>
      <c r="I6" s="13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87" t="s">
        <v>45</v>
      </c>
      <c r="B10" s="87" t="s">
        <v>15</v>
      </c>
      <c r="C10" s="87" t="s">
        <v>16</v>
      </c>
      <c r="D10" s="87" t="s">
        <v>59</v>
      </c>
      <c r="E10" s="88" t="s">
        <v>71</v>
      </c>
      <c r="F10" s="89"/>
      <c r="G10" s="87" t="str">
        <f>"Nazwa handlowa /
"&amp;C10&amp;" / 
"&amp;D10</f>
        <v>Nazwa handlowa /
Dawka / 
Postać /Opakowanie</v>
      </c>
      <c r="H10" s="90" t="s">
        <v>63</v>
      </c>
      <c r="I10" s="90" t="str">
        <f>B10</f>
        <v>Skład</v>
      </c>
      <c r="J10" s="90" t="s">
        <v>87</v>
      </c>
      <c r="K10" s="87"/>
      <c r="L10" s="90" t="s">
        <v>155</v>
      </c>
      <c r="M10" s="90" t="s">
        <v>156</v>
      </c>
      <c r="N10" s="90" t="s">
        <v>17</v>
      </c>
    </row>
    <row r="11" spans="1:14" ht="389.25" customHeight="1">
      <c r="A11" s="21" t="s">
        <v>2</v>
      </c>
      <c r="B11" s="78" t="s">
        <v>117</v>
      </c>
      <c r="C11" s="78" t="s">
        <v>84</v>
      </c>
      <c r="D11" s="78" t="s">
        <v>91</v>
      </c>
      <c r="E11" s="86">
        <v>10000</v>
      </c>
      <c r="F11" s="85" t="s">
        <v>118</v>
      </c>
      <c r="G11" s="15" t="s">
        <v>119</v>
      </c>
      <c r="H11" s="55"/>
      <c r="I11" s="55"/>
      <c r="J11" s="16" t="s">
        <v>120</v>
      </c>
      <c r="K11" s="15"/>
      <c r="L11" s="15"/>
      <c r="M11" s="15"/>
      <c r="N11" s="17">
        <f>ROUND(L11*ROUND(M11,2),2)</f>
        <v>0</v>
      </c>
    </row>
    <row r="12" spans="1:17" ht="15">
      <c r="A12" s="9"/>
      <c r="B12" s="39"/>
      <c r="C12" s="39"/>
      <c r="D12" s="49"/>
      <c r="E12" s="54"/>
      <c r="F12" s="50"/>
      <c r="G12" s="41"/>
      <c r="H12" s="41"/>
      <c r="I12" s="41"/>
      <c r="J12" s="42"/>
      <c r="K12" s="41"/>
      <c r="L12" s="41"/>
      <c r="M12" s="41"/>
      <c r="N12" s="43"/>
      <c r="Q12" s="1"/>
    </row>
    <row r="13" spans="2:17" ht="36" customHeight="1">
      <c r="B13" s="130" t="s">
        <v>92</v>
      </c>
      <c r="C13" s="130"/>
      <c r="D13" s="130"/>
      <c r="E13" s="130"/>
      <c r="F13" s="130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view="pageBreakPreview" zoomScale="90" zoomScaleNormal="80" zoomScaleSheetLayoutView="9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6.125" style="1" customWidth="1"/>
    <col min="4" max="4" width="32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4.75390625" style="1" customWidth="1"/>
    <col min="11" max="11" width="14.375" style="1" customWidth="1"/>
    <col min="12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30"/>
      <c r="H2" s="130"/>
      <c r="I2" s="130"/>
    </row>
    <row r="3" ht="15">
      <c r="N3" s="35" t="s">
        <v>68</v>
      </c>
    </row>
    <row r="4" spans="2:17" ht="15">
      <c r="B4" s="4" t="s">
        <v>14</v>
      </c>
      <c r="C4" s="5">
        <v>2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1">
        <f>SUM(N11:N11)</f>
        <v>0</v>
      </c>
      <c r="I6" s="13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69</v>
      </c>
      <c r="E10" s="91" t="s">
        <v>67</v>
      </c>
      <c r="F10" s="92"/>
      <c r="G10" s="90" t="str">
        <f>"Nazwa handlowa /
"&amp;C10&amp;" / 
"&amp;D10</f>
        <v>Nazwa handlowa /
Dawka / 
Postać/ Opakowanie</v>
      </c>
      <c r="H10" s="90" t="s">
        <v>63</v>
      </c>
      <c r="I10" s="90" t="str">
        <f>B10</f>
        <v>Skład</v>
      </c>
      <c r="J10" s="90" t="s">
        <v>87</v>
      </c>
      <c r="K10" s="90" t="s">
        <v>37</v>
      </c>
      <c r="L10" s="90" t="s">
        <v>141</v>
      </c>
      <c r="M10" s="90" t="s">
        <v>142</v>
      </c>
      <c r="N10" s="90" t="s">
        <v>17</v>
      </c>
    </row>
    <row r="11" spans="1:14" ht="171.75" customHeight="1">
      <c r="A11" s="21" t="s">
        <v>2</v>
      </c>
      <c r="B11" s="21" t="s">
        <v>97</v>
      </c>
      <c r="C11" s="21" t="s">
        <v>93</v>
      </c>
      <c r="D11" s="21" t="s">
        <v>99</v>
      </c>
      <c r="E11" s="63">
        <v>4500</v>
      </c>
      <c r="F11" s="21" t="s">
        <v>96</v>
      </c>
      <c r="G11" s="15" t="s">
        <v>94</v>
      </c>
      <c r="H11" s="21"/>
      <c r="I11" s="21"/>
      <c r="J11" s="21" t="s">
        <v>95</v>
      </c>
      <c r="K11" s="16"/>
      <c r="L11" s="15"/>
      <c r="M11" s="15"/>
      <c r="N11" s="17">
        <f>ROUND(L11*ROUND(M11,2),2)</f>
        <v>0</v>
      </c>
    </row>
    <row r="12" spans="2:3" ht="15">
      <c r="B12" s="136"/>
      <c r="C12" s="137"/>
    </row>
    <row r="13" spans="2:6" ht="31.5" customHeight="1">
      <c r="B13" s="130" t="s">
        <v>140</v>
      </c>
      <c r="C13" s="130"/>
      <c r="D13" s="130"/>
      <c r="E13" s="130"/>
      <c r="F13" s="130"/>
    </row>
    <row r="14" spans="2:6" ht="55.5" customHeight="1">
      <c r="B14" s="134" t="s">
        <v>98</v>
      </c>
      <c r="C14" s="135"/>
      <c r="D14" s="135"/>
      <c r="E14" s="135"/>
      <c r="F14" s="135"/>
    </row>
    <row r="15" spans="2:17" ht="23.25" customHeight="1">
      <c r="B15" s="135"/>
      <c r="C15" s="135"/>
      <c r="D15" s="135"/>
      <c r="E15" s="135"/>
      <c r="F15" s="135"/>
      <c r="Q15" s="1"/>
    </row>
    <row r="16" spans="2:17" ht="20.25" customHeight="1">
      <c r="B16" s="112"/>
      <c r="C16" s="133"/>
      <c r="D16" s="133"/>
      <c r="E16" s="133"/>
      <c r="F16" s="133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</sheetData>
  <sheetProtection/>
  <mergeCells count="7">
    <mergeCell ref="G2:I2"/>
    <mergeCell ref="H6:I6"/>
    <mergeCell ref="B16:F16"/>
    <mergeCell ref="B13:F13"/>
    <mergeCell ref="B14:F14"/>
    <mergeCell ref="B15:F15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4"/>
  <sheetViews>
    <sheetView showGridLines="0" view="pageBreakPreview" zoomScale="90" zoomScaleNormal="80" zoomScaleSheetLayoutView="90" zoomScalePageLayoutView="85" workbookViewId="0" topLeftCell="A4">
      <selection activeCell="B11" sqref="B11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10" width="15.125" style="1" customWidth="1"/>
    <col min="11" max="11" width="19.875" style="1" customWidth="1"/>
    <col min="12" max="12" width="15.875" style="1" customWidth="1"/>
    <col min="13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DFP.271.21.2020.DB</v>
      </c>
      <c r="M1" s="83"/>
      <c r="N1" s="83" t="s">
        <v>62</v>
      </c>
      <c r="R1" s="2"/>
      <c r="S1" s="2"/>
    </row>
    <row r="2" spans="7:14" ht="15">
      <c r="G2" s="130"/>
      <c r="H2" s="130"/>
      <c r="I2" s="130"/>
      <c r="M2" s="84"/>
      <c r="N2" s="84"/>
    </row>
    <row r="3" spans="13:14" ht="15">
      <c r="M3" s="83"/>
      <c r="N3" s="83" t="s">
        <v>68</v>
      </c>
    </row>
    <row r="4" spans="2:16" ht="15">
      <c r="B4" s="4" t="s">
        <v>14</v>
      </c>
      <c r="C4" s="5">
        <v>3</v>
      </c>
      <c r="D4" s="6"/>
      <c r="E4" s="19"/>
      <c r="F4" s="9"/>
      <c r="G4" s="8" t="s">
        <v>19</v>
      </c>
      <c r="H4" s="9"/>
      <c r="I4" s="6"/>
      <c r="J4" s="6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6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1</v>
      </c>
      <c r="H6" s="131">
        <f>SUM(N11:N12)</f>
        <v>0</v>
      </c>
      <c r="I6" s="132"/>
      <c r="J6" s="43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P8" s="1"/>
    </row>
    <row r="9" spans="2:16" ht="15">
      <c r="B9" s="4"/>
      <c r="P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69</v>
      </c>
      <c r="E10" s="91" t="s">
        <v>67</v>
      </c>
      <c r="F10" s="92"/>
      <c r="G10" s="90" t="str">
        <f>"Nazwa handlowa /
"&amp;C10&amp;" / 
"&amp;D10</f>
        <v>Nazwa handlowa /
Dawka / 
Postać/ Opakowanie</v>
      </c>
      <c r="H10" s="90" t="s">
        <v>63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66" customHeight="1">
      <c r="A11" s="65">
        <v>1</v>
      </c>
      <c r="B11" s="79" t="s">
        <v>100</v>
      </c>
      <c r="C11" s="79" t="s">
        <v>101</v>
      </c>
      <c r="D11" s="80" t="s">
        <v>102</v>
      </c>
      <c r="E11" s="81">
        <v>30</v>
      </c>
      <c r="F11" s="82" t="s">
        <v>48</v>
      </c>
      <c r="G11" s="52"/>
      <c r="H11" s="56"/>
      <c r="I11" s="56"/>
      <c r="J11" s="56"/>
      <c r="K11" s="52"/>
      <c r="L11" s="52" t="str">
        <f>IF(K11=0,"0,00",IF(K11&gt;0,ROUND(E11/K11,2)))</f>
        <v>0,00</v>
      </c>
      <c r="M11" s="52"/>
      <c r="N11" s="53">
        <f>ROUND(L11*ROUND(M11,2),2)</f>
        <v>0</v>
      </c>
    </row>
    <row r="12" spans="1:14" ht="56.25" customHeight="1">
      <c r="A12" s="65">
        <v>2</v>
      </c>
      <c r="B12" s="79" t="s">
        <v>100</v>
      </c>
      <c r="C12" s="79" t="s">
        <v>79</v>
      </c>
      <c r="D12" s="80" t="s">
        <v>103</v>
      </c>
      <c r="E12" s="81">
        <v>250</v>
      </c>
      <c r="F12" s="82" t="s">
        <v>48</v>
      </c>
      <c r="G12" s="52"/>
      <c r="H12" s="56"/>
      <c r="I12" s="56"/>
      <c r="J12" s="56"/>
      <c r="K12" s="52"/>
      <c r="L12" s="52" t="str">
        <f>IF(K12=0,"0,00",IF(K12&gt;0,ROUND(E12/K12,2)))</f>
        <v>0,00</v>
      </c>
      <c r="M12" s="52"/>
      <c r="N12" s="53">
        <f>ROUND(L12*ROUND(M12,2),2)</f>
        <v>0</v>
      </c>
    </row>
    <row r="13" spans="1:16" s="9" customFormat="1" ht="24" customHeight="1">
      <c r="A13" s="70"/>
      <c r="B13" s="141" t="s">
        <v>77</v>
      </c>
      <c r="C13" s="141"/>
      <c r="D13" s="141"/>
      <c r="E13" s="141"/>
      <c r="F13" s="141"/>
      <c r="G13" s="59"/>
      <c r="H13" s="60"/>
      <c r="I13" s="60"/>
      <c r="J13" s="60"/>
      <c r="K13" s="59"/>
      <c r="L13" s="59"/>
      <c r="M13" s="59"/>
      <c r="N13" s="61"/>
      <c r="P13" s="57"/>
    </row>
    <row r="14" spans="1:16" s="9" customFormat="1" ht="24.75" customHeight="1">
      <c r="A14" s="58"/>
      <c r="B14" s="138" t="s">
        <v>104</v>
      </c>
      <c r="C14" s="138"/>
      <c r="D14" s="138"/>
      <c r="E14" s="138"/>
      <c r="F14" s="138"/>
      <c r="G14" s="59"/>
      <c r="H14" s="60"/>
      <c r="I14" s="60"/>
      <c r="J14" s="60"/>
      <c r="K14" s="59"/>
      <c r="L14" s="59"/>
      <c r="M14" s="59"/>
      <c r="N14" s="61"/>
      <c r="P14" s="57"/>
    </row>
    <row r="15" spans="1:16" s="9" customFormat="1" ht="39" customHeight="1">
      <c r="A15" s="58"/>
      <c r="B15" s="139" t="s">
        <v>143</v>
      </c>
      <c r="C15" s="140"/>
      <c r="D15" s="140"/>
      <c r="E15" s="140"/>
      <c r="F15" s="140"/>
      <c r="G15" s="59"/>
      <c r="H15" s="60"/>
      <c r="I15" s="60"/>
      <c r="J15" s="60"/>
      <c r="K15" s="59"/>
      <c r="L15" s="59"/>
      <c r="M15" s="59"/>
      <c r="N15" s="61"/>
      <c r="P15" s="57"/>
    </row>
    <row r="16" s="2" customFormat="1" ht="15">
      <c r="E16" s="37"/>
    </row>
    <row r="17" spans="2:6" s="2" customFormat="1" ht="32.25" customHeight="1">
      <c r="B17" s="112"/>
      <c r="C17" s="112"/>
      <c r="D17" s="112"/>
      <c r="E17" s="112"/>
      <c r="F17" s="112"/>
    </row>
    <row r="18" s="2" customFormat="1" ht="15">
      <c r="E18" s="37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  <row r="84" ht="15">
      <c r="P84" s="1"/>
    </row>
  </sheetData>
  <sheetProtection/>
  <mergeCells count="6">
    <mergeCell ref="G2:I2"/>
    <mergeCell ref="H6:I6"/>
    <mergeCell ref="B17:F17"/>
    <mergeCell ref="B14:F14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4"/>
  <sheetViews>
    <sheetView showGridLines="0" view="pageBreakPreview" zoomScale="90" zoomScaleNormal="80" zoomScaleSheetLayoutView="9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5.75390625" style="1" customWidth="1"/>
    <col min="11" max="11" width="15.375" style="1" customWidth="1"/>
    <col min="12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30"/>
      <c r="H2" s="130"/>
      <c r="I2" s="130"/>
    </row>
    <row r="3" ht="15">
      <c r="N3" s="35" t="s">
        <v>68</v>
      </c>
    </row>
    <row r="4" spans="2:17" ht="15">
      <c r="B4" s="4" t="s">
        <v>14</v>
      </c>
      <c r="C4" s="5">
        <v>4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1">
        <f>SUM(N11:N11)</f>
        <v>0</v>
      </c>
      <c r="I6" s="13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59</v>
      </c>
      <c r="E10" s="91" t="s">
        <v>67</v>
      </c>
      <c r="F10" s="92"/>
      <c r="G10" s="90" t="str">
        <f>"Nazwa handlowa /
"&amp;C10&amp;" / 
"&amp;D10</f>
        <v>Nazwa handlowa /
Dawka / 
Postać /Opakowanie</v>
      </c>
      <c r="H10" s="90" t="s">
        <v>63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66" customHeight="1">
      <c r="A11" s="65" t="s">
        <v>2</v>
      </c>
      <c r="B11" s="68" t="s">
        <v>105</v>
      </c>
      <c r="C11" s="68" t="s">
        <v>106</v>
      </c>
      <c r="D11" s="68" t="s">
        <v>107</v>
      </c>
      <c r="E11" s="69">
        <v>1100</v>
      </c>
      <c r="F11" s="14" t="s">
        <v>48</v>
      </c>
      <c r="G11" s="15" t="s">
        <v>60</v>
      </c>
      <c r="H11" s="55"/>
      <c r="I11" s="55"/>
      <c r="J11" s="16"/>
      <c r="K11" s="16"/>
      <c r="L11" s="15" t="str">
        <f>IF(K11=0,"0,00",IF(K11&gt;0,ROUND(E11/K11,2)))</f>
        <v>0,00</v>
      </c>
      <c r="M11" s="15"/>
      <c r="N11" s="17">
        <f>ROUND(L11*ROUND(M11,2),2)</f>
        <v>0</v>
      </c>
    </row>
    <row r="12" s="2" customFormat="1" ht="15">
      <c r="E12" s="37"/>
    </row>
    <row r="13" spans="1:6" s="2" customFormat="1" ht="39.75" customHeight="1">
      <c r="A13" s="130" t="s">
        <v>144</v>
      </c>
      <c r="B13" s="130"/>
      <c r="C13" s="130"/>
      <c r="D13" s="130"/>
      <c r="E13" s="130"/>
      <c r="F13" s="130"/>
    </row>
    <row r="14" spans="2:6" s="2" customFormat="1" ht="21" customHeight="1">
      <c r="B14" s="135"/>
      <c r="C14" s="135"/>
      <c r="D14" s="135"/>
      <c r="E14" s="135"/>
      <c r="F14" s="135"/>
    </row>
    <row r="15" spans="2:7" s="2" customFormat="1" ht="21.75" customHeight="1">
      <c r="B15" s="130"/>
      <c r="C15" s="130"/>
      <c r="D15" s="130"/>
      <c r="E15" s="130"/>
      <c r="F15" s="130"/>
      <c r="G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</sheetData>
  <sheetProtection/>
  <mergeCells count="5">
    <mergeCell ref="G2:I2"/>
    <mergeCell ref="H6:I6"/>
    <mergeCell ref="B14:F14"/>
    <mergeCell ref="B15:F15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7"/>
  <sheetViews>
    <sheetView showGridLines="0" view="pageBreakPreview" zoomScaleNormal="80" zoomScaleSheetLayoutView="100" zoomScalePageLayoutView="80" workbookViewId="0" topLeftCell="A3">
      <selection activeCell="B11" sqref="B11"/>
    </sheetView>
  </sheetViews>
  <sheetFormatPr defaultColWidth="9.00390625" defaultRowHeight="12.75"/>
  <cols>
    <col min="1" max="1" width="5.125" style="1" customWidth="1"/>
    <col min="2" max="2" width="23.25390625" style="1" customWidth="1"/>
    <col min="3" max="3" width="20.875" style="1" customWidth="1"/>
    <col min="4" max="4" width="23.75390625" style="1" customWidth="1"/>
    <col min="5" max="5" width="10.625" style="23" customWidth="1"/>
    <col min="6" max="6" width="16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16.75390625" style="1" customWidth="1"/>
    <col min="11" max="11" width="15.625" style="1" customWidth="1"/>
    <col min="12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30"/>
      <c r="H2" s="130"/>
      <c r="I2" s="130"/>
    </row>
    <row r="3" ht="15">
      <c r="N3" s="35" t="s">
        <v>68</v>
      </c>
    </row>
    <row r="4" spans="2:17" ht="15">
      <c r="B4" s="4" t="s">
        <v>14</v>
      </c>
      <c r="C4" s="5">
        <v>5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1">
        <f>SUM(N11:N11)</f>
        <v>0</v>
      </c>
      <c r="I6" s="13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89.25" customHeight="1">
      <c r="A10" s="90" t="s">
        <v>45</v>
      </c>
      <c r="B10" s="90" t="s">
        <v>15</v>
      </c>
      <c r="C10" s="90" t="s">
        <v>16</v>
      </c>
      <c r="D10" s="90" t="s">
        <v>59</v>
      </c>
      <c r="E10" s="91" t="s">
        <v>67</v>
      </c>
      <c r="F10" s="92"/>
      <c r="G10" s="90" t="str">
        <f>"Nazwa handlowa /
"&amp;C10&amp;" / 
"&amp;D10</f>
        <v>Nazwa handlowa /
Dawka / 
Postać /Opakowanie</v>
      </c>
      <c r="H10" s="90" t="s">
        <v>63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86.25" customHeight="1">
      <c r="A11" s="21" t="s">
        <v>2</v>
      </c>
      <c r="B11" s="71" t="s">
        <v>108</v>
      </c>
      <c r="C11" s="71" t="s">
        <v>109</v>
      </c>
      <c r="D11" s="71" t="s">
        <v>110</v>
      </c>
      <c r="E11" s="72">
        <v>450</v>
      </c>
      <c r="F11" s="21" t="s">
        <v>48</v>
      </c>
      <c r="G11" s="15" t="s">
        <v>60</v>
      </c>
      <c r="H11" s="55"/>
      <c r="I11" s="55"/>
      <c r="J11" s="16"/>
      <c r="K11" s="16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5">
      <c r="A12" s="9"/>
      <c r="B12" s="9"/>
      <c r="C12" s="9"/>
      <c r="D12" s="9"/>
      <c r="E12" s="19"/>
      <c r="F12" s="9"/>
      <c r="G12" s="9"/>
      <c r="H12" s="9"/>
      <c r="I12" s="9"/>
      <c r="J12" s="9"/>
      <c r="K12" s="9"/>
      <c r="L12" s="9"/>
      <c r="M12" s="9"/>
      <c r="N12" s="9"/>
      <c r="Q12" s="1"/>
    </row>
    <row r="13" spans="1:17" ht="41.25" customHeight="1">
      <c r="A13" s="9"/>
      <c r="B13" s="130" t="s">
        <v>145</v>
      </c>
      <c r="C13" s="130"/>
      <c r="D13" s="130"/>
      <c r="E13" s="130"/>
      <c r="F13" s="130"/>
      <c r="H13" s="9"/>
      <c r="I13" s="9"/>
      <c r="J13" s="9"/>
      <c r="K13" s="9"/>
      <c r="L13" s="9"/>
      <c r="M13" s="9"/>
      <c r="N13" s="9"/>
      <c r="Q13" s="1"/>
    </row>
    <row r="14" spans="2:17" ht="22.5" customHeight="1">
      <c r="B14" s="130"/>
      <c r="C14" s="142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</sheetData>
  <sheetProtection/>
  <mergeCells count="4">
    <mergeCell ref="G2:I2"/>
    <mergeCell ref="H6:I6"/>
    <mergeCell ref="B14:C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S71"/>
  <sheetViews>
    <sheetView showGridLines="0" view="pageBreakPreview" zoomScaleNormal="80" zoomScaleSheetLayoutView="100" zoomScalePageLayoutView="85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25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00390625" style="1" customWidth="1"/>
    <col min="11" max="12" width="15.25390625" style="1" customWidth="1"/>
    <col min="13" max="13" width="19.1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DFP.271.21.2020.DB</v>
      </c>
      <c r="M1" s="35" t="s">
        <v>62</v>
      </c>
      <c r="R1" s="2"/>
      <c r="S1" s="2"/>
    </row>
    <row r="2" spans="7:9" ht="15">
      <c r="G2" s="130"/>
      <c r="H2" s="130"/>
      <c r="I2" s="130"/>
    </row>
    <row r="3" ht="15">
      <c r="M3" s="35" t="s">
        <v>68</v>
      </c>
    </row>
    <row r="4" spans="2:16" ht="15">
      <c r="B4" s="4" t="s">
        <v>14</v>
      </c>
      <c r="C4" s="5">
        <v>6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1</v>
      </c>
      <c r="H6" s="131">
        <f>SUM(M11:M11)</f>
        <v>0</v>
      </c>
      <c r="I6" s="132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73.5" customHeight="1">
      <c r="A10" s="90" t="s">
        <v>45</v>
      </c>
      <c r="B10" s="90" t="s">
        <v>15</v>
      </c>
      <c r="C10" s="90" t="s">
        <v>16</v>
      </c>
      <c r="D10" s="90" t="s">
        <v>70</v>
      </c>
      <c r="E10" s="91" t="s">
        <v>71</v>
      </c>
      <c r="F10" s="92"/>
      <c r="G10" s="90" t="str">
        <f>"Nazwa handlowa /
"&amp;C10&amp;" / 
"&amp;D10</f>
        <v>Nazwa handlowa /
Dawka / 
Postać/Opakowanie</v>
      </c>
      <c r="H10" s="90" t="s">
        <v>63</v>
      </c>
      <c r="I10" s="90" t="str">
        <f>B10</f>
        <v>Skład</v>
      </c>
      <c r="J10" s="90" t="s">
        <v>87</v>
      </c>
      <c r="K10" s="90" t="s">
        <v>38</v>
      </c>
      <c r="L10" s="90" t="s">
        <v>39</v>
      </c>
      <c r="M10" s="90" t="s">
        <v>17</v>
      </c>
    </row>
    <row r="11" spans="1:13" ht="72.75" customHeight="1">
      <c r="A11" s="21" t="s">
        <v>2</v>
      </c>
      <c r="B11" s="66" t="s">
        <v>111</v>
      </c>
      <c r="C11" s="66" t="s">
        <v>112</v>
      </c>
      <c r="D11" s="66" t="s">
        <v>113</v>
      </c>
      <c r="E11" s="69">
        <v>450</v>
      </c>
      <c r="F11" s="14" t="s">
        <v>157</v>
      </c>
      <c r="G11" s="15" t="s">
        <v>72</v>
      </c>
      <c r="H11" s="55"/>
      <c r="I11" s="55"/>
      <c r="J11" s="15"/>
      <c r="K11" s="15"/>
      <c r="L11" s="15"/>
      <c r="M11" s="17">
        <f>ROUND(K11*ROUND(L11,2),2)</f>
        <v>0</v>
      </c>
    </row>
    <row r="12" ht="15">
      <c r="P12" s="1"/>
    </row>
    <row r="13" spans="2:16" ht="49.5" customHeight="1">
      <c r="B13" s="130" t="s">
        <v>145</v>
      </c>
      <c r="C13" s="130"/>
      <c r="D13" s="130"/>
      <c r="E13" s="130"/>
      <c r="F13" s="130"/>
      <c r="P13" s="1"/>
    </row>
    <row r="14" s="2" customFormat="1" ht="15">
      <c r="E14" s="37"/>
    </row>
    <row r="15" s="2" customFormat="1" ht="15">
      <c r="E15" s="37"/>
    </row>
    <row r="16" s="2" customFormat="1" ht="15">
      <c r="E16" s="37"/>
    </row>
    <row r="17" s="2" customFormat="1" ht="15">
      <c r="E17" s="37"/>
    </row>
    <row r="18" s="2" customFormat="1" ht="15">
      <c r="E18" s="37"/>
    </row>
    <row r="19" s="2" customFormat="1" ht="15">
      <c r="E19" s="37"/>
    </row>
    <row r="20" s="2" customFormat="1" ht="15">
      <c r="E20" s="37"/>
    </row>
    <row r="21" s="2" customFormat="1" ht="15">
      <c r="E21" s="37"/>
    </row>
    <row r="22" s="2" customFormat="1" ht="15">
      <c r="E22" s="37"/>
    </row>
    <row r="23" s="2" customFormat="1" ht="15">
      <c r="E23" s="37"/>
    </row>
    <row r="24" s="2" customFormat="1" ht="15">
      <c r="E24" s="37"/>
    </row>
    <row r="25" s="2" customFormat="1" ht="15">
      <c r="E25" s="37"/>
    </row>
    <row r="26" s="2" customFormat="1" ht="15">
      <c r="E26" s="37"/>
    </row>
    <row r="27" s="2" customFormat="1" ht="15">
      <c r="E27" s="37"/>
    </row>
    <row r="28" s="2" customFormat="1" ht="15">
      <c r="E28" s="37"/>
    </row>
    <row r="29" s="2" customFormat="1" ht="15">
      <c r="E29" s="37"/>
    </row>
    <row r="30" s="2" customFormat="1" ht="15">
      <c r="E30" s="37"/>
    </row>
    <row r="31" s="2" customFormat="1" ht="15">
      <c r="E31" s="37"/>
    </row>
    <row r="32" s="2" customFormat="1" ht="15">
      <c r="E32" s="37"/>
    </row>
    <row r="33" s="2" customFormat="1" ht="15">
      <c r="E33" s="37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72"/>
  <sheetViews>
    <sheetView showGridLines="0" view="pageBreakPreview" zoomScale="90" zoomScaleNormal="80" zoomScaleSheetLayoutView="9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2" width="15.25390625" style="1" customWidth="1"/>
    <col min="13" max="13" width="19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DFP.271.21.2020.DB</v>
      </c>
      <c r="M1" s="35" t="s">
        <v>62</v>
      </c>
      <c r="R1" s="2"/>
      <c r="S1" s="2"/>
    </row>
    <row r="2" spans="7:9" ht="15">
      <c r="G2" s="130"/>
      <c r="H2" s="130"/>
      <c r="I2" s="130"/>
    </row>
    <row r="3" ht="15">
      <c r="M3" s="35" t="s">
        <v>68</v>
      </c>
    </row>
    <row r="4" spans="2:16" ht="15">
      <c r="B4" s="4" t="s">
        <v>14</v>
      </c>
      <c r="C4" s="5">
        <v>7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1</v>
      </c>
      <c r="H6" s="131">
        <f>SUM(M11:M11)</f>
        <v>0</v>
      </c>
      <c r="I6" s="132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73.5" customHeight="1">
      <c r="A10" s="90" t="s">
        <v>45</v>
      </c>
      <c r="B10" s="90" t="s">
        <v>15</v>
      </c>
      <c r="C10" s="90" t="s">
        <v>16</v>
      </c>
      <c r="D10" s="90" t="s">
        <v>69</v>
      </c>
      <c r="E10" s="91" t="s">
        <v>67</v>
      </c>
      <c r="F10" s="92"/>
      <c r="G10" s="90" t="str">
        <f>"Nazwa handlowa /
"&amp;C10&amp;" / 
"&amp;D10</f>
        <v>Nazwa handlowa /
Dawka / 
Postać/ Opakowanie</v>
      </c>
      <c r="H10" s="90" t="s">
        <v>63</v>
      </c>
      <c r="I10" s="90" t="str">
        <f>B10</f>
        <v>Skład</v>
      </c>
      <c r="J10" s="90" t="s">
        <v>87</v>
      </c>
      <c r="K10" s="90" t="s">
        <v>38</v>
      </c>
      <c r="L10" s="90" t="s">
        <v>39</v>
      </c>
      <c r="M10" s="90" t="s">
        <v>17</v>
      </c>
    </row>
    <row r="11" spans="1:13" ht="53.25" customHeight="1">
      <c r="A11" s="21" t="s">
        <v>2</v>
      </c>
      <c r="B11" s="73" t="s">
        <v>114</v>
      </c>
      <c r="C11" s="73" t="s">
        <v>115</v>
      </c>
      <c r="D11" s="73" t="s">
        <v>116</v>
      </c>
      <c r="E11" s="67">
        <v>700</v>
      </c>
      <c r="F11" s="14" t="s">
        <v>158</v>
      </c>
      <c r="G11" s="15" t="s">
        <v>60</v>
      </c>
      <c r="H11" s="55"/>
      <c r="I11" s="55"/>
      <c r="J11" s="16"/>
      <c r="K11" s="15"/>
      <c r="L11" s="15"/>
      <c r="M11" s="17">
        <f>ROUND(K11*ROUND(L11,2),2)</f>
        <v>0</v>
      </c>
    </row>
    <row r="12" ht="15">
      <c r="P12" s="1"/>
    </row>
    <row r="13" spans="2:16" ht="62.25" customHeight="1">
      <c r="B13" s="130" t="s">
        <v>145</v>
      </c>
      <c r="C13" s="130"/>
      <c r="D13" s="130"/>
      <c r="E13" s="130"/>
      <c r="F13" s="130"/>
      <c r="P13" s="1"/>
    </row>
    <row r="14" ht="15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88" ht="15">
      <c r="P88" s="1"/>
    </row>
    <row r="89" ht="15">
      <c r="P89" s="1"/>
    </row>
    <row r="90" ht="15">
      <c r="P90" s="1"/>
    </row>
    <row r="91" ht="15">
      <c r="P91" s="1"/>
    </row>
    <row r="92" ht="15">
      <c r="P92" s="1"/>
    </row>
    <row r="93" ht="15">
      <c r="P93" s="1"/>
    </row>
    <row r="94" ht="15">
      <c r="P94" s="1"/>
    </row>
    <row r="95" ht="15">
      <c r="P95" s="1"/>
    </row>
    <row r="96" ht="15">
      <c r="P96" s="1"/>
    </row>
    <row r="97" ht="15">
      <c r="P97" s="1"/>
    </row>
    <row r="98" ht="15">
      <c r="P98" s="1"/>
    </row>
    <row r="99" ht="15">
      <c r="P99" s="1"/>
    </row>
    <row r="100" ht="15">
      <c r="P100" s="1"/>
    </row>
    <row r="101" ht="15">
      <c r="P101" s="1"/>
    </row>
    <row r="102" ht="15">
      <c r="P102" s="1"/>
    </row>
    <row r="103" ht="15">
      <c r="P103" s="1"/>
    </row>
    <row r="104" ht="15">
      <c r="P104" s="1"/>
    </row>
    <row r="105" ht="15">
      <c r="P105" s="1"/>
    </row>
    <row r="106" ht="15">
      <c r="P106" s="1"/>
    </row>
    <row r="107" ht="15">
      <c r="P107" s="1"/>
    </row>
    <row r="108" ht="15">
      <c r="P108" s="1"/>
    </row>
    <row r="109" ht="15">
      <c r="P109" s="1"/>
    </row>
    <row r="110" ht="15">
      <c r="P110" s="1"/>
    </row>
    <row r="111" ht="15">
      <c r="P111" s="1"/>
    </row>
    <row r="112" ht="15">
      <c r="P112" s="1"/>
    </row>
    <row r="113" ht="15">
      <c r="P113" s="1"/>
    </row>
    <row r="114" ht="15">
      <c r="P114" s="1"/>
    </row>
    <row r="115" ht="15">
      <c r="P115" s="1"/>
    </row>
    <row r="116" ht="15">
      <c r="P116" s="1"/>
    </row>
    <row r="117" ht="15">
      <c r="P117" s="1"/>
    </row>
    <row r="118" ht="15">
      <c r="P118" s="1"/>
    </row>
    <row r="119" ht="15">
      <c r="P119" s="1"/>
    </row>
    <row r="120" ht="15">
      <c r="P120" s="1"/>
    </row>
    <row r="121" ht="15">
      <c r="P121" s="1"/>
    </row>
    <row r="122" ht="15">
      <c r="P122" s="1"/>
    </row>
    <row r="123" ht="15">
      <c r="P123" s="1"/>
    </row>
    <row r="124" ht="15">
      <c r="P124" s="1"/>
    </row>
    <row r="125" ht="15">
      <c r="P125" s="1"/>
    </row>
    <row r="126" ht="15">
      <c r="P126" s="1"/>
    </row>
    <row r="127" ht="15">
      <c r="P127" s="1"/>
    </row>
    <row r="128" ht="15">
      <c r="P128" s="1"/>
    </row>
    <row r="129" ht="15">
      <c r="P129" s="1"/>
    </row>
    <row r="130" ht="15">
      <c r="P130" s="1"/>
    </row>
    <row r="131" ht="15">
      <c r="P131" s="1"/>
    </row>
    <row r="132" ht="15">
      <c r="P132" s="1"/>
    </row>
    <row r="133" ht="15">
      <c r="P133" s="1"/>
    </row>
    <row r="134" ht="15">
      <c r="P134" s="1"/>
    </row>
    <row r="135" ht="15">
      <c r="P135" s="1"/>
    </row>
    <row r="136" ht="15">
      <c r="P136" s="1"/>
    </row>
    <row r="137" ht="15">
      <c r="P137" s="1"/>
    </row>
    <row r="138" ht="15">
      <c r="P138" s="1"/>
    </row>
    <row r="139" ht="15">
      <c r="P139" s="1"/>
    </row>
    <row r="140" ht="15">
      <c r="P140" s="1"/>
    </row>
    <row r="141" ht="15">
      <c r="P141" s="1"/>
    </row>
    <row r="142" ht="15">
      <c r="P142" s="1"/>
    </row>
    <row r="143" ht="15">
      <c r="P143" s="1"/>
    </row>
    <row r="144" ht="15">
      <c r="P144" s="1"/>
    </row>
    <row r="145" ht="15">
      <c r="P145" s="1"/>
    </row>
    <row r="146" ht="15">
      <c r="P146" s="1"/>
    </row>
    <row r="147" ht="15">
      <c r="P147" s="1"/>
    </row>
    <row r="148" ht="15">
      <c r="P148" s="1"/>
    </row>
    <row r="149" ht="15">
      <c r="P149" s="1"/>
    </row>
    <row r="150" ht="15">
      <c r="P150" s="1"/>
    </row>
    <row r="151" ht="15">
      <c r="P151" s="1"/>
    </row>
    <row r="152" ht="15">
      <c r="P152" s="1"/>
    </row>
    <row r="153" ht="15">
      <c r="P153" s="1"/>
    </row>
    <row r="154" ht="15">
      <c r="P154" s="1"/>
    </row>
    <row r="155" ht="15">
      <c r="P155" s="1"/>
    </row>
    <row r="156" ht="15">
      <c r="P156" s="1"/>
    </row>
    <row r="157" ht="15">
      <c r="P157" s="1"/>
    </row>
    <row r="158" ht="15">
      <c r="P158" s="1"/>
    </row>
    <row r="159" ht="15">
      <c r="P159" s="1"/>
    </row>
    <row r="160" ht="15">
      <c r="P160" s="1"/>
    </row>
    <row r="161" ht="15">
      <c r="P161" s="1"/>
    </row>
    <row r="162" ht="15">
      <c r="P162" s="1"/>
    </row>
    <row r="163" ht="15">
      <c r="P163" s="1"/>
    </row>
    <row r="164" ht="15">
      <c r="P164" s="1"/>
    </row>
    <row r="165" ht="15">
      <c r="P165" s="1"/>
    </row>
    <row r="166" ht="15">
      <c r="P166" s="1"/>
    </row>
    <row r="167" ht="15">
      <c r="P167" s="1"/>
    </row>
    <row r="168" ht="15">
      <c r="P168" s="1"/>
    </row>
    <row r="169" ht="15">
      <c r="P169" s="1"/>
    </row>
    <row r="170" ht="15">
      <c r="P170" s="1"/>
    </row>
    <row r="171" ht="15">
      <c r="P171" s="1"/>
    </row>
    <row r="172" ht="15">
      <c r="P172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58"/>
  <sheetViews>
    <sheetView showGridLines="0" tabSelected="1" view="pageBreakPreview" zoomScale="80" zoomScaleNormal="80" zoomScaleSheetLayoutView="80" zoomScalePageLayoutView="80" workbookViewId="0" topLeftCell="A1">
      <selection activeCell="F11" sqref="F11"/>
    </sheetView>
  </sheetViews>
  <sheetFormatPr defaultColWidth="9.00390625" defaultRowHeight="12.75"/>
  <cols>
    <col min="1" max="1" width="5.125" style="1" customWidth="1"/>
    <col min="2" max="2" width="18.125" style="1" customWidth="1"/>
    <col min="3" max="3" width="16.125" style="1" customWidth="1"/>
    <col min="4" max="4" width="28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162</v>
      </c>
      <c r="S1" s="2"/>
      <c r="T1" s="2"/>
    </row>
    <row r="2" spans="7:9" ht="15">
      <c r="G2" s="130"/>
      <c r="H2" s="130"/>
      <c r="I2" s="130"/>
    </row>
    <row r="3" ht="15">
      <c r="N3" s="35" t="s">
        <v>68</v>
      </c>
    </row>
    <row r="4" spans="2:17" ht="15">
      <c r="B4" s="4" t="s">
        <v>14</v>
      </c>
      <c r="C4" s="5">
        <v>8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1">
        <f>SUM(N11:N11)</f>
        <v>0</v>
      </c>
      <c r="I6" s="13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70</v>
      </c>
      <c r="E10" s="108" t="s">
        <v>71</v>
      </c>
      <c r="F10" s="92"/>
      <c r="G10" s="90" t="str">
        <f>"Nazwa handlowa /
"&amp;C10&amp;" / 
"&amp;D10</f>
        <v>Nazwa handlowa /
Dawka / 
Postać/Opakowanie</v>
      </c>
      <c r="H10" s="90" t="s">
        <v>63</v>
      </c>
      <c r="I10" s="90" t="str">
        <f>B10</f>
        <v>Skład</v>
      </c>
      <c r="J10" s="90" t="s">
        <v>87</v>
      </c>
      <c r="K10" s="90" t="s">
        <v>37</v>
      </c>
      <c r="L10" s="90" t="s">
        <v>160</v>
      </c>
      <c r="M10" s="90" t="s">
        <v>161</v>
      </c>
      <c r="N10" s="90" t="s">
        <v>17</v>
      </c>
    </row>
    <row r="11" spans="1:14" ht="57.75" customHeight="1">
      <c r="A11" s="21" t="s">
        <v>2</v>
      </c>
      <c r="B11" s="109" t="s">
        <v>148</v>
      </c>
      <c r="C11" s="110" t="s">
        <v>149</v>
      </c>
      <c r="D11" s="110" t="s">
        <v>150</v>
      </c>
      <c r="E11" s="111">
        <v>1450</v>
      </c>
      <c r="F11" s="149" t="s">
        <v>163</v>
      </c>
      <c r="G11" s="15" t="s">
        <v>151</v>
      </c>
      <c r="H11" s="55"/>
      <c r="I11" s="55"/>
      <c r="J11" s="16" t="s">
        <v>152</v>
      </c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20.25" customHeight="1">
      <c r="A12" s="9"/>
      <c r="B12" s="74"/>
      <c r="C12" s="74"/>
      <c r="D12" s="74"/>
      <c r="E12" s="75"/>
      <c r="F12" s="48"/>
      <c r="G12" s="41"/>
      <c r="H12" s="64"/>
      <c r="I12" s="64"/>
      <c r="J12" s="42"/>
      <c r="K12" s="41"/>
      <c r="L12" s="41"/>
      <c r="M12" s="41"/>
      <c r="N12" s="43"/>
    </row>
    <row r="13" spans="2:17" ht="70.5" customHeight="1">
      <c r="B13" s="123" t="s">
        <v>153</v>
      </c>
      <c r="C13" s="123"/>
      <c r="D13" s="123"/>
      <c r="E13" s="123"/>
      <c r="F13" s="123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56" ht="15">
      <c r="Q56" s="1"/>
    </row>
    <row r="57" ht="15">
      <c r="Q57" s="1"/>
    </row>
    <row r="58" ht="15">
      <c r="Q58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2020-03-24T07:21:44Z</cp:lastPrinted>
  <dcterms:created xsi:type="dcterms:W3CDTF">2003-05-16T10:10:29Z</dcterms:created>
  <dcterms:modified xsi:type="dcterms:W3CDTF">2020-03-24T08:02:51Z</dcterms:modified>
  <cp:category/>
  <cp:version/>
  <cp:contentType/>
  <cp:contentStatus/>
</cp:coreProperties>
</file>