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activeTab="3"/>
  </bookViews>
  <sheets>
    <sheet name="część (1)" sheetId="1" r:id="rId1"/>
    <sheet name="część (2)" sheetId="2" r:id="rId2"/>
    <sheet name="część (3)" sheetId="3" r:id="rId3"/>
    <sheet name="część (4)" sheetId="4" r:id="rId4"/>
    <sheet name="część (5)" sheetId="5" r:id="rId5"/>
    <sheet name="część (6)" sheetId="6" r:id="rId6"/>
  </sheets>
  <definedNames/>
  <calcPr fullCalcOnLoad="1"/>
</workbook>
</file>

<file path=xl/sharedStrings.xml><?xml version="1.0" encoding="utf-8"?>
<sst xmlns="http://schemas.openxmlformats.org/spreadsheetml/2006/main" count="144" uniqueCount="52">
  <si>
    <t>Część nr:</t>
  </si>
  <si>
    <t>Nr</t>
  </si>
  <si>
    <t>ARKUSZ CENOWY</t>
  </si>
  <si>
    <t>Numer katalogowy</t>
  </si>
  <si>
    <t>Opis przedmiotu zamówienia</t>
  </si>
  <si>
    <t>Nazwa handlowa
Producent</t>
  </si>
  <si>
    <t>załącznik nr 1a do specyfikacji</t>
  </si>
  <si>
    <t>Cena jednostkowa brutto</t>
  </si>
  <si>
    <t>Cena brutto</t>
  </si>
  <si>
    <t>1.</t>
  </si>
  <si>
    <t>Ilość</t>
  </si>
  <si>
    <t>j.m.</t>
  </si>
  <si>
    <t>szt.</t>
  </si>
  <si>
    <t>2.</t>
  </si>
  <si>
    <t>3.</t>
  </si>
  <si>
    <t>RAZEM:</t>
  </si>
  <si>
    <t>4.</t>
  </si>
  <si>
    <t>Spirale embolizacyjne  odczepiane mechanicznie        
Cechy:
- spirala embolizacyjna platynowa, odczepiana mechanicznie do embolizacji tętniaków naczyń mózgowych
- średnica zewnętrzna  0,020”
- spirala o budowie wielowarstwowej, z wewnętrzną strukturalną spiralą nitinolową
- różne kształty w tym  3D oraz helikalne, 
- różne rozmiary średnicy i  długości; o zmiennej sztywności</t>
  </si>
  <si>
    <t>Spirale embolizacyjne  odczepiane mechanicznie           
Cechy:
- spirala embolizacyjna platynowa, odczepiana mechanicznie do embolizacji tętniaków naczyń mózgowych
- średnica zewnętrzna  0,010”
- spirala o budowie wielowarstwowej, z wewnętrzną strukturalną spiralą nitinolową
- różne kształty w tym  3D oraz helikalne, 
- różne rozmiary średnicy i  długości; o zmiennej sztywności</t>
  </si>
  <si>
    <t xml:space="preserve">Mikrocewnik do zabiegów neuroradiologicznych 
Cechy:
- mikrocewnik długości min 150 cm
- światło 0,025”
- dystalna cześć o średnicy 2,6 F
- dwa platynowe markery na końcu cewnika
- cewnik zbrojony na całej długości spiralnym oplotem z drutu nitinolowego
- różne kształty końcówek  
</t>
  </si>
  <si>
    <t>System odczepiania spiral mechanicznych      
cechy:
- system do odczepiania  spirali mechanicznych</t>
  </si>
  <si>
    <t>Stenty do naczyń mózgowych     
cechy : 
- do stosowania w remodelingu tętniaków o szerokiej szyi oraz poszerzania zwężeń miażdżycowych naczyń wewnątrzmózgowych.
- stenty samorozprężalne 
- wykonane z nitynolu, o strukturze „zamknietych oczek”
- połączone trwale z popychaczem, uwalniane na drodze elektrolitycznej,
- dające możliwość zmiany położenia (repozycjonowalne) z możliwością ponownego złożenia po całkowitym rozprężeniu.
- o średnicach  3 mm - 6mm
- długości w zakresie od 15 mm do 30mm.</t>
  </si>
  <si>
    <t>Mikrocewniki do wprowadzania stentów do naczyń mózgowych 
cechy: 
- mikrocewniki o długości całkowitej 150 lub 135cm,
- kompatybilny z prowadnikiem maksymalnie 0,021,
- o średnicy zewnętrznej 2,8F i średnicy wewnętrznej 0,027",
- posiadające jeden dystalny marker,
- pokrywane hydrofilnie</t>
  </si>
  <si>
    <t xml:space="preserve">System do mechanicznej trombektomii naczyń mózgowych  
Cechy:
- urządzenie o strukturze tubularnej siatki z nitinolu o geometrii zamkniętych oczek
- połączony trwale z popychaczem, całkowicie repozycjolowalny z możliwością ponownego złożenia
- konstrukcja umożliwia przejście przez skrzep, przyciągniecie go do mikrocewnika i usunięcie z naczynia
- dwie średnice urządzenia 4 i 6 mm długość 15/20/30mm
- dostarczanie systemu jak spirali embolizacyjnych – wprowadzany przez  mikrocewnik o świetle minimum 0,021” (dla 4mm) lub 0,027” (dla 6mm)
- posiadający rejestrację i udokumentowaną piśmiennictwem skuteczność w  mechanicznej trombektomii naczyń mózgowych w udarach niedokrwiennych 
</t>
  </si>
  <si>
    <t>Mikrocewnik dostawczy do systemu mechanicznej trombektomii  
Cechy:
 - mikrocewnik o długości całkowitej min 135cm,
- kompatybilny z prowadnikiem  0,018 – 0,021, 
- o średnicy zewnętrznej 2,3 – 2,8 F w odcinku dystalnym  i średnicy wewnętrznej 0,021” – 0,027”,
-  posiadający dwa markery odległe od siebie 3 cm lub jeden dystalny marker, 
-  pokrywany hydrofilnie,</t>
  </si>
  <si>
    <t>Cewnik prowadzący z balonem do zabiegu trombektomii   
Cechy:
- cewnik prowadzący zakończony dystalnym balonem do zamknięcie tętnicy przy zabiegu trombektomii
 - cewnik o średnicy 8F i w świetle wewnętrznym 0,075” i długości roboczej 95cm
 - konstrukcja koaksjalna, cewnik zbrojony w obu warstwach
 - wyposażony w dwa markey obrazujące końce balonu
 - długość balonu 10mm</t>
  </si>
  <si>
    <t xml:space="preserve">Cewnik reperfuzyjny       
Cechy:
- cewnik reperfuzyjny o całkowitej długości min 130 cm
- zbrojony oplotem nitynolowym
- o średnicy zewnętrznej  5.75F  lub 6F w części dystalnej  i 6F w części proksymalnej 
- posiadający dystalny marker
- o różnych strefach sztywności
</t>
  </si>
  <si>
    <t xml:space="preserve">Cewnik prowadzący do zabiegu trombektomii        
Cechy:
 - koszulka prowadząca zbrojona na całej długości jednolitym spiralnym oplotem
ze stali nierdzewnej.
- światło 6F ( 0.088") na całej długości
- długości koszulki: 80 i 90 cm
- miękki segment dystalny długości 4 cm
- dystalna cześć pokryta hydrofilnie
- konfiguracja zakończeń : proste , MP
- zawiera w zestawie dylatator, odkręcaną zastawkę hemostatyczną, Y-adapter
</t>
  </si>
  <si>
    <t>Przedmiot</t>
  </si>
  <si>
    <t>Okres</t>
  </si>
  <si>
    <t>Informacje dotyczące dzierżawionego urządzenia</t>
  </si>
  <si>
    <t>Czynsz dzierżawny brutto za 1 miesiąc</t>
  </si>
  <si>
    <t>Czynsz dzierżawny brutto</t>
  </si>
  <si>
    <t>Nazwa urządzenia</t>
  </si>
  <si>
    <t>Typ</t>
  </si>
  <si>
    <t xml:space="preserve">Nr seryjny </t>
  </si>
  <si>
    <t>(można wypełnić przy zawieraniu umowy)</t>
  </si>
  <si>
    <t>Rok produkcji</t>
  </si>
  <si>
    <t>Akcesoria</t>
  </si>
  <si>
    <t>Wartość</t>
  </si>
  <si>
    <t>Moc oferowanego urządzenia w watach [W]</t>
  </si>
  <si>
    <t>Założony czas pracy urządzenia w godzinach [h]</t>
  </si>
  <si>
    <t>Przyjęty koszt 1 kWh [zł]</t>
  </si>
  <si>
    <t>Koszt zużycia energii elektrycznej</t>
  </si>
  <si>
    <t>miesiące</t>
  </si>
  <si>
    <t>załacznik nr…………. do umowy</t>
  </si>
  <si>
    <t xml:space="preserve">Spirale odczepiane do embolizacji naczyń obwodowych  
cechy:
- spirale platynowe do embolizacji naczyń obwodowych;
- średnicy 0,020”
- długości do 60 cm
- o różnym stopniu sztywności   
- wprowadzane połączone z popychaczem i odczepialne mechanicznie
- kompatybilne z mikrocewnikami 0.027”
</t>
  </si>
  <si>
    <t>Dzierżawa pompy aspiracyjnej do cewników reperfuzyjnych dedykowanej do leczenia udaru niedokrwiennego mózgu, na czas trwania umowy</t>
  </si>
  <si>
    <t>DFP.271.211.2018.AJ</t>
  </si>
  <si>
    <t>Zestaw niesterylnych drenów do pompy aspiracyjnej</t>
  </si>
  <si>
    <t>Cewnik umożliwiający dostęp  dystalny do zabiegów neuroradiologicznych
- cewnik umożlwiający dystalny dostęp do naczyń wewnątrzczaszkowych wspomagający stabilizację mikrocewnika
- cewnik o budowie 2 częściowej z wewnętrznym, niezależnym cewnikiem prowadzącym  długości min 120 cm
- odporny na zaginanie w obrębie krętych naczyń
- z różnymi strefami sztywności   
- dystalna końcówka zbrojona, giętka, miękka, atraumatyczna
- różne długości od 95 do 115 cm
- średnica zewnętrza 6F i wewnętrzna min. 0.070”
-  kompatybilny z prowadnikiem 0.035” 
Zamawiający dopuszcza zaoferowanie cewników o długościach 95cm i 105 cm pod warunkiem, że  długości 95cm i 105 cm dotyczą „zewnętrznego” cewnika, a nie jego giętkiej wewnętrznej części.</t>
  </si>
  <si>
    <t>Stent Pleciony do udarów mózgu: Nitynolowy całkowicie widoczny w skopii stent, którego rozpręzenie można kontrolować za pomocą suwaka. Przymocowany na stałe do systemu wprowadzającego. Dystalnie i proksymalnie zakonczony jest on koszyczkami które umozliwiają zamknięcie skrzepliny wewnatrz stentu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</si>
</sst>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Garamond"/>
      <family val="1"/>
    </font>
    <font>
      <b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rgb="FFFF0000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3" fontId="6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47" fillId="0" borderId="0" xfId="0" applyFont="1" applyFill="1" applyAlignment="1" applyProtection="1">
      <alignment horizontal="left" vertical="top" wrapText="1"/>
      <protection locked="0"/>
    </xf>
    <xf numFmtId="1" fontId="47" fillId="0" borderId="0" xfId="0" applyNumberFormat="1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right" vertical="top" wrapText="1"/>
      <protection locked="0"/>
    </xf>
    <xf numFmtId="1" fontId="3" fillId="0" borderId="0" xfId="0" applyNumberFormat="1" applyFont="1" applyFill="1" applyBorder="1" applyAlignment="1" applyProtection="1">
      <alignment horizontal="right" vertical="top" wrapText="1"/>
      <protection locked="0"/>
    </xf>
    <xf numFmtId="44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10" xfId="52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4" fontId="5" fillId="0" borderId="10" xfId="6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44" fontId="5" fillId="0" borderId="11" xfId="6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right" vertical="top" wrapText="1"/>
    </xf>
    <xf numFmtId="44" fontId="3" fillId="0" borderId="12" xfId="0" applyNumberFormat="1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top" wrapText="1"/>
    </xf>
    <xf numFmtId="0" fontId="47" fillId="0" borderId="14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left" vertical="top" wrapText="1"/>
    </xf>
    <xf numFmtId="44" fontId="3" fillId="0" borderId="10" xfId="0" applyNumberFormat="1" applyFont="1" applyBorder="1" applyAlignment="1">
      <alignment horizontal="left" vertical="top" wrapText="1"/>
    </xf>
    <xf numFmtId="44" fontId="3" fillId="0" borderId="10" xfId="0" applyNumberFormat="1" applyFont="1" applyFill="1" applyBorder="1" applyAlignment="1">
      <alignment horizontal="left" vertical="top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left" vertical="top" wrapText="1"/>
    </xf>
    <xf numFmtId="0" fontId="50" fillId="0" borderId="16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47" fillId="0" borderId="10" xfId="0" applyNumberFormat="1" applyFont="1" applyFill="1" applyBorder="1" applyAlignment="1">
      <alignment horizontal="left" vertical="top" wrapText="1"/>
    </xf>
    <xf numFmtId="0" fontId="51" fillId="0" borderId="15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left" vertical="top" wrapText="1"/>
    </xf>
    <xf numFmtId="3" fontId="5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75" workbookViewId="0" topLeftCell="A7">
      <selection activeCell="B13" sqref="B13:B18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17" t="s">
        <v>48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17"/>
      <c r="C2" s="7"/>
      <c r="D2" s="7"/>
      <c r="E2" s="8"/>
      <c r="F2" s="8"/>
      <c r="G2" s="8"/>
      <c r="H2" s="9" t="s">
        <v>45</v>
      </c>
      <c r="I2" s="2"/>
    </row>
    <row r="3" spans="1:8" ht="15">
      <c r="A3" s="6"/>
      <c r="B3" s="10" t="s">
        <v>0</v>
      </c>
      <c r="C3" s="11">
        <v>1</v>
      </c>
      <c r="D3" s="11"/>
      <c r="E3" s="12" t="s">
        <v>2</v>
      </c>
      <c r="F3" s="13"/>
      <c r="G3" s="12"/>
      <c r="H3" s="8"/>
    </row>
    <row r="5" spans="1:11" ht="30">
      <c r="A5" s="25" t="s">
        <v>1</v>
      </c>
      <c r="B5" s="25" t="s">
        <v>4</v>
      </c>
      <c r="C5" s="26" t="s">
        <v>10</v>
      </c>
      <c r="D5" s="26" t="s">
        <v>11</v>
      </c>
      <c r="E5" s="25" t="s">
        <v>5</v>
      </c>
      <c r="F5" s="25" t="s">
        <v>3</v>
      </c>
      <c r="G5" s="27" t="s">
        <v>7</v>
      </c>
      <c r="H5" s="27" t="s">
        <v>8</v>
      </c>
      <c r="I5" s="3"/>
      <c r="J5" s="3"/>
      <c r="K5" s="3"/>
    </row>
    <row r="6" spans="1:11" ht="114.75">
      <c r="A6" s="25" t="s">
        <v>9</v>
      </c>
      <c r="B6" s="23" t="s">
        <v>26</v>
      </c>
      <c r="C6" s="26">
        <v>50</v>
      </c>
      <c r="D6" s="26" t="s">
        <v>12</v>
      </c>
      <c r="E6" s="25"/>
      <c r="F6" s="25"/>
      <c r="G6" s="28"/>
      <c r="H6" s="28">
        <f>ROUND(ROUND(G6,2)*C6,2)</f>
        <v>0</v>
      </c>
      <c r="I6" s="3"/>
      <c r="J6" s="3"/>
      <c r="K6" s="3"/>
    </row>
    <row r="7" spans="1:11" ht="165.75">
      <c r="A7" s="25" t="s">
        <v>13</v>
      </c>
      <c r="B7" s="23" t="s">
        <v>27</v>
      </c>
      <c r="C7" s="26">
        <v>40</v>
      </c>
      <c r="D7" s="26" t="s">
        <v>12</v>
      </c>
      <c r="E7" s="25"/>
      <c r="F7" s="25"/>
      <c r="G7" s="28"/>
      <c r="H7" s="28">
        <f>ROUND(ROUND(G7,2)*C7,2)</f>
        <v>0</v>
      </c>
      <c r="I7" s="3"/>
      <c r="J7" s="3"/>
      <c r="K7" s="3"/>
    </row>
    <row r="8" spans="1:11" ht="15.75" thickBot="1">
      <c r="A8" s="25" t="s">
        <v>14</v>
      </c>
      <c r="B8" s="23" t="s">
        <v>49</v>
      </c>
      <c r="C8" s="26">
        <v>50</v>
      </c>
      <c r="D8" s="26" t="s">
        <v>12</v>
      </c>
      <c r="E8" s="25"/>
      <c r="F8" s="25"/>
      <c r="G8" s="28"/>
      <c r="H8" s="32">
        <f>ROUND(ROUND(G8,2)*C8,2)</f>
        <v>0</v>
      </c>
      <c r="I8" s="3"/>
      <c r="J8" s="3"/>
      <c r="K8" s="3"/>
    </row>
    <row r="9" spans="1:11" ht="15.75" thickBot="1">
      <c r="A9" s="14"/>
      <c r="B9" s="3"/>
      <c r="C9" s="15"/>
      <c r="D9" s="15"/>
      <c r="E9" s="3"/>
      <c r="F9" s="3"/>
      <c r="G9" s="33" t="s">
        <v>15</v>
      </c>
      <c r="H9" s="34">
        <f>SUM(H6:H8)</f>
        <v>0</v>
      </c>
      <c r="I9" s="3"/>
      <c r="J9" s="3"/>
      <c r="K9" s="3"/>
    </row>
    <row r="10" spans="1:11" ht="15">
      <c r="A10" s="14"/>
      <c r="B10" s="3"/>
      <c r="C10" s="15"/>
      <c r="D10" s="15"/>
      <c r="E10" s="3"/>
      <c r="F10" s="3"/>
      <c r="G10" s="3"/>
      <c r="H10" s="3"/>
      <c r="I10" s="3"/>
      <c r="J10" s="3"/>
      <c r="K10" s="3"/>
    </row>
    <row r="11" spans="1:11" ht="15">
      <c r="A11" s="14"/>
      <c r="B11" s="3"/>
      <c r="C11" s="15"/>
      <c r="D11" s="15"/>
      <c r="E11" s="3"/>
      <c r="F11" s="3"/>
      <c r="G11" s="3"/>
      <c r="H11" s="3"/>
      <c r="I11" s="3"/>
      <c r="J11" s="3"/>
      <c r="K11" s="3"/>
    </row>
    <row r="12" spans="1:11" ht="57">
      <c r="A12" s="14"/>
      <c r="B12" s="35" t="s">
        <v>28</v>
      </c>
      <c r="C12" s="61" t="s">
        <v>29</v>
      </c>
      <c r="D12" s="62"/>
      <c r="E12" s="61" t="s">
        <v>30</v>
      </c>
      <c r="F12" s="63"/>
      <c r="G12" s="64"/>
      <c r="H12" s="65"/>
      <c r="I12" s="36" t="s">
        <v>31</v>
      </c>
      <c r="J12" s="36" t="s">
        <v>32</v>
      </c>
      <c r="K12" s="3"/>
    </row>
    <row r="13" spans="1:11" ht="15">
      <c r="A13" s="14"/>
      <c r="B13" s="66" t="s">
        <v>47</v>
      </c>
      <c r="C13" s="67">
        <v>21</v>
      </c>
      <c r="D13" s="67" t="s">
        <v>44</v>
      </c>
      <c r="E13" s="37" t="s">
        <v>33</v>
      </c>
      <c r="F13" s="70"/>
      <c r="G13" s="71"/>
      <c r="H13" s="72"/>
      <c r="I13" s="75"/>
      <c r="J13" s="75">
        <f>I13*21</f>
        <v>0</v>
      </c>
      <c r="K13" s="3"/>
    </row>
    <row r="14" spans="1:11" ht="15">
      <c r="A14" s="14"/>
      <c r="B14" s="66"/>
      <c r="C14" s="68"/>
      <c r="D14" s="68"/>
      <c r="E14" s="37" t="s">
        <v>34</v>
      </c>
      <c r="F14" s="70"/>
      <c r="G14" s="71"/>
      <c r="H14" s="72"/>
      <c r="I14" s="75"/>
      <c r="J14" s="75"/>
      <c r="K14" s="3"/>
    </row>
    <row r="15" spans="1:11" ht="15">
      <c r="A15" s="14"/>
      <c r="B15" s="66"/>
      <c r="C15" s="68"/>
      <c r="D15" s="68"/>
      <c r="E15" s="37" t="s">
        <v>35</v>
      </c>
      <c r="F15" s="76" t="s">
        <v>36</v>
      </c>
      <c r="G15" s="71"/>
      <c r="H15" s="72"/>
      <c r="I15" s="75"/>
      <c r="J15" s="75"/>
      <c r="K15" s="3"/>
    </row>
    <row r="16" spans="1:11" ht="15">
      <c r="A16" s="14"/>
      <c r="B16" s="66"/>
      <c r="C16" s="68"/>
      <c r="D16" s="68"/>
      <c r="E16" s="37" t="s">
        <v>37</v>
      </c>
      <c r="F16" s="70"/>
      <c r="G16" s="71"/>
      <c r="H16" s="72"/>
      <c r="I16" s="75"/>
      <c r="J16" s="75"/>
      <c r="K16" s="3"/>
    </row>
    <row r="17" spans="1:11" ht="15">
      <c r="A17" s="14"/>
      <c r="B17" s="66"/>
      <c r="C17" s="68"/>
      <c r="D17" s="68"/>
      <c r="E17" s="37" t="s">
        <v>38</v>
      </c>
      <c r="F17" s="70"/>
      <c r="G17" s="71"/>
      <c r="H17" s="72"/>
      <c r="I17" s="75"/>
      <c r="J17" s="75"/>
      <c r="K17" s="3"/>
    </row>
    <row r="18" spans="1:11" ht="15">
      <c r="A18" s="14"/>
      <c r="B18" s="66"/>
      <c r="C18" s="69"/>
      <c r="D18" s="69"/>
      <c r="E18" s="37" t="s">
        <v>39</v>
      </c>
      <c r="F18" s="70"/>
      <c r="G18" s="77"/>
      <c r="H18" s="78"/>
      <c r="I18" s="75"/>
      <c r="J18" s="75"/>
      <c r="K18" s="3"/>
    </row>
    <row r="19" spans="1:11" ht="15">
      <c r="A19" s="14"/>
      <c r="B19" s="18"/>
      <c r="C19" s="19"/>
      <c r="D19" s="20"/>
      <c r="E19" s="38"/>
      <c r="F19" s="39"/>
      <c r="G19" s="40"/>
      <c r="H19" s="40"/>
      <c r="I19" s="18"/>
      <c r="J19" s="18"/>
      <c r="K19" s="3"/>
    </row>
    <row r="20" spans="1:11" ht="42.75">
      <c r="A20" s="14"/>
      <c r="B20" s="18"/>
      <c r="C20" s="73" t="s">
        <v>40</v>
      </c>
      <c r="D20" s="73"/>
      <c r="E20" s="42" t="s">
        <v>41</v>
      </c>
      <c r="F20" s="41" t="s">
        <v>42</v>
      </c>
      <c r="G20" s="41" t="s">
        <v>43</v>
      </c>
      <c r="H20" s="18"/>
      <c r="I20" s="18"/>
      <c r="J20" s="18"/>
      <c r="K20" s="3"/>
    </row>
    <row r="21" spans="1:11" ht="15">
      <c r="A21" s="14"/>
      <c r="B21" s="21"/>
      <c r="C21" s="74"/>
      <c r="D21" s="74"/>
      <c r="E21" s="43">
        <v>5840</v>
      </c>
      <c r="F21" s="43">
        <v>0.27</v>
      </c>
      <c r="G21" s="22">
        <f>(D21*E21*F21)/1000</f>
        <v>0</v>
      </c>
      <c r="H21" s="18"/>
      <c r="I21" s="18"/>
      <c r="J21" s="18"/>
      <c r="K21" s="3"/>
    </row>
    <row r="22" spans="1:11" ht="15">
      <c r="A22" s="14"/>
      <c r="B22" s="3"/>
      <c r="C22" s="15"/>
      <c r="D22" s="15"/>
      <c r="E22" s="3"/>
      <c r="F22" s="3"/>
      <c r="G22" s="3"/>
      <c r="H22" s="3"/>
      <c r="I22" s="3"/>
      <c r="J22" s="3"/>
      <c r="K22" s="3"/>
    </row>
    <row r="23" spans="1:11" ht="15">
      <c r="A23" s="14"/>
      <c r="B23" s="3"/>
      <c r="C23" s="15"/>
      <c r="D23" s="15"/>
      <c r="E23" s="3"/>
      <c r="F23" s="3"/>
      <c r="G23" s="3"/>
      <c r="H23" s="3"/>
      <c r="I23" s="3"/>
      <c r="J23" s="3"/>
      <c r="K23" s="3"/>
    </row>
  </sheetData>
  <sheetProtection/>
  <mergeCells count="15">
    <mergeCell ref="C20:D20"/>
    <mergeCell ref="C21:D21"/>
    <mergeCell ref="I13:I18"/>
    <mergeCell ref="J13:J18"/>
    <mergeCell ref="F14:H14"/>
    <mergeCell ref="F15:H15"/>
    <mergeCell ref="F16:H16"/>
    <mergeCell ref="F17:H17"/>
    <mergeCell ref="F18:H18"/>
    <mergeCell ref="C12:D12"/>
    <mergeCell ref="E12:H12"/>
    <mergeCell ref="B13:B18"/>
    <mergeCell ref="C13:C18"/>
    <mergeCell ref="D13:D18"/>
    <mergeCell ref="F13:H13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2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75" workbookViewId="0" topLeftCell="A1">
      <selection activeCell="C3" sqref="C3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17" t="s">
        <v>48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17"/>
      <c r="C2" s="7"/>
      <c r="D2" s="7"/>
      <c r="E2" s="8"/>
      <c r="F2" s="8"/>
      <c r="G2" s="8"/>
      <c r="H2" s="9" t="s">
        <v>45</v>
      </c>
      <c r="I2" s="2"/>
    </row>
    <row r="3" spans="1:8" ht="15">
      <c r="A3" s="6"/>
      <c r="B3" s="10" t="s">
        <v>0</v>
      </c>
      <c r="C3" s="11">
        <v>2</v>
      </c>
      <c r="D3" s="11"/>
      <c r="E3" s="12" t="s">
        <v>2</v>
      </c>
      <c r="F3" s="13"/>
      <c r="G3" s="12"/>
      <c r="H3" s="8"/>
    </row>
    <row r="4" spans="1:8" s="3" customFormat="1" ht="30">
      <c r="A4" s="25" t="s">
        <v>1</v>
      </c>
      <c r="B4" s="25" t="s">
        <v>4</v>
      </c>
      <c r="C4" s="26" t="s">
        <v>10</v>
      </c>
      <c r="D4" s="26" t="s">
        <v>11</v>
      </c>
      <c r="E4" s="25" t="s">
        <v>5</v>
      </c>
      <c r="F4" s="25" t="s">
        <v>3</v>
      </c>
      <c r="G4" s="27" t="s">
        <v>7</v>
      </c>
      <c r="H4" s="27" t="s">
        <v>8</v>
      </c>
    </row>
    <row r="5" spans="1:8" s="3" customFormat="1" ht="180">
      <c r="A5" s="25" t="s">
        <v>9</v>
      </c>
      <c r="B5" s="44" t="s">
        <v>46</v>
      </c>
      <c r="C5" s="26">
        <v>70</v>
      </c>
      <c r="D5" s="26" t="s">
        <v>12</v>
      </c>
      <c r="E5" s="25"/>
      <c r="F5" s="25"/>
      <c r="G5" s="28"/>
      <c r="H5" s="28">
        <f>ROUND(ROUND(G5,2)*C5,2)</f>
        <v>0</v>
      </c>
    </row>
    <row r="6" spans="1:8" ht="15">
      <c r="A6" s="14"/>
      <c r="B6" s="3"/>
      <c r="C6" s="15"/>
      <c r="D6" s="15"/>
      <c r="G6" s="24" t="s">
        <v>15</v>
      </c>
      <c r="H6" s="59">
        <f>SUM(H5)</f>
        <v>0</v>
      </c>
    </row>
    <row r="7" spans="1:4" ht="15">
      <c r="A7" s="14"/>
      <c r="B7" s="3"/>
      <c r="C7" s="15"/>
      <c r="D7" s="15"/>
    </row>
  </sheetData>
  <sheetProtection/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2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75" workbookViewId="0" topLeftCell="A1">
      <selection activeCell="C3" sqref="C3"/>
    </sheetView>
  </sheetViews>
  <sheetFormatPr defaultColWidth="9.00390625" defaultRowHeight="12.75"/>
  <cols>
    <col min="1" max="1" width="4.00390625" style="45" customWidth="1"/>
    <col min="2" max="2" width="46.75390625" style="3" customWidth="1"/>
    <col min="3" max="3" width="12.00390625" style="46" bestFit="1" customWidth="1"/>
    <col min="4" max="4" width="6.125" style="46" customWidth="1"/>
    <col min="5" max="7" width="20.125" style="3" customWidth="1"/>
    <col min="8" max="8" width="30.375" style="3" customWidth="1"/>
    <col min="9" max="13" width="14.375" style="3" customWidth="1"/>
    <col min="14" max="16384" width="9.125" style="3" customWidth="1"/>
  </cols>
  <sheetData>
    <row r="1" spans="1:9" ht="15" customHeight="1">
      <c r="A1" s="48"/>
      <c r="B1" s="17" t="s">
        <v>48</v>
      </c>
      <c r="C1" s="49"/>
      <c r="D1" s="49"/>
      <c r="E1" s="50"/>
      <c r="F1" s="50"/>
      <c r="G1" s="50"/>
      <c r="H1" s="51" t="s">
        <v>6</v>
      </c>
      <c r="I1" s="52"/>
    </row>
    <row r="2" spans="1:9" ht="15" customHeight="1">
      <c r="A2" s="48"/>
      <c r="B2" s="17"/>
      <c r="C2" s="49"/>
      <c r="D2" s="49"/>
      <c r="E2" s="50"/>
      <c r="F2" s="50"/>
      <c r="G2" s="50"/>
      <c r="H2" s="51" t="s">
        <v>45</v>
      </c>
      <c r="I2" s="52"/>
    </row>
    <row r="3" spans="1:8" ht="15">
      <c r="A3" s="48"/>
      <c r="B3" s="53" t="s">
        <v>0</v>
      </c>
      <c r="C3" s="54">
        <v>3</v>
      </c>
      <c r="D3" s="54"/>
      <c r="E3" s="55" t="s">
        <v>2</v>
      </c>
      <c r="F3" s="56"/>
      <c r="G3" s="55"/>
      <c r="H3" s="50"/>
    </row>
    <row r="4" spans="1:8" ht="30">
      <c r="A4" s="25" t="s">
        <v>1</v>
      </c>
      <c r="B4" s="25" t="s">
        <v>4</v>
      </c>
      <c r="C4" s="26" t="s">
        <v>10</v>
      </c>
      <c r="D4" s="26" t="s">
        <v>11</v>
      </c>
      <c r="E4" s="25" t="s">
        <v>5</v>
      </c>
      <c r="F4" s="25" t="s">
        <v>3</v>
      </c>
      <c r="G4" s="27" t="s">
        <v>7</v>
      </c>
      <c r="H4" s="27" t="s">
        <v>8</v>
      </c>
    </row>
    <row r="5" spans="1:8" ht="178.5">
      <c r="A5" s="25" t="s">
        <v>9</v>
      </c>
      <c r="B5" s="23" t="s">
        <v>21</v>
      </c>
      <c r="C5" s="26">
        <v>20</v>
      </c>
      <c r="D5" s="26" t="s">
        <v>12</v>
      </c>
      <c r="E5" s="25"/>
      <c r="F5" s="25"/>
      <c r="G5" s="28"/>
      <c r="H5" s="28">
        <f>ROUND(ROUND(G5,2)*C5,2)</f>
        <v>0</v>
      </c>
    </row>
    <row r="6" spans="1:8" ht="114.75">
      <c r="A6" s="47" t="s">
        <v>13</v>
      </c>
      <c r="B6" s="23" t="s">
        <v>22</v>
      </c>
      <c r="C6" s="31">
        <v>50</v>
      </c>
      <c r="D6" s="31" t="s">
        <v>12</v>
      </c>
      <c r="E6" s="29"/>
      <c r="F6" s="29"/>
      <c r="G6" s="29"/>
      <c r="H6" s="28">
        <f>ROUND(ROUND(G6,2)*C6,2)</f>
        <v>0</v>
      </c>
    </row>
    <row r="7" spans="1:8" ht="255">
      <c r="A7" s="47" t="s">
        <v>14</v>
      </c>
      <c r="B7" s="23" t="s">
        <v>23</v>
      </c>
      <c r="C7" s="31">
        <v>80</v>
      </c>
      <c r="D7" s="31" t="s">
        <v>12</v>
      </c>
      <c r="E7" s="29"/>
      <c r="F7" s="29"/>
      <c r="G7" s="29"/>
      <c r="H7" s="28">
        <f>ROUND(ROUND(G7,2)*C7,2)</f>
        <v>0</v>
      </c>
    </row>
    <row r="8" spans="1:8" ht="127.5">
      <c r="A8" s="47" t="s">
        <v>16</v>
      </c>
      <c r="B8" s="23" t="s">
        <v>24</v>
      </c>
      <c r="C8" s="31">
        <v>90</v>
      </c>
      <c r="D8" s="31" t="s">
        <v>12</v>
      </c>
      <c r="E8" s="29"/>
      <c r="F8" s="29"/>
      <c r="G8" s="29"/>
      <c r="H8" s="28">
        <f>ROUND(ROUND(G8,2)*C8,2)</f>
        <v>0</v>
      </c>
    </row>
    <row r="9" spans="1:8" ht="127.5">
      <c r="A9" s="47">
        <v>5</v>
      </c>
      <c r="B9" s="23" t="s">
        <v>25</v>
      </c>
      <c r="C9" s="31">
        <v>80</v>
      </c>
      <c r="D9" s="31" t="s">
        <v>12</v>
      </c>
      <c r="E9" s="29"/>
      <c r="F9" s="29"/>
      <c r="G9" s="29"/>
      <c r="H9" s="28">
        <f>ROUND(ROUND(G9,2)*C9,2)</f>
        <v>0</v>
      </c>
    </row>
    <row r="10" spans="7:8" ht="15">
      <c r="G10" s="30" t="s">
        <v>15</v>
      </c>
      <c r="H10" s="60">
        <f>SUM(H5:H9)</f>
        <v>0</v>
      </c>
    </row>
  </sheetData>
  <sheetProtection/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2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PageLayoutView="75" workbookViewId="0" topLeftCell="A1">
      <selection activeCell="L7" sqref="L7"/>
    </sheetView>
  </sheetViews>
  <sheetFormatPr defaultColWidth="9.00390625" defaultRowHeight="12.75"/>
  <cols>
    <col min="1" max="1" width="4.00390625" style="14" customWidth="1"/>
    <col min="2" max="2" width="51.375" style="3" customWidth="1"/>
    <col min="3" max="3" width="12.00390625" style="15" bestFit="1" customWidth="1"/>
    <col min="4" max="4" width="7.375" style="15" customWidth="1"/>
    <col min="5" max="7" width="20.125" style="3" customWidth="1"/>
    <col min="8" max="8" width="30.375" style="3" customWidth="1"/>
    <col min="9" max="13" width="14.375" style="3" customWidth="1"/>
    <col min="14" max="16384" width="9.125" style="3" customWidth="1"/>
  </cols>
  <sheetData>
    <row r="1" spans="1:9" ht="15" customHeight="1">
      <c r="A1" s="16"/>
      <c r="B1" s="17" t="s">
        <v>48</v>
      </c>
      <c r="C1" s="57"/>
      <c r="D1" s="57"/>
      <c r="E1" s="50"/>
      <c r="F1" s="50"/>
      <c r="G1" s="50"/>
      <c r="H1" s="51" t="s">
        <v>6</v>
      </c>
      <c r="I1" s="52"/>
    </row>
    <row r="2" spans="1:9" ht="15" customHeight="1">
      <c r="A2" s="16"/>
      <c r="B2" s="17"/>
      <c r="C2" s="57"/>
      <c r="D2" s="57"/>
      <c r="E2" s="50"/>
      <c r="F2" s="50"/>
      <c r="G2" s="50"/>
      <c r="H2" s="51" t="s">
        <v>45</v>
      </c>
      <c r="I2" s="52"/>
    </row>
    <row r="3" spans="1:8" ht="15">
      <c r="A3" s="16"/>
      <c r="B3" s="53" t="s">
        <v>0</v>
      </c>
      <c r="C3" s="58">
        <v>4</v>
      </c>
      <c r="D3" s="58"/>
      <c r="E3" s="55" t="s">
        <v>2</v>
      </c>
      <c r="F3" s="56"/>
      <c r="G3" s="55"/>
      <c r="H3" s="50"/>
    </row>
    <row r="4" spans="1:8" ht="30">
      <c r="A4" s="25" t="s">
        <v>1</v>
      </c>
      <c r="B4" s="25" t="s">
        <v>4</v>
      </c>
      <c r="C4" s="26" t="s">
        <v>10</v>
      </c>
      <c r="D4" s="26" t="s">
        <v>11</v>
      </c>
      <c r="E4" s="25" t="s">
        <v>5</v>
      </c>
      <c r="F4" s="25" t="s">
        <v>3</v>
      </c>
      <c r="G4" s="27" t="s">
        <v>7</v>
      </c>
      <c r="H4" s="27" t="s">
        <v>8</v>
      </c>
    </row>
    <row r="5" spans="1:8" ht="114.75">
      <c r="A5" s="25" t="s">
        <v>9</v>
      </c>
      <c r="B5" s="23" t="s">
        <v>17</v>
      </c>
      <c r="C5" s="26">
        <v>80</v>
      </c>
      <c r="D5" s="26" t="s">
        <v>12</v>
      </c>
      <c r="E5" s="25"/>
      <c r="F5" s="25"/>
      <c r="G5" s="28"/>
      <c r="H5" s="28">
        <f>ROUND(ROUND(G5,2)*C5,2)</f>
        <v>0</v>
      </c>
    </row>
    <row r="6" spans="1:8" ht="114.75">
      <c r="A6" s="25" t="s">
        <v>13</v>
      </c>
      <c r="B6" s="23" t="s">
        <v>18</v>
      </c>
      <c r="C6" s="26">
        <v>80</v>
      </c>
      <c r="D6" s="26" t="s">
        <v>12</v>
      </c>
      <c r="E6" s="25"/>
      <c r="F6" s="25"/>
      <c r="G6" s="28"/>
      <c r="H6" s="28">
        <f>ROUND(ROUND(G6,2)*C6,2)</f>
        <v>0</v>
      </c>
    </row>
    <row r="7" spans="1:8" ht="127.5">
      <c r="A7" s="47" t="s">
        <v>14</v>
      </c>
      <c r="B7" s="23" t="s">
        <v>19</v>
      </c>
      <c r="C7" s="31">
        <v>50</v>
      </c>
      <c r="D7" s="26" t="s">
        <v>12</v>
      </c>
      <c r="E7" s="29"/>
      <c r="F7" s="29"/>
      <c r="G7" s="30"/>
      <c r="H7" s="28">
        <f>ROUND(ROUND(G7,2)*C7,2)</f>
        <v>0</v>
      </c>
    </row>
    <row r="8" spans="1:8" ht="38.25">
      <c r="A8" s="47" t="s">
        <v>16</v>
      </c>
      <c r="B8" s="23" t="s">
        <v>20</v>
      </c>
      <c r="C8" s="31">
        <v>10</v>
      </c>
      <c r="D8" s="79" t="s">
        <v>12</v>
      </c>
      <c r="E8" s="29"/>
      <c r="F8" s="29"/>
      <c r="G8" s="29"/>
      <c r="H8" s="28">
        <f>ROUND(ROUND(G8,2)*C8,2)</f>
        <v>0</v>
      </c>
    </row>
    <row r="9" spans="7:8" ht="15">
      <c r="G9" s="30" t="s">
        <v>15</v>
      </c>
      <c r="H9" s="60">
        <f>SUM(H5:H8)</f>
        <v>0</v>
      </c>
    </row>
  </sheetData>
  <sheetProtection/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2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zoomScalePageLayoutView="75" workbookViewId="0" topLeftCell="A1">
      <selection activeCell="M5" sqref="M5"/>
    </sheetView>
  </sheetViews>
  <sheetFormatPr defaultColWidth="9.00390625" defaultRowHeight="12.75"/>
  <cols>
    <col min="1" max="1" width="4.00390625" style="14" customWidth="1"/>
    <col min="2" max="2" width="46.75390625" style="3" customWidth="1"/>
    <col min="3" max="3" width="12.00390625" style="15" bestFit="1" customWidth="1"/>
    <col min="4" max="4" width="6.125" style="15" customWidth="1"/>
    <col min="5" max="7" width="20.125" style="3" customWidth="1"/>
    <col min="8" max="8" width="30.375" style="3" customWidth="1"/>
    <col min="9" max="13" width="14.375" style="3" customWidth="1"/>
    <col min="14" max="16384" width="9.125" style="3" customWidth="1"/>
  </cols>
  <sheetData>
    <row r="1" spans="1:9" ht="15" customHeight="1">
      <c r="A1" s="16"/>
      <c r="B1" s="17" t="s">
        <v>48</v>
      </c>
      <c r="C1" s="57"/>
      <c r="D1" s="57"/>
      <c r="E1" s="50"/>
      <c r="F1" s="50"/>
      <c r="G1" s="50"/>
      <c r="H1" s="51" t="s">
        <v>6</v>
      </c>
      <c r="I1" s="52"/>
    </row>
    <row r="2" spans="1:9" ht="15" customHeight="1">
      <c r="A2" s="16"/>
      <c r="B2" s="17"/>
      <c r="C2" s="57"/>
      <c r="D2" s="57"/>
      <c r="E2" s="50"/>
      <c r="F2" s="50"/>
      <c r="G2" s="50"/>
      <c r="H2" s="51" t="s">
        <v>45</v>
      </c>
      <c r="I2" s="52"/>
    </row>
    <row r="3" spans="1:8" ht="15">
      <c r="A3" s="16"/>
      <c r="B3" s="53" t="s">
        <v>0</v>
      </c>
      <c r="C3" s="58">
        <v>5</v>
      </c>
      <c r="D3" s="58"/>
      <c r="E3" s="55" t="s">
        <v>2</v>
      </c>
      <c r="F3" s="56"/>
      <c r="G3" s="55"/>
      <c r="H3" s="50"/>
    </row>
    <row r="4" spans="1:8" ht="30">
      <c r="A4" s="25" t="s">
        <v>1</v>
      </c>
      <c r="B4" s="25" t="s">
        <v>4</v>
      </c>
      <c r="C4" s="26" t="s">
        <v>10</v>
      </c>
      <c r="D4" s="26" t="s">
        <v>11</v>
      </c>
      <c r="E4" s="25" t="s">
        <v>5</v>
      </c>
      <c r="F4" s="25" t="s">
        <v>3</v>
      </c>
      <c r="G4" s="27" t="s">
        <v>7</v>
      </c>
      <c r="H4" s="27" t="s">
        <v>8</v>
      </c>
    </row>
    <row r="5" spans="1:8" ht="285">
      <c r="A5" s="25" t="s">
        <v>9</v>
      </c>
      <c r="B5" s="44" t="s">
        <v>50</v>
      </c>
      <c r="C5" s="26">
        <v>80</v>
      </c>
      <c r="D5" s="26" t="s">
        <v>12</v>
      </c>
      <c r="E5" s="25"/>
      <c r="F5" s="25"/>
      <c r="G5" s="28"/>
      <c r="H5" s="28">
        <f>ROUND(ROUND(G5,2)*C5,2)</f>
        <v>0</v>
      </c>
    </row>
  </sheetData>
  <sheetProtection/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2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zoomScalePageLayoutView="75" workbookViewId="0" topLeftCell="A1">
      <selection activeCell="L5" sqref="L5"/>
    </sheetView>
  </sheetViews>
  <sheetFormatPr defaultColWidth="9.00390625" defaultRowHeight="12.75"/>
  <cols>
    <col min="1" max="1" width="4.00390625" style="14" customWidth="1"/>
    <col min="2" max="2" width="46.75390625" style="3" customWidth="1"/>
    <col min="3" max="3" width="12.00390625" style="15" bestFit="1" customWidth="1"/>
    <col min="4" max="4" width="6.125" style="15" customWidth="1"/>
    <col min="5" max="7" width="20.125" style="3" customWidth="1"/>
    <col min="8" max="8" width="30.375" style="3" customWidth="1"/>
    <col min="9" max="13" width="14.375" style="3" customWidth="1"/>
    <col min="14" max="16384" width="9.125" style="3" customWidth="1"/>
  </cols>
  <sheetData>
    <row r="1" spans="1:9" ht="15" customHeight="1">
      <c r="A1" s="16"/>
      <c r="B1" s="17" t="s">
        <v>48</v>
      </c>
      <c r="C1" s="57"/>
      <c r="D1" s="57"/>
      <c r="E1" s="50"/>
      <c r="F1" s="50"/>
      <c r="G1" s="50"/>
      <c r="H1" s="51" t="s">
        <v>6</v>
      </c>
      <c r="I1" s="52"/>
    </row>
    <row r="2" spans="1:9" ht="15" customHeight="1">
      <c r="A2" s="16"/>
      <c r="B2" s="17"/>
      <c r="C2" s="57"/>
      <c r="D2" s="57"/>
      <c r="E2" s="50"/>
      <c r="F2" s="50"/>
      <c r="G2" s="50"/>
      <c r="H2" s="51" t="s">
        <v>45</v>
      </c>
      <c r="I2" s="52"/>
    </row>
    <row r="3" spans="1:8" ht="15">
      <c r="A3" s="16"/>
      <c r="B3" s="53" t="s">
        <v>0</v>
      </c>
      <c r="C3" s="58">
        <v>6</v>
      </c>
      <c r="D3" s="58"/>
      <c r="E3" s="55" t="s">
        <v>2</v>
      </c>
      <c r="F3" s="56"/>
      <c r="G3" s="55"/>
      <c r="H3" s="50"/>
    </row>
    <row r="4" spans="1:8" ht="30">
      <c r="A4" s="25" t="s">
        <v>1</v>
      </c>
      <c r="B4" s="25" t="s">
        <v>4</v>
      </c>
      <c r="C4" s="26" t="s">
        <v>10</v>
      </c>
      <c r="D4" s="26" t="s">
        <v>11</v>
      </c>
      <c r="E4" s="25" t="s">
        <v>5</v>
      </c>
      <c r="F4" s="25" t="s">
        <v>3</v>
      </c>
      <c r="G4" s="27" t="s">
        <v>7</v>
      </c>
      <c r="H4" s="27" t="s">
        <v>8</v>
      </c>
    </row>
    <row r="5" spans="1:8" ht="91.5" customHeight="1">
      <c r="A5" s="25" t="s">
        <v>9</v>
      </c>
      <c r="B5" s="23" t="s">
        <v>51</v>
      </c>
      <c r="C5" s="26">
        <v>12</v>
      </c>
      <c r="D5" s="26" t="s">
        <v>12</v>
      </c>
      <c r="E5" s="25"/>
      <c r="F5" s="25"/>
      <c r="G5" s="28"/>
      <c r="H5" s="28">
        <f>ROUND(ROUND(G5,2)*C5,2)</f>
        <v>0</v>
      </c>
    </row>
  </sheetData>
  <sheetProtection/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2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Arletta Jędrasiewicz</cp:lastModifiedBy>
  <cp:lastPrinted>2014-03-15T07:12:30Z</cp:lastPrinted>
  <dcterms:created xsi:type="dcterms:W3CDTF">2003-05-16T10:10:29Z</dcterms:created>
  <dcterms:modified xsi:type="dcterms:W3CDTF">2018-12-13T09:03:37Z</dcterms:modified>
  <cp:category/>
  <cp:version/>
  <cp:contentType/>
  <cp:contentStatus/>
</cp:coreProperties>
</file>