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Cześć nr 1" sheetId="1" r:id="rId1"/>
    <sheet name="Część nr 2" sheetId="2" r:id="rId2"/>
    <sheet name="Część nr 3" sheetId="3" r:id="rId3"/>
    <sheet name="Część nr 4" sheetId="4" r:id="rId4"/>
    <sheet name="umowa bez normy" sheetId="5" state="hidden" r:id="rId5"/>
  </sheets>
  <definedNames>
    <definedName name="_xlnm.Print_Area" localSheetId="1">'Część nr 2'!$A$1:$J$29</definedName>
    <definedName name="_xlnm.Print_Area" localSheetId="2">'Część nr 3'!$A$1:$H$29</definedName>
    <definedName name="_xlnm.Print_Area" localSheetId="3">'Część nr 4'!$A$1:$H$26</definedName>
  </definedNames>
  <calcPr fullCalcOnLoad="1"/>
</workbook>
</file>

<file path=xl/sharedStrings.xml><?xml version="1.0" encoding="utf-8"?>
<sst xmlns="http://schemas.openxmlformats.org/spreadsheetml/2006/main" count="113" uniqueCount="69">
  <si>
    <t>km</t>
  </si>
  <si>
    <t>Razem:</t>
  </si>
  <si>
    <t>*)</t>
  </si>
  <si>
    <t>Lp</t>
  </si>
  <si>
    <t>Stawka VAT (%)</t>
  </si>
  <si>
    <t>A</t>
  </si>
  <si>
    <t>B</t>
  </si>
  <si>
    <t>C</t>
  </si>
  <si>
    <t>D</t>
  </si>
  <si>
    <t>E</t>
  </si>
  <si>
    <t>j.m.</t>
  </si>
  <si>
    <t>Cena brutto
za usługę</t>
  </si>
  <si>
    <t>F</t>
  </si>
  <si>
    <t>G</t>
  </si>
  <si>
    <t>H</t>
  </si>
  <si>
    <t>Kwota VAT</t>
  </si>
  <si>
    <t>I = C x H</t>
  </si>
  <si>
    <t>zw</t>
  </si>
  <si>
    <t>przewozów</t>
  </si>
  <si>
    <t>Cena jednostkowa netto za uslugę</t>
  </si>
  <si>
    <t>Cena jednostkowa brutto za  uslugę</t>
  </si>
  <si>
    <t>(miejsce i data)</t>
  </si>
  <si>
    <t>(podpis i pieczęć Oferenta)</t>
  </si>
  <si>
    <t>Rodzaj realizowanej usługi</t>
  </si>
  <si>
    <t>Szacunkowa liczba zleceń/kilometrów/godzin dyżurowych w okresie 3 lat</t>
  </si>
  <si>
    <t>FORMULARZ CENOWY - ARKUSZ KALKULACYJNY PAKIET 1</t>
  </si>
  <si>
    <t>godzin</t>
  </si>
  <si>
    <t>Załacznik nr 2</t>
  </si>
  <si>
    <r>
      <t xml:space="preserve">Usługa wykonywana przez </t>
    </r>
    <r>
      <rPr>
        <u val="single"/>
        <sz val="12"/>
        <rFont val="Times New Roman"/>
        <family val="1"/>
      </rPr>
      <t>sanitariusza</t>
    </r>
  </si>
  <si>
    <t>*) - wpisana kwota stanowi sumę kwot z komórek: I1+I2+I3+I4+I5+I6+I7+I8</t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</si>
  <si>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po terenie Szpitala Uniwersyteckiego w Krakowie </t>
    </r>
  </si>
  <si>
    <r>
      <t xml:space="preserve">Przewozy transportem medycznym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
w granicach adm. m/Krakowa 
</t>
    </r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</si>
  <si>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wg. stawki dyżurowej 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</si>
  <si>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kierowcą </t>
    </r>
    <r>
      <rPr>
        <sz val="12"/>
        <rFont val="Times New Roman"/>
        <family val="1"/>
      </rPr>
      <t xml:space="preserve">po terenie Szpitala Uniwersyteckiego w Krakowie </t>
    </r>
  </si>
  <si>
    <r>
      <t>Przewozy transportem medycznym z</t>
    </r>
    <r>
      <rPr>
        <u val="single"/>
        <sz val="12"/>
        <rFont val="Times New Roman"/>
        <family val="1"/>
      </rPr>
      <t xml:space="preserve"> kierowcą</t>
    </r>
    <r>
      <rPr>
        <sz val="12"/>
        <rFont val="Times New Roman"/>
        <family val="1"/>
      </rPr>
      <t xml:space="preserve"> 
w granicach adm. m/Krakowa 
</t>
    </r>
  </si>
  <si>
    <r>
      <t xml:space="preserve">Przewozy transportem medycznym z </t>
    </r>
    <r>
      <rPr>
        <u val="single"/>
        <sz val="12"/>
        <rFont val="Times New Roman"/>
        <family val="1"/>
      </rPr>
      <t>kierowcą</t>
    </r>
    <r>
      <rPr>
        <sz val="12"/>
        <rFont val="Times New Roman"/>
        <family val="1"/>
      </rPr>
      <t xml:space="preserve"> wg. stawki za 1 km 
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</si>
  <si>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personelem </t>
    </r>
    <r>
      <rPr>
        <sz val="12"/>
        <rFont val="Times New Roman"/>
        <family val="1"/>
      </rPr>
      <t xml:space="preserve">wg. stawki za 1km
</t>
    </r>
  </si>
  <si>
    <t>Lp.</t>
  </si>
  <si>
    <t>Usługa</t>
  </si>
  <si>
    <t>rg</t>
  </si>
  <si>
    <t>Transport ciężarowy pojazdem
o dmc do 3,5 t i ładowności
w przedziale od 1,0 do 1,5 tony
z kierowcą oraz ładowaczem wykonującymi prace
załadunkowo-przeładunkowe</t>
  </si>
  <si>
    <t>Transport ciężarowy pojazdem
o dmc do 3,5 t i ładowności
w przedziale od 0,4 t do 0,6 t
z kierowcą</t>
  </si>
  <si>
    <t>Transport ciężarowy pojazdem
o dmc do 3,5 t i ładowności
w przedziale od 0,4 t do 0,6 t
z kierowcą na zlecenie Kierownika Apteki Szpitala Uniwersyteckiego
lub osoby przez niego upoważnionej</t>
  </si>
  <si>
    <t>1 m-c</t>
  </si>
  <si>
    <t>Transport ciężarowy pojazdem
o dmc do 3,5 t oraz ładowności
w przedziale od 1,0 t do 1,5 t
z kierowcą i ładowaczem wykonującymi prace załadunkowo-przeładunkowe</t>
  </si>
  <si>
    <t>CZEŚĆ 2</t>
  </si>
  <si>
    <t>12 miesięcy</t>
  </si>
  <si>
    <t xml:space="preserve">cena brutto za 1 miesiąc </t>
  </si>
  <si>
    <t>cena brutto za 12 miesięcy</t>
  </si>
  <si>
    <t>CZEŚĆ 3</t>
  </si>
  <si>
    <t>CZEŚĆ 4</t>
  </si>
  <si>
    <t>DFP.271.22.2019.KB                                                 Arkusz cenowy                                                                   Zącznik nr 1a do specyfikacji</t>
  </si>
  <si>
    <t>DFP.271.22.2019.KB                                                 Arkusz cenowy                               załącznik nr 1a do specyfikacji</t>
  </si>
  <si>
    <t>cena brutto za 1 j.m.</t>
  </si>
  <si>
    <t>Szacunkowa ilość rg w okresie</t>
  </si>
  <si>
    <t>1 miesiąca</t>
  </si>
  <si>
    <t xml:space="preserve">cena brutto za
1 miesiąc </t>
  </si>
  <si>
    <t>DFP.271.22.2019.KB</t>
  </si>
  <si>
    <t>Załącznik nr 1a do specyfikacji</t>
  </si>
  <si>
    <t>CZĘŚĆ 1</t>
  </si>
  <si>
    <t>Prace załadunkowo-przeładunkowe wykonywane przez 4 ładowaczy **)</t>
  </si>
  <si>
    <t xml:space="preserve">              </t>
  </si>
  <si>
    <t xml:space="preserve">*)  łącznie dla dwóch pojazdów 193 godzin/miesiąc tzn. średni czas pracy 1 pojazdu z kierowcą w okresie 1 miesiąca 96 godz. 30 min.  '**) łącznie dla czterech ładowaczy 251 godzin/miesiąc tzn. średni czas pracy 1 ładowacza w okresie 1 miesiąca 62 godz 45 min.  </t>
  </si>
  <si>
    <t>Cena brutto za
1 j. m.</t>
  </si>
  <si>
    <t xml:space="preserve">cena brutto za 
1 miesiąc </t>
  </si>
  <si>
    <t>Szacunkowa ilość rg lub kilometrów w okresie</t>
  </si>
  <si>
    <t>Transport ciężarowy pojazdem
o dmc do 12 t i ładowności
w przedziale od 2,0 t do 6,0 t
z kierowcą oraz 2 ładowaczami wykonującymi prace
załadunkowo-przeładunkowe</t>
  </si>
  <si>
    <t>Transport ciężarowy 2 pojazdami
o dmc do 3,5 t i ładowności
w przedziale od 0,4 t do 1,5 t
po terenie Szpitala Uniwersyteckiego
lub w granicach administracyjnych miasta Krakowa z kierowcą *)</t>
  </si>
  <si>
    <t>Transport ciężarowy 2 pojazdami
o dmc do 3,5 t i ładowności
w przedziale od 0,4 t do 1,5 t poza granicami administracyjnymi miasta Krakowa z kierowcą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</si>
</sst>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_ ;\-#,##0.0\ "/>
    <numFmt numFmtId="170" formatCode="#,##0_ ;\-#,##0\ "/>
    <numFmt numFmtId="171" formatCode="[$-415]dddd\,\ d\ mmmm\ yyyy"/>
    <numFmt numFmtId="172" formatCode="#,##0.00\ &quot;zł&quot;"/>
    <numFmt numFmtId="173" formatCode="#,##0.000\ &quot;zł&quot;"/>
    <numFmt numFmtId="174" formatCode="#,##0.0\ &quot;zł&quot;"/>
    <numFmt numFmtId="175" formatCode="#,##0\ &quot;zł&quot;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i/>
      <sz val="16"/>
      <color indexed="10"/>
      <name val="Garamond"/>
      <family val="1"/>
    </font>
    <font>
      <i/>
      <sz val="12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3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3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3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3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72" fontId="10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70" fontId="10" fillId="0" borderId="14" xfId="6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center" vertical="center" wrapText="1"/>
    </xf>
    <xf numFmtId="0" fontId="12" fillId="0" borderId="0" xfId="0" applyFont="1" applyFill="1" applyAlignment="1">
      <alignment vertical="center" wrapText="1"/>
    </xf>
    <xf numFmtId="44" fontId="15" fillId="0" borderId="0" xfId="6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172" fontId="10" fillId="0" borderId="14" xfId="6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0" fontId="10" fillId="0" borderId="23" xfId="60" applyNumberFormat="1" applyFont="1" applyFill="1" applyBorder="1" applyAlignment="1">
      <alignment horizontal="center" vertical="center" wrapText="1"/>
    </xf>
    <xf numFmtId="172" fontId="10" fillId="0" borderId="23" xfId="60" applyNumberFormat="1" applyFont="1" applyFill="1" applyBorder="1" applyAlignment="1">
      <alignment horizontal="center" vertical="center" wrapText="1"/>
    </xf>
    <xf numFmtId="172" fontId="10" fillId="0" borderId="24" xfId="0" applyNumberFormat="1" applyFont="1" applyBorder="1" applyAlignment="1">
      <alignment horizontal="center" vertical="center" wrapText="1"/>
    </xf>
    <xf numFmtId="172" fontId="10" fillId="35" borderId="23" xfId="0" applyNumberFormat="1" applyFont="1" applyFill="1" applyBorder="1" applyAlignment="1">
      <alignment horizontal="center" vertical="center" wrapText="1"/>
    </xf>
    <xf numFmtId="172" fontId="10" fillId="35" borderId="24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.75390625" style="24" customWidth="1"/>
    <col min="2" max="2" width="44.875" style="24" customWidth="1"/>
    <col min="3" max="3" width="8.25390625" style="24" customWidth="1"/>
    <col min="4" max="4" width="16.125" style="24" customWidth="1"/>
    <col min="5" max="5" width="21.125" style="24" customWidth="1"/>
    <col min="6" max="6" width="16.125" style="24" customWidth="1"/>
    <col min="7" max="8" width="17.25390625" style="24" customWidth="1"/>
    <col min="9" max="16384" width="9.125" style="29" customWidth="1"/>
  </cols>
  <sheetData>
    <row r="1" spans="2:8" ht="15.75">
      <c r="B1" s="25" t="s">
        <v>57</v>
      </c>
      <c r="C1" s="26"/>
      <c r="D1" s="26"/>
      <c r="E1" s="26"/>
      <c r="F1" s="27" t="s">
        <v>58</v>
      </c>
      <c r="G1" s="28"/>
      <c r="H1" s="28"/>
    </row>
    <row r="3" spans="1:8" s="32" customFormat="1" ht="15.75">
      <c r="A3" s="49" t="s">
        <v>59</v>
      </c>
      <c r="B3" s="50"/>
      <c r="C3" s="50"/>
      <c r="D3" s="50"/>
      <c r="E3" s="50"/>
      <c r="F3" s="50"/>
      <c r="G3" s="30"/>
      <c r="H3" s="31"/>
    </row>
    <row r="4" spans="1:8" s="32" customFormat="1" ht="33.75" customHeight="1">
      <c r="A4" s="51" t="s">
        <v>37</v>
      </c>
      <c r="B4" s="52" t="s">
        <v>38</v>
      </c>
      <c r="C4" s="51" t="s">
        <v>10</v>
      </c>
      <c r="D4" s="54" t="s">
        <v>65</v>
      </c>
      <c r="E4" s="55"/>
      <c r="F4" s="52" t="s">
        <v>63</v>
      </c>
      <c r="G4" s="52" t="s">
        <v>64</v>
      </c>
      <c r="H4" s="51" t="s">
        <v>48</v>
      </c>
    </row>
    <row r="5" spans="1:8" ht="38.25" customHeight="1">
      <c r="A5" s="51"/>
      <c r="B5" s="53"/>
      <c r="C5" s="51"/>
      <c r="D5" s="48" t="s">
        <v>55</v>
      </c>
      <c r="E5" s="48" t="s">
        <v>46</v>
      </c>
      <c r="F5" s="53"/>
      <c r="G5" s="53"/>
      <c r="H5" s="51"/>
    </row>
    <row r="6" spans="1:8" ht="38.25" customHeight="1">
      <c r="A6" s="56">
        <v>1</v>
      </c>
      <c r="B6" s="56" t="s">
        <v>67</v>
      </c>
      <c r="C6" s="56" t="s">
        <v>39</v>
      </c>
      <c r="D6" s="56">
        <v>193</v>
      </c>
      <c r="E6" s="56">
        <v>2316</v>
      </c>
      <c r="F6" s="64"/>
      <c r="G6" s="64">
        <f>F6*193</f>
        <v>0</v>
      </c>
      <c r="H6" s="64">
        <f>G6*12</f>
        <v>0</v>
      </c>
    </row>
    <row r="7" spans="1:8" ht="62.25" customHeight="1">
      <c r="A7" s="57"/>
      <c r="B7" s="57"/>
      <c r="C7" s="57"/>
      <c r="D7" s="58"/>
      <c r="E7" s="57"/>
      <c r="F7" s="65"/>
      <c r="G7" s="65"/>
      <c r="H7" s="63"/>
    </row>
    <row r="8" spans="1:8" ht="64.5" customHeight="1">
      <c r="A8" s="59">
        <v>2</v>
      </c>
      <c r="B8" s="60" t="s">
        <v>60</v>
      </c>
      <c r="C8" s="59" t="s">
        <v>39</v>
      </c>
      <c r="D8" s="59">
        <v>251</v>
      </c>
      <c r="E8" s="61">
        <v>3012</v>
      </c>
      <c r="F8" s="62"/>
      <c r="G8" s="62">
        <f>F8*251</f>
        <v>0</v>
      </c>
      <c r="H8" s="62">
        <f>G8*12</f>
        <v>0</v>
      </c>
    </row>
    <row r="9" spans="1:8" ht="48" customHeight="1">
      <c r="A9" s="58"/>
      <c r="B9" s="58"/>
      <c r="C9" s="58"/>
      <c r="D9" s="58"/>
      <c r="E9" s="58"/>
      <c r="F9" s="63"/>
      <c r="G9" s="63"/>
      <c r="H9" s="63"/>
    </row>
    <row r="10" spans="1:8" ht="96.75" customHeight="1">
      <c r="A10" s="33">
        <v>3</v>
      </c>
      <c r="B10" s="34" t="s">
        <v>68</v>
      </c>
      <c r="C10" s="33" t="s">
        <v>0</v>
      </c>
      <c r="D10" s="33">
        <v>25</v>
      </c>
      <c r="E10" s="35">
        <v>300</v>
      </c>
      <c r="F10" s="47"/>
      <c r="G10" s="47">
        <f>F10*25</f>
        <v>0</v>
      </c>
      <c r="H10" s="47">
        <f>G10*12</f>
        <v>0</v>
      </c>
    </row>
    <row r="11" spans="1:8" s="24" customFormat="1" ht="101.25" customHeight="1">
      <c r="A11" s="36"/>
      <c r="B11" s="37" t="s">
        <v>61</v>
      </c>
      <c r="C11" s="36"/>
      <c r="D11" s="36"/>
      <c r="E11" s="38"/>
      <c r="F11" s="38"/>
      <c r="G11" s="21" t="s">
        <v>1</v>
      </c>
      <c r="H11" s="23">
        <f>H6+H8+H10</f>
        <v>0</v>
      </c>
    </row>
    <row r="12" spans="1:8" s="24" customFormat="1" ht="39.75" customHeight="1">
      <c r="A12" s="39"/>
      <c r="B12" s="40"/>
      <c r="C12" s="39"/>
      <c r="D12" s="39"/>
      <c r="E12" s="41"/>
      <c r="F12" s="41"/>
      <c r="G12" s="41"/>
      <c r="H12" s="41"/>
    </row>
    <row r="13" spans="1:8" s="24" customFormat="1" ht="12.75" customHeight="1">
      <c r="A13" s="39"/>
      <c r="B13" s="39"/>
      <c r="C13" s="39"/>
      <c r="D13" s="39"/>
      <c r="E13" s="41"/>
      <c r="F13" s="41"/>
      <c r="G13" s="41"/>
      <c r="H13" s="41"/>
    </row>
    <row r="14" spans="1:8" ht="99.75" customHeight="1">
      <c r="A14" s="42"/>
      <c r="B14" s="43" t="s">
        <v>62</v>
      </c>
      <c r="C14" s="44"/>
      <c r="D14" s="44"/>
      <c r="E14" s="45"/>
      <c r="F14" s="45"/>
      <c r="G14" s="45"/>
      <c r="H14" s="45"/>
    </row>
    <row r="15" spans="1:8" ht="15.75" customHeight="1">
      <c r="A15" s="42"/>
      <c r="B15" s="42"/>
      <c r="C15" s="44"/>
      <c r="D15" s="44"/>
      <c r="E15" s="46"/>
      <c r="F15" s="46"/>
      <c r="G15" s="46"/>
      <c r="H15" s="46"/>
    </row>
  </sheetData>
  <sheetProtection/>
  <mergeCells count="24">
    <mergeCell ref="H8:H9"/>
    <mergeCell ref="G6:G7"/>
    <mergeCell ref="F8:F9"/>
    <mergeCell ref="G8:G9"/>
    <mergeCell ref="F6:F7"/>
    <mergeCell ref="H6:H7"/>
    <mergeCell ref="A8:A9"/>
    <mergeCell ref="B8:B9"/>
    <mergeCell ref="C8:C9"/>
    <mergeCell ref="D8:D9"/>
    <mergeCell ref="E8:E9"/>
    <mergeCell ref="G4:G5"/>
    <mergeCell ref="H4:H5"/>
    <mergeCell ref="A6:A7"/>
    <mergeCell ref="B6:B7"/>
    <mergeCell ref="C6:C7"/>
    <mergeCell ref="D6:D7"/>
    <mergeCell ref="E6:E7"/>
    <mergeCell ref="A3:F3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view="pageBreakPreview" zoomScaleSheetLayoutView="100" workbookViewId="0" topLeftCell="A1">
      <selection activeCell="B6" sqref="B6:B7"/>
    </sheetView>
  </sheetViews>
  <sheetFormatPr defaultColWidth="9.00390625" defaultRowHeight="12.75"/>
  <cols>
    <col min="1" max="1" width="4.75390625" style="22" customWidth="1"/>
    <col min="2" max="2" width="39.25390625" style="22" customWidth="1"/>
    <col min="3" max="3" width="14.125" style="22" customWidth="1"/>
    <col min="4" max="5" width="12.75390625" style="22" customWidth="1"/>
    <col min="6" max="6" width="17.375" style="21" customWidth="1"/>
    <col min="7" max="7" width="16.125" style="21" customWidth="1"/>
    <col min="8" max="16384" width="9.125" style="21" customWidth="1"/>
  </cols>
  <sheetData>
    <row r="1" spans="1:5" s="19" customFormat="1" ht="12">
      <c r="A1" s="49" t="s">
        <v>51</v>
      </c>
      <c r="B1" s="50"/>
      <c r="C1" s="50"/>
      <c r="D1" s="50"/>
      <c r="E1" s="50"/>
    </row>
    <row r="2" spans="1:5" s="19" customFormat="1" ht="12">
      <c r="A2" s="18"/>
      <c r="B2" s="20"/>
      <c r="C2" s="20"/>
      <c r="D2" s="20"/>
      <c r="E2" s="20"/>
    </row>
    <row r="3" spans="1:5" s="19" customFormat="1" ht="12">
      <c r="A3" s="18" t="s">
        <v>45</v>
      </c>
      <c r="B3" s="20"/>
      <c r="C3" s="20"/>
      <c r="D3" s="20"/>
      <c r="E3" s="20"/>
    </row>
    <row r="4" spans="1:7" ht="15.75" customHeight="1">
      <c r="A4" s="66" t="s">
        <v>37</v>
      </c>
      <c r="B4" s="67" t="s">
        <v>38</v>
      </c>
      <c r="C4" s="66" t="s">
        <v>10</v>
      </c>
      <c r="D4" s="54" t="s">
        <v>54</v>
      </c>
      <c r="E4" s="55"/>
      <c r="F4" s="67" t="s">
        <v>47</v>
      </c>
      <c r="G4" s="66" t="s">
        <v>48</v>
      </c>
    </row>
    <row r="5" spans="1:7" ht="65.25" customHeight="1">
      <c r="A5" s="66"/>
      <c r="B5" s="68"/>
      <c r="C5" s="66"/>
      <c r="D5" s="48" t="s">
        <v>55</v>
      </c>
      <c r="E5" s="48" t="s">
        <v>46</v>
      </c>
      <c r="F5" s="58"/>
      <c r="G5" s="69"/>
    </row>
    <row r="6" spans="1:7" ht="15.75" customHeight="1">
      <c r="A6" s="56">
        <v>1</v>
      </c>
      <c r="B6" s="56" t="s">
        <v>66</v>
      </c>
      <c r="C6" s="56" t="s">
        <v>39</v>
      </c>
      <c r="D6" s="56">
        <v>136.5</v>
      </c>
      <c r="E6" s="56">
        <v>1638</v>
      </c>
      <c r="F6" s="64"/>
      <c r="G6" s="64">
        <f>F6*12</f>
        <v>0</v>
      </c>
    </row>
    <row r="7" spans="1:7" ht="90.75" customHeight="1">
      <c r="A7" s="57"/>
      <c r="B7" s="57"/>
      <c r="C7" s="57"/>
      <c r="D7" s="58"/>
      <c r="E7" s="57"/>
      <c r="F7" s="65"/>
      <c r="G7" s="63"/>
    </row>
    <row r="8" spans="1:7" ht="15.75" customHeight="1">
      <c r="A8" s="59">
        <v>2</v>
      </c>
      <c r="B8" s="60" t="s">
        <v>40</v>
      </c>
      <c r="C8" s="59" t="s">
        <v>39</v>
      </c>
      <c r="D8" s="59">
        <v>13</v>
      </c>
      <c r="E8" s="61">
        <v>156</v>
      </c>
      <c r="F8" s="62"/>
      <c r="G8" s="62">
        <f>F8*12</f>
        <v>0</v>
      </c>
    </row>
    <row r="9" spans="1:7" ht="82.5" customHeight="1">
      <c r="A9" s="58"/>
      <c r="B9" s="58"/>
      <c r="C9" s="58"/>
      <c r="D9" s="58"/>
      <c r="E9" s="58"/>
      <c r="F9" s="63"/>
      <c r="G9" s="63"/>
    </row>
    <row r="10" spans="6:7" ht="12">
      <c r="F10" s="21" t="s">
        <v>1</v>
      </c>
      <c r="G10" s="23">
        <f>G6+G8</f>
        <v>0</v>
      </c>
    </row>
  </sheetData>
  <sheetProtection/>
  <mergeCells count="21">
    <mergeCell ref="A8:A9"/>
    <mergeCell ref="B6:B7"/>
    <mergeCell ref="C8:C9"/>
    <mergeCell ref="D6:D7"/>
    <mergeCell ref="G8:G9"/>
    <mergeCell ref="A6:A7"/>
    <mergeCell ref="B8:B9"/>
    <mergeCell ref="G4:G5"/>
    <mergeCell ref="F6:F7"/>
    <mergeCell ref="F8:F9"/>
    <mergeCell ref="G6:G7"/>
    <mergeCell ref="C6:C7"/>
    <mergeCell ref="E6:E7"/>
    <mergeCell ref="D8:D9"/>
    <mergeCell ref="E8:E9"/>
    <mergeCell ref="A1:E1"/>
    <mergeCell ref="A4:A5"/>
    <mergeCell ref="B4:B5"/>
    <mergeCell ref="C4:C5"/>
    <mergeCell ref="D4:E4"/>
    <mergeCell ref="F4:F5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76" r:id="rId1"/>
  <headerFooter>
    <oddHeader xml:space="preserve">&amp;LDFP.271.22.2019.KB&amp;CArkusz cenowy&amp;RZałącznik 1 a do specyfikacji </oddHeader>
    <oddFooter>&amp;R&amp;"Garamond,Normalny"pieczęć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view="pageBreakPreview" zoomScaleSheetLayoutView="100" workbookViewId="0" topLeftCell="A1">
      <selection activeCell="D26" sqref="D26"/>
    </sheetView>
  </sheetViews>
  <sheetFormatPr defaultColWidth="9.00390625" defaultRowHeight="12.75"/>
  <cols>
    <col min="1" max="1" width="4.75390625" style="22" customWidth="1"/>
    <col min="2" max="2" width="39.25390625" style="22" customWidth="1"/>
    <col min="3" max="3" width="18.00390625" style="22" customWidth="1"/>
    <col min="4" max="4" width="13.875" style="22" customWidth="1"/>
    <col min="5" max="5" width="16.875" style="22" customWidth="1"/>
    <col min="6" max="6" width="15.125" style="21" customWidth="1"/>
    <col min="7" max="7" width="14.375" style="21" customWidth="1"/>
    <col min="8" max="16384" width="9.125" style="21" customWidth="1"/>
  </cols>
  <sheetData>
    <row r="1" spans="1:7" ht="12">
      <c r="A1" s="49" t="s">
        <v>52</v>
      </c>
      <c r="B1" s="50"/>
      <c r="C1" s="50"/>
      <c r="D1" s="50"/>
      <c r="E1" s="50"/>
      <c r="F1" s="19"/>
      <c r="G1" s="19"/>
    </row>
    <row r="2" spans="1:7" ht="12">
      <c r="A2" s="18"/>
      <c r="B2" s="20"/>
      <c r="C2" s="20"/>
      <c r="D2" s="20"/>
      <c r="E2" s="20"/>
      <c r="F2" s="19"/>
      <c r="G2" s="19"/>
    </row>
    <row r="3" spans="1:7" ht="12">
      <c r="A3" s="18" t="s">
        <v>49</v>
      </c>
      <c r="B3" s="20"/>
      <c r="C3" s="20"/>
      <c r="D3" s="20"/>
      <c r="E3" s="20"/>
      <c r="F3" s="19"/>
      <c r="G3" s="19"/>
    </row>
    <row r="4" spans="1:7" ht="16.5" customHeight="1">
      <c r="A4" s="66" t="s">
        <v>37</v>
      </c>
      <c r="B4" s="67" t="s">
        <v>38</v>
      </c>
      <c r="C4" s="66" t="s">
        <v>10</v>
      </c>
      <c r="D4" s="54" t="s">
        <v>54</v>
      </c>
      <c r="E4" s="55"/>
      <c r="F4" s="52" t="s">
        <v>53</v>
      </c>
      <c r="G4" s="66" t="s">
        <v>48</v>
      </c>
    </row>
    <row r="5" spans="1:7" ht="12">
      <c r="A5" s="66"/>
      <c r="B5" s="68"/>
      <c r="C5" s="66"/>
      <c r="D5" s="48" t="s">
        <v>55</v>
      </c>
      <c r="E5" s="48" t="s">
        <v>46</v>
      </c>
      <c r="F5" s="53"/>
      <c r="G5" s="69"/>
    </row>
    <row r="6" spans="1:7" ht="12">
      <c r="A6" s="56">
        <v>1</v>
      </c>
      <c r="B6" s="56" t="s">
        <v>41</v>
      </c>
      <c r="C6" s="56" t="s">
        <v>43</v>
      </c>
      <c r="D6" s="56">
        <v>223</v>
      </c>
      <c r="E6" s="56">
        <v>2676</v>
      </c>
      <c r="F6" s="64"/>
      <c r="G6" s="64">
        <f>F6*12</f>
        <v>0</v>
      </c>
    </row>
    <row r="7" spans="1:7" ht="63.75" customHeight="1">
      <c r="A7" s="57"/>
      <c r="B7" s="57"/>
      <c r="C7" s="57"/>
      <c r="D7" s="58"/>
      <c r="E7" s="57"/>
      <c r="F7" s="65"/>
      <c r="G7" s="63"/>
    </row>
    <row r="8" spans="1:7" ht="12">
      <c r="A8" s="59">
        <v>2</v>
      </c>
      <c r="B8" s="60" t="s">
        <v>42</v>
      </c>
      <c r="C8" s="59" t="s">
        <v>39</v>
      </c>
      <c r="D8" s="59">
        <v>62</v>
      </c>
      <c r="E8" s="61">
        <v>744</v>
      </c>
      <c r="F8" s="62"/>
      <c r="G8" s="62">
        <f>F8*744</f>
        <v>0</v>
      </c>
    </row>
    <row r="9" spans="1:7" ht="80.25" customHeight="1">
      <c r="A9" s="58"/>
      <c r="B9" s="58"/>
      <c r="C9" s="58"/>
      <c r="D9" s="58"/>
      <c r="E9" s="58"/>
      <c r="F9" s="63"/>
      <c r="G9" s="63"/>
    </row>
    <row r="10" spans="6:7" ht="12">
      <c r="F10" s="21" t="s">
        <v>1</v>
      </c>
      <c r="G10" s="23">
        <f>G6+G8</f>
        <v>0</v>
      </c>
    </row>
  </sheetData>
  <sheetProtection/>
  <mergeCells count="21">
    <mergeCell ref="F8:F9"/>
    <mergeCell ref="A4:A5"/>
    <mergeCell ref="F6:F7"/>
    <mergeCell ref="C4:C5"/>
    <mergeCell ref="G6:G7"/>
    <mergeCell ref="G4:G5"/>
    <mergeCell ref="A8:A9"/>
    <mergeCell ref="B8:B9"/>
    <mergeCell ref="C8:C9"/>
    <mergeCell ref="D4:E4"/>
    <mergeCell ref="E8:E9"/>
    <mergeCell ref="B4:B5"/>
    <mergeCell ref="G8:G9"/>
    <mergeCell ref="D8:D9"/>
    <mergeCell ref="A1:E1"/>
    <mergeCell ref="A6:A7"/>
    <mergeCell ref="B6:B7"/>
    <mergeCell ref="C6:C7"/>
    <mergeCell ref="D6:D7"/>
    <mergeCell ref="F4:F5"/>
    <mergeCell ref="E6:E7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91" r:id="rId1"/>
  <headerFooter>
    <oddHeader>&amp;L&amp;"Garamond,Normalny"&amp;11DFP.271.55.2018.AJ&amp;C&amp;"Garamond,Normalny"&amp;11Arkusz cenowy&amp;R&amp;"Garamond,Normalny"&amp;11Załącznik 1 a do specyfikacji</oddHeader>
    <oddFooter>&amp;R&amp;"Garamond,Normalny"pieczęć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SheetLayoutView="100" workbookViewId="0" topLeftCell="A1">
      <selection activeCell="C20" sqref="C20"/>
    </sheetView>
  </sheetViews>
  <sheetFormatPr defaultColWidth="9.00390625" defaultRowHeight="12.75"/>
  <cols>
    <col min="1" max="1" width="4.75390625" style="22" customWidth="1"/>
    <col min="2" max="2" width="39.25390625" style="22" customWidth="1"/>
    <col min="3" max="3" width="19.25390625" style="22" customWidth="1"/>
    <col min="4" max="4" width="17.125" style="22" customWidth="1"/>
    <col min="5" max="5" width="15.875" style="22" customWidth="1"/>
    <col min="6" max="6" width="14.75390625" style="21" customWidth="1"/>
    <col min="7" max="7" width="15.00390625" style="21" customWidth="1"/>
    <col min="8" max="16384" width="9.125" style="21" customWidth="1"/>
  </cols>
  <sheetData>
    <row r="1" spans="1:7" ht="30" customHeight="1">
      <c r="A1" s="49" t="s">
        <v>52</v>
      </c>
      <c r="B1" s="50"/>
      <c r="C1" s="50"/>
      <c r="D1" s="50"/>
      <c r="E1" s="50"/>
      <c r="F1" s="19"/>
      <c r="G1" s="19"/>
    </row>
    <row r="2" spans="1:7" ht="30.75" customHeight="1">
      <c r="A2" s="18"/>
      <c r="B2" s="20"/>
      <c r="C2" s="20"/>
      <c r="D2" s="20"/>
      <c r="E2" s="20"/>
      <c r="F2" s="19"/>
      <c r="G2" s="19"/>
    </row>
    <row r="3" spans="1:7" ht="12">
      <c r="A3" s="18" t="s">
        <v>50</v>
      </c>
      <c r="B3" s="20"/>
      <c r="C3" s="20"/>
      <c r="D3" s="20"/>
      <c r="E3" s="20"/>
      <c r="F3" s="19"/>
      <c r="G3" s="19"/>
    </row>
    <row r="4" spans="1:7" ht="14.25" customHeight="1">
      <c r="A4" s="66" t="s">
        <v>37</v>
      </c>
      <c r="B4" s="67" t="s">
        <v>38</v>
      </c>
      <c r="C4" s="66" t="s">
        <v>10</v>
      </c>
      <c r="D4" s="54" t="s">
        <v>54</v>
      </c>
      <c r="E4" s="55"/>
      <c r="F4" s="67" t="s">
        <v>56</v>
      </c>
      <c r="G4" s="66" t="s">
        <v>48</v>
      </c>
    </row>
    <row r="5" spans="1:7" ht="81.75" customHeight="1">
      <c r="A5" s="66"/>
      <c r="B5" s="68"/>
      <c r="C5" s="66"/>
      <c r="D5" s="48" t="s">
        <v>55</v>
      </c>
      <c r="E5" s="48" t="s">
        <v>46</v>
      </c>
      <c r="F5" s="58"/>
      <c r="G5" s="69"/>
    </row>
    <row r="6" spans="1:7" ht="12">
      <c r="A6" s="56">
        <v>1</v>
      </c>
      <c r="B6" s="56" t="s">
        <v>44</v>
      </c>
      <c r="C6" s="56" t="s">
        <v>39</v>
      </c>
      <c r="D6" s="56">
        <v>157.5</v>
      </c>
      <c r="E6" s="56">
        <v>1890</v>
      </c>
      <c r="F6" s="64"/>
      <c r="G6" s="64">
        <f>F6*12</f>
        <v>0</v>
      </c>
    </row>
    <row r="7" spans="1:7" ht="84.75" customHeight="1">
      <c r="A7" s="57"/>
      <c r="B7" s="57"/>
      <c r="C7" s="57"/>
      <c r="D7" s="58"/>
      <c r="E7" s="57"/>
      <c r="F7" s="65"/>
      <c r="G7" s="63"/>
    </row>
    <row r="8" spans="6:7" ht="12">
      <c r="F8" s="21" t="s">
        <v>1</v>
      </c>
      <c r="G8" s="23">
        <f>G6</f>
        <v>0</v>
      </c>
    </row>
  </sheetData>
  <sheetProtection/>
  <mergeCells count="14">
    <mergeCell ref="E6:E7"/>
    <mergeCell ref="A4:A5"/>
    <mergeCell ref="B4:B5"/>
    <mergeCell ref="C4:C5"/>
    <mergeCell ref="D4:E4"/>
    <mergeCell ref="G6:G7"/>
    <mergeCell ref="F4:F5"/>
    <mergeCell ref="G4:G5"/>
    <mergeCell ref="A1:E1"/>
    <mergeCell ref="F6:F7"/>
    <mergeCell ref="A6:A7"/>
    <mergeCell ref="B6:B7"/>
    <mergeCell ref="C6:C7"/>
    <mergeCell ref="D6:D7"/>
  </mergeCells>
  <printOptions/>
  <pageMargins left="0.7874015748031497" right="0.7874015748031497" top="1.4566929133858268" bottom="0.984251968503937" header="1.062992125984252" footer="0.5118110236220472"/>
  <pageSetup fitToHeight="1" fitToWidth="1" horizontalDpi="600" verticalDpi="600" orientation="landscape" paperSize="9" scale="87" r:id="rId1"/>
  <headerFooter>
    <oddHeader>&amp;L&amp;"Garamond,Normalny"&amp;11DFP.271.55.2018.AJ&amp;C&amp;"Garamond,Normalny"&amp;11Arkusz cenowy&amp;R&amp;"Garamond,Normalny"&amp;11Załącznik 1 a do specyfikacji</oddHeader>
    <oddFooter>&amp;R&amp;"Garamond,Normalny"pieczęć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4.625" style="0" customWidth="1"/>
    <col min="2" max="2" width="27.875" style="0" customWidth="1"/>
    <col min="3" max="3" width="13.875" style="0" customWidth="1"/>
    <col min="4" max="4" width="12.875" style="0" customWidth="1"/>
    <col min="5" max="5" width="14.75390625" style="0" customWidth="1"/>
    <col min="8" max="8" width="12.375" style="0" customWidth="1"/>
    <col min="9" max="9" width="21.00390625" style="0" customWidth="1"/>
  </cols>
  <sheetData>
    <row r="1" spans="1:10" ht="16.5" thickBot="1">
      <c r="A1" s="12"/>
      <c r="B1" s="71" t="s">
        <v>25</v>
      </c>
      <c r="C1" s="71"/>
      <c r="D1" s="71"/>
      <c r="E1" s="71"/>
      <c r="F1" s="71"/>
      <c r="G1" s="71"/>
      <c r="H1" s="71"/>
      <c r="I1" s="12" t="s">
        <v>27</v>
      </c>
      <c r="J1" s="2"/>
    </row>
    <row r="2" spans="1:10" ht="95.25" customHeight="1" thickBot="1">
      <c r="A2" s="6" t="s">
        <v>3</v>
      </c>
      <c r="B2" s="7" t="s">
        <v>23</v>
      </c>
      <c r="C2" s="7" t="s">
        <v>24</v>
      </c>
      <c r="D2" s="7" t="s">
        <v>10</v>
      </c>
      <c r="E2" s="7" t="s">
        <v>19</v>
      </c>
      <c r="F2" s="7" t="s">
        <v>4</v>
      </c>
      <c r="G2" s="7" t="s">
        <v>15</v>
      </c>
      <c r="H2" s="7" t="s">
        <v>20</v>
      </c>
      <c r="I2" s="8" t="s">
        <v>11</v>
      </c>
      <c r="J2" s="3"/>
    </row>
    <row r="3" spans="1:10" ht="11.25" customHeight="1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12</v>
      </c>
      <c r="G3" s="15" t="s">
        <v>13</v>
      </c>
      <c r="H3" s="16" t="s">
        <v>14</v>
      </c>
      <c r="I3" s="17" t="s">
        <v>16</v>
      </c>
      <c r="J3" s="3"/>
    </row>
    <row r="4" spans="1:10" ht="54.75" customHeight="1">
      <c r="A4" s="13">
        <v>1</v>
      </c>
      <c r="B4" s="13" t="s">
        <v>30</v>
      </c>
      <c r="C4" s="10">
        <v>50000</v>
      </c>
      <c r="D4" s="9" t="s">
        <v>18</v>
      </c>
      <c r="E4" s="11">
        <v>23.4</v>
      </c>
      <c r="F4" s="9" t="s">
        <v>17</v>
      </c>
      <c r="G4" s="9">
        <v>0</v>
      </c>
      <c r="H4" s="11">
        <v>23.4</v>
      </c>
      <c r="I4" s="11">
        <f aca="true" t="shared" si="0" ref="I4:I9">C4*H4</f>
        <v>1170000</v>
      </c>
      <c r="J4" s="1"/>
    </row>
    <row r="5" spans="1:10" ht="43.5" customHeight="1">
      <c r="A5" s="13">
        <v>2</v>
      </c>
      <c r="B5" s="13" t="s">
        <v>31</v>
      </c>
      <c r="C5" s="10">
        <v>18800</v>
      </c>
      <c r="D5" s="9" t="s">
        <v>18</v>
      </c>
      <c r="E5" s="11">
        <v>48.1</v>
      </c>
      <c r="F5" s="9" t="s">
        <v>17</v>
      </c>
      <c r="G5" s="9">
        <v>0</v>
      </c>
      <c r="H5" s="11">
        <v>48.1</v>
      </c>
      <c r="I5" s="11">
        <f t="shared" si="0"/>
        <v>904280</v>
      </c>
      <c r="J5" s="1"/>
    </row>
    <row r="6" spans="1:10" ht="44.25" customHeight="1">
      <c r="A6" s="13">
        <v>3</v>
      </c>
      <c r="B6" s="13" t="s">
        <v>36</v>
      </c>
      <c r="C6" s="10">
        <v>21000</v>
      </c>
      <c r="D6" s="9" t="s">
        <v>0</v>
      </c>
      <c r="E6" s="11">
        <v>2.2</v>
      </c>
      <c r="F6" s="9" t="s">
        <v>17</v>
      </c>
      <c r="G6" s="9">
        <v>0</v>
      </c>
      <c r="H6" s="11">
        <v>2.2</v>
      </c>
      <c r="I6" s="11">
        <f t="shared" si="0"/>
        <v>46200.00000000001</v>
      </c>
      <c r="J6" s="1"/>
    </row>
    <row r="7" spans="1:10" ht="46.5" customHeight="1">
      <c r="A7" s="13">
        <v>4</v>
      </c>
      <c r="B7" s="13" t="s">
        <v>32</v>
      </c>
      <c r="C7" s="10">
        <v>17400</v>
      </c>
      <c r="D7" s="9" t="s">
        <v>26</v>
      </c>
      <c r="E7" s="11">
        <v>58.5</v>
      </c>
      <c r="F7" s="9" t="s">
        <v>17</v>
      </c>
      <c r="G7" s="9">
        <v>0</v>
      </c>
      <c r="H7" s="11">
        <v>58.5</v>
      </c>
      <c r="I7" s="11">
        <f t="shared" si="0"/>
        <v>1017900</v>
      </c>
      <c r="J7" s="1"/>
    </row>
    <row r="8" spans="1:10" ht="31.5" customHeight="1">
      <c r="A8" s="13">
        <v>5</v>
      </c>
      <c r="B8" s="13" t="s">
        <v>28</v>
      </c>
      <c r="C8" s="10">
        <v>250</v>
      </c>
      <c r="D8" s="9" t="s">
        <v>26</v>
      </c>
      <c r="E8" s="11">
        <v>10</v>
      </c>
      <c r="F8" s="9" t="s">
        <v>17</v>
      </c>
      <c r="G8" s="9">
        <v>0</v>
      </c>
      <c r="H8" s="11">
        <v>10</v>
      </c>
      <c r="I8" s="11">
        <f t="shared" si="0"/>
        <v>2500</v>
      </c>
      <c r="J8" s="1"/>
    </row>
    <row r="9" spans="1:10" ht="62.25" customHeight="1">
      <c r="A9" s="13">
        <v>6</v>
      </c>
      <c r="B9" s="13" t="s">
        <v>33</v>
      </c>
      <c r="C9" s="10">
        <v>8000</v>
      </c>
      <c r="D9" s="9" t="s">
        <v>18</v>
      </c>
      <c r="E9" s="11">
        <v>19</v>
      </c>
      <c r="F9" s="9" t="s">
        <v>17</v>
      </c>
      <c r="G9" s="9">
        <v>0</v>
      </c>
      <c r="H9" s="11">
        <v>19</v>
      </c>
      <c r="I9" s="11">
        <f t="shared" si="0"/>
        <v>152000</v>
      </c>
      <c r="J9" s="1"/>
    </row>
    <row r="10" spans="1:10" ht="46.5" customHeight="1">
      <c r="A10" s="13">
        <v>7</v>
      </c>
      <c r="B10" s="13" t="s">
        <v>34</v>
      </c>
      <c r="C10" s="10">
        <v>4000</v>
      </c>
      <c r="D10" s="9" t="s">
        <v>18</v>
      </c>
      <c r="E10" s="11">
        <v>37</v>
      </c>
      <c r="F10" s="9" t="s">
        <v>17</v>
      </c>
      <c r="G10" s="9">
        <v>0</v>
      </c>
      <c r="H10" s="11">
        <v>37</v>
      </c>
      <c r="I10" s="11">
        <f>C10*H10</f>
        <v>148000</v>
      </c>
      <c r="J10" s="1"/>
    </row>
    <row r="11" spans="1:10" ht="46.5" customHeight="1" thickBot="1">
      <c r="A11" s="13">
        <v>8</v>
      </c>
      <c r="B11" s="13" t="s">
        <v>35</v>
      </c>
      <c r="C11" s="10">
        <v>2000</v>
      </c>
      <c r="D11" s="9" t="s">
        <v>0</v>
      </c>
      <c r="E11" s="11">
        <v>1.9</v>
      </c>
      <c r="F11" s="9" t="s">
        <v>17</v>
      </c>
      <c r="G11" s="9">
        <v>0</v>
      </c>
      <c r="H11" s="11">
        <v>1.9</v>
      </c>
      <c r="I11" s="11">
        <f>C11*H11</f>
        <v>3800</v>
      </c>
      <c r="J11" s="1"/>
    </row>
    <row r="12" spans="1:10" ht="16.5" thickBot="1">
      <c r="A12" s="12"/>
      <c r="B12" s="72" t="s">
        <v>29</v>
      </c>
      <c r="C12" s="72"/>
      <c r="D12" s="72"/>
      <c r="E12" s="72"/>
      <c r="F12" s="12"/>
      <c r="G12" s="73" t="s">
        <v>1</v>
      </c>
      <c r="H12" s="74"/>
      <c r="I12" s="4">
        <f>I4+I5+I6+I7+I8+I9+I10+I11</f>
        <v>3444680</v>
      </c>
      <c r="J12" s="1" t="s">
        <v>2</v>
      </c>
    </row>
    <row r="13" spans="1:10" ht="15.75">
      <c r="A13" s="12"/>
      <c r="B13" s="75"/>
      <c r="C13" s="75"/>
      <c r="D13" s="75"/>
      <c r="E13" s="75"/>
      <c r="F13" s="75"/>
      <c r="G13" s="75"/>
      <c r="H13" s="75"/>
      <c r="I13" s="75"/>
      <c r="J13" s="1"/>
    </row>
    <row r="14" spans="1:10" ht="15.75">
      <c r="A14" s="12"/>
      <c r="B14" s="70" t="s">
        <v>21</v>
      </c>
      <c r="C14" s="70"/>
      <c r="D14" s="5"/>
      <c r="E14" s="5"/>
      <c r="F14" s="70" t="s">
        <v>22</v>
      </c>
      <c r="G14" s="70"/>
      <c r="H14" s="70"/>
      <c r="I14" s="70"/>
      <c r="J14" s="2"/>
    </row>
    <row r="15" spans="1:10" ht="15.75">
      <c r="A15" s="12"/>
      <c r="B15" s="70"/>
      <c r="C15" s="70"/>
      <c r="D15" s="5"/>
      <c r="E15" s="12"/>
      <c r="F15" s="70"/>
      <c r="G15" s="70"/>
      <c r="H15" s="70"/>
      <c r="I15" s="70"/>
      <c r="J15" s="2"/>
    </row>
  </sheetData>
  <sheetProtection/>
  <mergeCells count="6">
    <mergeCell ref="B14:C15"/>
    <mergeCell ref="F14:I15"/>
    <mergeCell ref="B1:H1"/>
    <mergeCell ref="B12:E12"/>
    <mergeCell ref="G12:H12"/>
    <mergeCell ref="B13:I13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Brzdękiewicz</cp:lastModifiedBy>
  <cp:lastPrinted>2018-03-28T10:50:50Z</cp:lastPrinted>
  <dcterms:created xsi:type="dcterms:W3CDTF">2011-02-07T06:37:50Z</dcterms:created>
  <dcterms:modified xsi:type="dcterms:W3CDTF">2019-04-24T11:01:59Z</dcterms:modified>
  <cp:category/>
  <cp:version/>
  <cp:contentType/>
  <cp:contentStatus/>
</cp:coreProperties>
</file>