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1" activeTab="19"/>
  </bookViews>
  <sheets>
    <sheet name="formularz oferty" sheetId="1" r:id="rId1"/>
    <sheet name="częśc 1" sheetId="2" r:id="rId2"/>
    <sheet name="częśc 2" sheetId="3" r:id="rId3"/>
    <sheet name="częśc 3" sheetId="4" r:id="rId4"/>
    <sheet name="częśc 4" sheetId="5" r:id="rId5"/>
    <sheet name="częśc 5" sheetId="6" r:id="rId6"/>
    <sheet name="częśc 6" sheetId="7" r:id="rId7"/>
    <sheet name="częśc 7" sheetId="8" r:id="rId8"/>
    <sheet name="częśc 8" sheetId="9" r:id="rId9"/>
    <sheet name="częśc 9" sheetId="10" r:id="rId10"/>
    <sheet name="częśc 10" sheetId="11" r:id="rId11"/>
    <sheet name="częśc 11" sheetId="12" r:id="rId12"/>
    <sheet name="część 12" sheetId="13" r:id="rId13"/>
    <sheet name="częśc 13" sheetId="14" r:id="rId14"/>
    <sheet name="częśc 14" sheetId="15" r:id="rId15"/>
    <sheet name="częśc 15" sheetId="16" r:id="rId16"/>
    <sheet name="częśc 16" sheetId="17" r:id="rId17"/>
    <sheet name="częśc 17" sheetId="18" r:id="rId18"/>
    <sheet name="część 18" sheetId="19" r:id="rId19"/>
    <sheet name="częśc 19" sheetId="20" r:id="rId20"/>
  </sheets>
  <definedNames>
    <definedName name="_xlnm.Print_Area" localSheetId="1">'częśc 1'!$A$1:$N$13</definedName>
    <definedName name="_xlnm.Print_Area" localSheetId="10">'częśc 10'!$A$1:$N$15</definedName>
    <definedName name="_xlnm.Print_Area" localSheetId="11">'częśc 11'!$A$1:$N$13</definedName>
    <definedName name="_xlnm.Print_Area" localSheetId="13">'częśc 13'!$A$1:$N$13</definedName>
    <definedName name="_xlnm.Print_Area" localSheetId="14">'częśc 14'!$A$1:$N$13</definedName>
    <definedName name="_xlnm.Print_Area" localSheetId="15">'częśc 15'!$A$1:$N$12</definedName>
    <definedName name="_xlnm.Print_Area" localSheetId="16">'częśc 16'!$A$1:$N$12</definedName>
    <definedName name="_xlnm.Print_Area" localSheetId="17">'częśc 17'!$A$1:$N$13</definedName>
    <definedName name="_xlnm.Print_Area" localSheetId="19">'częśc 19'!$A$1:$N$13</definedName>
    <definedName name="_xlnm.Print_Area" localSheetId="2">'częśc 2'!$A$1:$N$14</definedName>
    <definedName name="_xlnm.Print_Area" localSheetId="3">'częśc 3'!$A$1:$N$15</definedName>
    <definedName name="_xlnm.Print_Area" localSheetId="4">'częśc 4'!$A$1:$N$15</definedName>
    <definedName name="_xlnm.Print_Area" localSheetId="5">'częśc 5'!$A$1:$N$14</definedName>
    <definedName name="_xlnm.Print_Area" localSheetId="6">'częśc 6'!$A$1:$N$15</definedName>
    <definedName name="_xlnm.Print_Area" localSheetId="7">'częśc 7'!$A$1:$N$14</definedName>
    <definedName name="_xlnm.Print_Area" localSheetId="8">'częśc 8'!$A$1:$N$14</definedName>
    <definedName name="_xlnm.Print_Area" localSheetId="9">'częśc 9'!$A$1:$N$13</definedName>
    <definedName name="_xlnm.Print_Area" localSheetId="12">'część 12'!$A$1:$N$14</definedName>
    <definedName name="_xlnm.Print_Area" localSheetId="18">'część 18'!$A$1:$N$15</definedName>
    <definedName name="_xlnm.Print_Area" localSheetId="0">'formularz oferty'!$A$1:$E$72</definedName>
  </definedNames>
  <calcPr fullCalcOnLoad="1"/>
</workbook>
</file>

<file path=xl/sharedStrings.xml><?xml version="1.0" encoding="utf-8"?>
<sst xmlns="http://schemas.openxmlformats.org/spreadsheetml/2006/main" count="508" uniqueCount="172">
  <si>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</si>
  <si>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</si>
  <si>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</si>
  <si>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</si>
  <si>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</si>
  <si>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</si>
  <si>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</si>
  <si>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</si>
  <si>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</si>
  <si>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</si>
  <si>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</si>
  <si>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</si>
  <si>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</si>
  <si>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</si>
  <si>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</si>
  <si>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</si>
  <si>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</si>
  <si>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</si>
  <si>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</si>
  <si>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</si>
  <si>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</si>
  <si>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</si>
  <si>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</si>
  <si>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</si>
  <si>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</si>
  <si>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</si>
  <si>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</si>
  <si>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</si>
  <si>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</si>
  <si>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</si>
  <si>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</si>
  <si>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</si>
  <si>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</si>
  <si>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</si>
  <si>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</si>
  <si>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</si>
  <si>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</si>
  <si>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</si>
  <si>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</si>
  <si>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</si>
  <si>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</si>
  <si>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</si>
  <si>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</si>
  <si>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</si>
  <si>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</si>
  <si>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</si>
  <si>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</si>
  <si>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</si>
  <si>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</si>
  <si>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</si>
  <si>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</si>
  <si>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</si>
  <si>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</si>
  <si>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</si>
  <si>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</si>
  <si>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</si>
  <si>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</si>
  <si>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</si>
  <si>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</si>
  <si>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</si>
  <si>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</si>
  <si>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</si>
  <si>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</si>
  <si>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</si>
  <si>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</si>
  <si>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</si>
  <si>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</si>
  <si>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</si>
  <si>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</si>
  <si>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</si>
  <si>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</si>
  <si>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</si>
  <si>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</si>
  <si>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</si>
  <si>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</si>
  <si>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</si>
  <si>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</si>
  <si>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</si>
  <si>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</si>
  <si>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</si>
  <si>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</si>
  <si>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100 mg</t>
  </si>
  <si>
    <t>Postać/Opakowanie</t>
  </si>
  <si>
    <t xml:space="preserve">Ilość </t>
  </si>
  <si>
    <t>stała postać doustna</t>
  </si>
  <si>
    <t xml:space="preserve">Nazwa handlowa:
Dawka:
Postać/ Opakowanie:
</t>
  </si>
  <si>
    <t>Oświadczamy, że termin płatności wynosi 60 dni.</t>
  </si>
  <si>
    <t xml:space="preserve">Nazwa handlowa:
Dawka:
Postać/ Opakowanie:
</t>
  </si>
  <si>
    <t>1000 mg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</si>
  <si>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</si>
  <si>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</si>
  <si>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500 mg</t>
  </si>
  <si>
    <t xml:space="preserve">Podmiot Odpowiedzialny </t>
  </si>
  <si>
    <t xml:space="preserve">2. </t>
  </si>
  <si>
    <t xml:space="preserve">roztwór do wstrz. </t>
  </si>
  <si>
    <t xml:space="preserve">Oferowana ilość opakowań jednostkowych </t>
  </si>
  <si>
    <t xml:space="preserve">Cena brutto jednego opakowania </t>
  </si>
  <si>
    <t xml:space="preserve">1. </t>
  </si>
  <si>
    <t>Ilość.</t>
  </si>
  <si>
    <t>450 mg</t>
  </si>
  <si>
    <t>roztwór do wstrzykiwań</t>
  </si>
  <si>
    <t>15 mg</t>
  </si>
  <si>
    <t>DFP.271.115.2020.DB</t>
  </si>
  <si>
    <t>Octreotidum</t>
  </si>
  <si>
    <t>100mcg/1ml; 1ml</t>
  </si>
  <si>
    <t>Valganciclovirum</t>
  </si>
  <si>
    <r>
      <t xml:space="preserve">Bupropioni hydrochloridum  </t>
    </r>
    <r>
      <rPr>
        <sz val="11"/>
        <rFont val="Calibri"/>
        <family val="2"/>
      </rPr>
      <t>*</t>
    </r>
  </si>
  <si>
    <t>*  w leczeniu duzych epizodów depresji</t>
  </si>
  <si>
    <t>150 mg</t>
  </si>
  <si>
    <t>tebletki o zmodyfikowanym uwalnianiu</t>
  </si>
  <si>
    <r>
      <t xml:space="preserve">Bupropioni hydrochloridum </t>
    </r>
    <r>
      <rPr>
        <sz val="11"/>
        <rFont val="Calibri"/>
        <family val="2"/>
      </rPr>
      <t>*</t>
    </r>
  </si>
  <si>
    <t>300 mg</t>
  </si>
  <si>
    <t>tabletki o zmodyfikowanym uwalnianiu</t>
  </si>
  <si>
    <t>* w leczeniu duzych epizodów depresji</t>
  </si>
  <si>
    <t>Aciclovir</t>
  </si>
  <si>
    <t>proszek do przyg. Roztworu do inf.</t>
  </si>
  <si>
    <r>
      <t xml:space="preserve">Paliperidonum </t>
    </r>
    <r>
      <rPr>
        <sz val="11"/>
        <rFont val="Calibri"/>
        <family val="2"/>
      </rPr>
      <t>*</t>
    </r>
  </si>
  <si>
    <t>zawiesina do wstrzykiwań o przedłuzonym uwalnianiu</t>
  </si>
  <si>
    <t>Mirtazapinum</t>
  </si>
  <si>
    <t>tabletki ulegające
rozpadowi w jamie
ustnej</t>
  </si>
  <si>
    <t>Dalbavancinum</t>
  </si>
  <si>
    <t>prosz. do sporz. koncentratu r-ru do infuzji, fiolka</t>
  </si>
  <si>
    <t>Levosimendanum</t>
  </si>
  <si>
    <t>2,5 mg/ml; 5 ml</t>
  </si>
  <si>
    <t>koncentrat do sporządzania roztworu do infuzji, fiol.</t>
  </si>
  <si>
    <t>Acidum ascorbicum</t>
  </si>
  <si>
    <t>500 mg/5 ml</t>
  </si>
  <si>
    <t>Ampicillinum</t>
  </si>
  <si>
    <t>0,5 g</t>
  </si>
  <si>
    <t>proszek do
sporządzania
roztworu do
wstrzykiwań</t>
  </si>
  <si>
    <t>Czterowalentna szczepionka przeciw grypie (rozszczepiony wirion), inaktywowana sezon 2020/2021</t>
  </si>
  <si>
    <t xml:space="preserve">1 dawka (0,5 ml) </t>
  </si>
  <si>
    <t>zawiesina do
wstrzykiwań, amp-strzyk</t>
  </si>
  <si>
    <t>Thiopentalum natricum^</t>
  </si>
  <si>
    <t>^  Import Docelowy lub czasowe dopuszczenie</t>
  </si>
  <si>
    <t>proszek do sporządzania roztworu do wstrzykiwań; fiol.</t>
  </si>
  <si>
    <t>POLATUZUMABUM VEDOTINUM*</t>
  </si>
  <si>
    <t>140 mg</t>
  </si>
  <si>
    <t xml:space="preserve"> proszek do sporządzania koncentratu roztworu do infuzji</t>
  </si>
  <si>
    <t>Suplement diety w postaci proszku do sporządzania zawiesiny; produkt przeznaczony dla osób dorosłych, niemowląt i dzieci; fruktooligosacharydy (79%), laktoferyna z mleka (21%)</t>
  </si>
  <si>
    <t>fruktooligosacharydy 400 mg, laktoferyna z mleka 100 mg</t>
  </si>
  <si>
    <t>proszek, saszetka</t>
  </si>
  <si>
    <t>Dimetylosulfotlenek</t>
  </si>
  <si>
    <t xml:space="preserve">20 ml  </t>
  </si>
  <si>
    <t>krio-konserwant w strzykawce z drenem o długości 15 cm</t>
  </si>
  <si>
    <t>Kompres włókninowy impregnowany mineralnym środkiem aktywnym hemostatycznie na bazie kaolinu, wymiar 38 x 38 mm. Przeznaczony do tętnicy udowej; możliwy do zastosowania po użyciu koszulek naczyniowych o śr. do 12 F. Nie wykazujący działania egzotermicznego. Opatrunek zaopatrzony w dodatkowy sterylny plaster o wymiarze 10 x 10 cm zapewniający stabilizację opatrunku hemostatycznego i dodatkową ochronę rany</t>
  </si>
  <si>
    <t>38  x 30 mm</t>
  </si>
  <si>
    <t>opatrunek hemostatyczny do zatrzymania krwawienia po wkłuciu udowym</t>
  </si>
  <si>
    <t>Matryca hemostatyczna: 1 strzykawka  5ml z matrycą żelatynową, 1 strzykawka  5ml do przygotowania matryc, wyposażona w zintegrowane żeńskie złącze luer, 1 fiolka trombiny (ludzkiej) 2500 j.n., ampułka z chlorkiem sodu, 2 końcówki aplikatora, 1 końcówka plastycznej z pamięcią kształtu. Preparat biozgodny, Resorbcja w ciągu 6-8tygodni. Działanie poparte badaniem klinicznym</t>
  </si>
  <si>
    <t>xxx</t>
  </si>
  <si>
    <t>zestaw</t>
  </si>
  <si>
    <t xml:space="preserve">Aplikator endoskopowy do podawania laparoskopowo matrycy hemostatycznej </t>
  </si>
  <si>
    <t>długość 41 cm</t>
  </si>
  <si>
    <t>opakowanie sterylne</t>
  </si>
  <si>
    <t>5 L</t>
  </si>
  <si>
    <t>butelka</t>
  </si>
  <si>
    <t>Oświadczamy, że zamówienie będziemy wykonywać do czasu wyczerpania kwoty wynagrodzenia umownego, nie dłużej jednak niż przez 5  miesięcy od dnia zawarcia umowy ( w zakresie części 1-11 oraz 13-19) oraz przez okres 6 miesiecy  w zakresie części 12).</t>
  </si>
  <si>
    <t>Oświadczamy, że oferowane przez nas w części: 1 - 14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</si>
  <si>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16 - 19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</si>
  <si>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 15 suplementy diety są dopuszczone do obrotu na zasadach określonych w ustawie o bezpieczeństwie żywności i żywienia. Jednocześnie oświadczamy, że na każdorazowe wezwanie Zamawiającego przedstawimy dokumenty dopuszczające do obrotu na terenie Polski. (dotyczy wykonawców oferujących suplementy diety).</t>
  </si>
  <si>
    <r>
      <t xml:space="preserve">Oświadczamy, że jesteśmy małym lub średnim przedsiębiorstwem: 
</t>
    </r>
    <r>
      <rPr>
        <b/>
        <sz val="12"/>
        <rFont val="Garamond"/>
        <family val="1"/>
      </rPr>
      <t xml:space="preserve">TAK/NIE </t>
    </r>
    <r>
      <rPr>
        <b/>
        <i/>
        <sz val="12"/>
        <rFont val="Garamond"/>
        <family val="1"/>
      </rPr>
      <t>(niepotrzebne skreślić)</t>
    </r>
    <r>
      <rPr>
        <sz val="12"/>
        <rFont val="Garamond"/>
        <family val="1"/>
      </rPr>
      <t xml:space="preserve">
</t>
    </r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</si>
  <si>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</si>
  <si>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 xml:space="preserve">Dostawa produktów leczniczych, produktów leczniczych z importu docelowego, wyroby medyczne, suplementy diety do Apteki Szpitala Uniwersyteckiego w Krakowie.
</t>
  </si>
  <si>
    <t>* import docelowy</t>
  </si>
  <si>
    <r>
      <t xml:space="preserve">Kod EAN </t>
    </r>
    <r>
      <rPr>
        <b/>
        <i/>
        <sz val="11"/>
        <rFont val="Times New Roman"/>
        <family val="1"/>
      </rPr>
      <t>( jeżeli dotyczy)</t>
    </r>
  </si>
  <si>
    <r>
      <t>Kod EAN</t>
    </r>
    <r>
      <rPr>
        <b/>
        <i/>
        <sz val="11"/>
        <rFont val="Times New Roman"/>
        <family val="1"/>
      </rPr>
      <t xml:space="preserve"> (jeżeli dotyczy)</t>
    </r>
  </si>
  <si>
    <r>
      <t>Kod EAN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(jeżeli dotyczy)</t>
    </r>
  </si>
  <si>
    <t>Wytwórca</t>
  </si>
  <si>
    <r>
      <t>Kod EAN</t>
    </r>
    <r>
      <rPr>
        <b/>
        <sz val="11"/>
        <color indexed="10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(jeżeli dotyczy)</t>
    </r>
  </si>
  <si>
    <r>
      <t xml:space="preserve">Kod EAN 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(jeżeli dotyczy)</t>
    </r>
  </si>
  <si>
    <r>
      <t xml:space="preserve">Kod EAN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(jeżeli dotyczy)</t>
    </r>
  </si>
  <si>
    <t>FORMALINA 10 % BUFOROWANA PH=7,4; 5 LITRÓW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</si>
</sst>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42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vertical="top" wrapText="1"/>
    </xf>
    <xf numFmtId="3" fontId="4" fillId="0" borderId="14" xfId="42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NumberFormat="1" applyFont="1" applyFill="1" applyBorder="1" applyAlignment="1" applyProtection="1">
      <alignment vertical="top" wrapText="1" shrinkToFit="1"/>
      <protection locked="0"/>
    </xf>
    <xf numFmtId="44" fontId="4" fillId="0" borderId="14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4" fillId="0" borderId="15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10" xfId="0" applyFont="1" applyFill="1" applyBorder="1" applyAlignment="1">
      <alignment horizontal="justify" vertical="top" wrapText="1"/>
    </xf>
    <xf numFmtId="3" fontId="4" fillId="0" borderId="11" xfId="42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left" vertical="top" wrapText="1"/>
      <protection locked="0"/>
    </xf>
    <xf numFmtId="44" fontId="10" fillId="0" borderId="10" xfId="67" applyNumberFormat="1" applyFont="1" applyFill="1" applyBorder="1" applyAlignment="1" applyProtection="1">
      <alignment horizontal="left" vertical="top" wrapText="1"/>
      <protection locked="0"/>
    </xf>
    <xf numFmtId="44" fontId="10" fillId="0" borderId="0" xfId="0" applyNumberFormat="1" applyFont="1" applyFill="1" applyBorder="1" applyAlignment="1" applyProtection="1">
      <alignment horizontal="right" vertical="top" wrapText="1"/>
      <protection locked="0"/>
    </xf>
    <xf numFmtId="44" fontId="10" fillId="0" borderId="0" xfId="67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justify" vertical="top" wrapText="1"/>
      <protection locked="0"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2" fontId="4" fillId="0" borderId="10" xfId="0" applyNumberFormat="1" applyFont="1" applyFill="1" applyBorder="1" applyAlignment="1" applyProtection="1">
      <alignment horizontal="left" vertical="top" wrapText="1"/>
      <protection locked="0"/>
    </xf>
    <xf numFmtId="43" fontId="4" fillId="0" borderId="10" xfId="42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13" xfId="0" applyNumberFormat="1" applyFont="1" applyFill="1" applyBorder="1" applyAlignment="1" applyProtection="1">
      <alignment horizontal="center" vertical="top" wrapText="1"/>
      <protection locked="0"/>
    </xf>
    <xf numFmtId="2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justify" wrapText="1"/>
      <protection locked="0"/>
    </xf>
    <xf numFmtId="0" fontId="13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73"/>
  <sheetViews>
    <sheetView showGridLines="0" view="pageBreakPreview" zoomScale="93" zoomScaleNormal="93" zoomScaleSheetLayoutView="93" zoomScalePageLayoutView="115" workbookViewId="0" topLeftCell="A4">
      <selection activeCell="L26" sqref="L26"/>
    </sheetView>
  </sheetViews>
  <sheetFormatPr defaultColWidth="9.00390625" defaultRowHeight="12.75"/>
  <cols>
    <col min="1" max="1" width="4.375" style="8" customWidth="1"/>
    <col min="2" max="3" width="30.00390625" style="8" customWidth="1"/>
    <col min="4" max="4" width="41.625" style="17" customWidth="1"/>
    <col min="5" max="5" width="1.875" style="8" customWidth="1"/>
    <col min="6" max="8" width="9.125" style="8" customWidth="1"/>
    <col min="9" max="9" width="22.25390625" style="8" customWidth="1"/>
    <col min="10" max="11" width="16.125" style="8" customWidth="1"/>
    <col min="12" max="16384" width="9.125" style="8" customWidth="1"/>
  </cols>
  <sheetData>
    <row r="1" spans="1:4" ht="15">
      <c r="A1" s="71"/>
      <c r="B1" s="71"/>
      <c r="C1" s="71"/>
      <c r="D1" s="72" t="s">
        <v>71</v>
      </c>
    </row>
    <row r="2" spans="1:4" ht="15">
      <c r="A2" s="71"/>
      <c r="B2" s="73"/>
      <c r="C2" s="73" t="s">
        <v>68</v>
      </c>
      <c r="D2" s="73"/>
    </row>
    <row r="3" spans="1:4" ht="15">
      <c r="A3" s="71"/>
      <c r="B3" s="71"/>
      <c r="C3" s="71"/>
      <c r="D3" s="74"/>
    </row>
    <row r="4" spans="1:4" ht="15">
      <c r="A4" s="71"/>
      <c r="B4" s="71" t="s">
        <v>60</v>
      </c>
      <c r="C4" s="71" t="s">
        <v>102</v>
      </c>
      <c r="D4" s="74"/>
    </row>
    <row r="5" spans="1:4" ht="15">
      <c r="A5" s="71"/>
      <c r="B5" s="71"/>
      <c r="C5" s="71"/>
      <c r="D5" s="74"/>
    </row>
    <row r="6" spans="1:4" ht="50.25" customHeight="1">
      <c r="A6" s="71"/>
      <c r="B6" s="71" t="s">
        <v>59</v>
      </c>
      <c r="C6" s="108" t="s">
        <v>162</v>
      </c>
      <c r="D6" s="108"/>
    </row>
    <row r="7" spans="1:4" ht="15">
      <c r="A7" s="71"/>
      <c r="B7" s="71"/>
      <c r="C7" s="71"/>
      <c r="D7" s="74"/>
    </row>
    <row r="8" spans="1:4" ht="15">
      <c r="A8" s="71"/>
      <c r="B8" s="75" t="s">
        <v>52</v>
      </c>
      <c r="C8" s="112"/>
      <c r="D8" s="104"/>
    </row>
    <row r="9" spans="1:4" ht="15">
      <c r="A9" s="71"/>
      <c r="B9" s="75" t="s">
        <v>61</v>
      </c>
      <c r="C9" s="115"/>
      <c r="D9" s="116"/>
    </row>
    <row r="10" spans="1:4" ht="15">
      <c r="A10" s="71"/>
      <c r="B10" s="75" t="s">
        <v>51</v>
      </c>
      <c r="C10" s="109"/>
      <c r="D10" s="110"/>
    </row>
    <row r="11" spans="1:4" ht="15">
      <c r="A11" s="71"/>
      <c r="B11" s="75" t="s">
        <v>62</v>
      </c>
      <c r="C11" s="109"/>
      <c r="D11" s="110"/>
    </row>
    <row r="12" spans="1:4" ht="15">
      <c r="A12" s="71"/>
      <c r="B12" s="75" t="s">
        <v>63</v>
      </c>
      <c r="C12" s="109"/>
      <c r="D12" s="110"/>
    </row>
    <row r="13" spans="1:4" ht="15">
      <c r="A13" s="71"/>
      <c r="B13" s="75" t="s">
        <v>64</v>
      </c>
      <c r="C13" s="109"/>
      <c r="D13" s="110"/>
    </row>
    <row r="14" spans="1:4" ht="15">
      <c r="A14" s="71"/>
      <c r="B14" s="75" t="s">
        <v>65</v>
      </c>
      <c r="C14" s="109"/>
      <c r="D14" s="110"/>
    </row>
    <row r="15" spans="1:4" ht="15">
      <c r="A15" s="71"/>
      <c r="B15" s="75" t="s">
        <v>66</v>
      </c>
      <c r="C15" s="109"/>
      <c r="D15" s="110"/>
    </row>
    <row r="16" spans="1:4" ht="15">
      <c r="A16" s="71"/>
      <c r="B16" s="75" t="s">
        <v>67</v>
      </c>
      <c r="C16" s="109"/>
      <c r="D16" s="110"/>
    </row>
    <row r="17" spans="1:4" ht="8.25" customHeight="1">
      <c r="A17" s="71"/>
      <c r="B17" s="71"/>
      <c r="C17" s="77"/>
      <c r="D17" s="78"/>
    </row>
    <row r="18" spans="1:4" ht="15">
      <c r="A18" s="71" t="s">
        <v>3</v>
      </c>
      <c r="B18" s="117" t="s">
        <v>89</v>
      </c>
      <c r="C18" s="117"/>
      <c r="D18" s="117"/>
    </row>
    <row r="19" spans="1:4" ht="6.75" customHeight="1">
      <c r="A19" s="71"/>
      <c r="B19" s="71"/>
      <c r="C19" s="79"/>
      <c r="D19" s="80"/>
    </row>
    <row r="20" spans="1:4" ht="21" customHeight="1">
      <c r="A20" s="71"/>
      <c r="B20" s="76" t="s">
        <v>19</v>
      </c>
      <c r="C20" s="81" t="s">
        <v>2</v>
      </c>
      <c r="D20" s="77"/>
    </row>
    <row r="21" spans="1:4" ht="15">
      <c r="A21" s="71"/>
      <c r="B21" s="75" t="s">
        <v>26</v>
      </c>
      <c r="C21" s="82">
        <f>'częśc 1'!H$6</f>
        <v>0</v>
      </c>
      <c r="D21" s="83"/>
    </row>
    <row r="22" spans="1:4" ht="15">
      <c r="A22" s="71"/>
      <c r="B22" s="75" t="s">
        <v>27</v>
      </c>
      <c r="C22" s="82">
        <f>'częśc 2'!H$6</f>
        <v>0</v>
      </c>
      <c r="D22" s="83"/>
    </row>
    <row r="23" spans="1:4" ht="15">
      <c r="A23" s="71"/>
      <c r="B23" s="75" t="s">
        <v>28</v>
      </c>
      <c r="C23" s="82">
        <f>'częśc 3'!H$6</f>
        <v>0</v>
      </c>
      <c r="D23" s="83"/>
    </row>
    <row r="24" spans="1:4" ht="15">
      <c r="A24" s="71"/>
      <c r="B24" s="75" t="s">
        <v>29</v>
      </c>
      <c r="C24" s="82">
        <f>'częśc 4'!H$6</f>
        <v>0</v>
      </c>
      <c r="D24" s="83"/>
    </row>
    <row r="25" spans="1:4" ht="15">
      <c r="A25" s="71"/>
      <c r="B25" s="75" t="s">
        <v>30</v>
      </c>
      <c r="C25" s="82">
        <f>'częśc 5'!H$6</f>
        <v>0</v>
      </c>
      <c r="D25" s="83"/>
    </row>
    <row r="26" spans="1:4" ht="15">
      <c r="A26" s="71"/>
      <c r="B26" s="75" t="s">
        <v>31</v>
      </c>
      <c r="C26" s="82">
        <f>'częśc 6'!H$6</f>
        <v>0</v>
      </c>
      <c r="D26" s="83"/>
    </row>
    <row r="27" spans="1:4" ht="15">
      <c r="A27" s="71"/>
      <c r="B27" s="75" t="s">
        <v>32</v>
      </c>
      <c r="C27" s="82">
        <f>'częśc 7'!H$6</f>
        <v>0</v>
      </c>
      <c r="D27" s="83"/>
    </row>
    <row r="28" spans="1:4" ht="15">
      <c r="A28" s="71"/>
      <c r="B28" s="75" t="s">
        <v>33</v>
      </c>
      <c r="C28" s="82">
        <f>'częśc 8'!H$6</f>
        <v>0</v>
      </c>
      <c r="D28" s="83"/>
    </row>
    <row r="29" spans="1:4" ht="15">
      <c r="A29" s="71"/>
      <c r="B29" s="75" t="s">
        <v>34</v>
      </c>
      <c r="C29" s="82">
        <f>'częśc 9'!H$6</f>
        <v>0</v>
      </c>
      <c r="D29" s="83"/>
    </row>
    <row r="30" spans="1:4" ht="15">
      <c r="A30" s="71"/>
      <c r="B30" s="75" t="s">
        <v>35</v>
      </c>
      <c r="C30" s="82">
        <f>'częśc 10'!H$6</f>
        <v>0</v>
      </c>
      <c r="D30" s="83"/>
    </row>
    <row r="31" spans="1:4" ht="15">
      <c r="A31" s="71"/>
      <c r="B31" s="75" t="s">
        <v>36</v>
      </c>
      <c r="C31" s="82">
        <f>'częśc 11'!H$6</f>
        <v>0</v>
      </c>
      <c r="D31" s="83"/>
    </row>
    <row r="32" spans="1:4" ht="15">
      <c r="A32" s="71"/>
      <c r="B32" s="75" t="s">
        <v>37</v>
      </c>
      <c r="C32" s="82">
        <f>'część 12'!H$6</f>
        <v>0</v>
      </c>
      <c r="D32" s="83"/>
    </row>
    <row r="33" spans="1:4" ht="15">
      <c r="A33" s="71"/>
      <c r="B33" s="75" t="s">
        <v>38</v>
      </c>
      <c r="C33" s="82">
        <f>'częśc 13'!H$6</f>
        <v>0</v>
      </c>
      <c r="D33" s="83"/>
    </row>
    <row r="34" spans="1:4" ht="15">
      <c r="A34" s="71"/>
      <c r="B34" s="75" t="s">
        <v>39</v>
      </c>
      <c r="C34" s="82">
        <f>'częśc 14'!H$6</f>
        <v>0</v>
      </c>
      <c r="D34" s="83"/>
    </row>
    <row r="35" spans="1:4" ht="15">
      <c r="A35" s="71"/>
      <c r="B35" s="75" t="s">
        <v>40</v>
      </c>
      <c r="C35" s="82">
        <f>'częśc 15'!H$6</f>
        <v>0</v>
      </c>
      <c r="D35" s="83"/>
    </row>
    <row r="36" spans="1:4" ht="15">
      <c r="A36" s="71"/>
      <c r="B36" s="75" t="s">
        <v>41</v>
      </c>
      <c r="C36" s="82">
        <f>'częśc 16'!H$6</f>
        <v>0</v>
      </c>
      <c r="D36" s="83"/>
    </row>
    <row r="37" spans="1:4" ht="15">
      <c r="A37" s="71"/>
      <c r="B37" s="75" t="s">
        <v>42</v>
      </c>
      <c r="C37" s="82">
        <f>'częśc 17'!H$6</f>
        <v>0</v>
      </c>
      <c r="D37" s="83"/>
    </row>
    <row r="38" spans="1:4" ht="15">
      <c r="A38" s="71"/>
      <c r="B38" s="75" t="s">
        <v>43</v>
      </c>
      <c r="C38" s="82">
        <f>'część 18'!H$6</f>
        <v>0</v>
      </c>
      <c r="D38" s="83"/>
    </row>
    <row r="39" spans="1:4" ht="15">
      <c r="A39" s="71"/>
      <c r="B39" s="75" t="s">
        <v>44</v>
      </c>
      <c r="C39" s="82">
        <f>'częśc 19'!H$6</f>
        <v>0</v>
      </c>
      <c r="D39" s="83"/>
    </row>
    <row r="40" spans="1:4" ht="2.25" customHeight="1">
      <c r="A40" s="71"/>
      <c r="B40" s="71"/>
      <c r="C40" s="84"/>
      <c r="D40" s="83"/>
    </row>
    <row r="41" spans="1:4" ht="2.25" customHeight="1">
      <c r="A41" s="71"/>
      <c r="B41" s="71"/>
      <c r="C41" s="84"/>
      <c r="D41" s="83"/>
    </row>
    <row r="42" spans="1:4" ht="0.75" customHeight="1">
      <c r="A42" s="71"/>
      <c r="B42" s="71"/>
      <c r="C42" s="84"/>
      <c r="D42" s="83"/>
    </row>
    <row r="43" spans="1:4" ht="2.25" customHeight="1">
      <c r="A43" s="71"/>
      <c r="B43" s="71"/>
      <c r="C43" s="84"/>
      <c r="D43" s="83"/>
    </row>
    <row r="44" spans="1:4" ht="5.25" customHeight="1" hidden="1">
      <c r="A44" s="71"/>
      <c r="B44" s="71"/>
      <c r="C44" s="84"/>
      <c r="D44" s="83"/>
    </row>
    <row r="45" spans="1:4" ht="74.25" customHeight="1">
      <c r="A45" s="71" t="s">
        <v>4</v>
      </c>
      <c r="B45" s="111" t="s">
        <v>161</v>
      </c>
      <c r="C45" s="111"/>
      <c r="D45" s="111"/>
    </row>
    <row r="46" spans="1:4" ht="15.75" customHeight="1">
      <c r="A46" s="71" t="s">
        <v>5</v>
      </c>
      <c r="B46" s="114" t="s">
        <v>86</v>
      </c>
      <c r="C46" s="114"/>
      <c r="D46" s="114"/>
    </row>
    <row r="47" spans="1:4" ht="45.75" customHeight="1">
      <c r="A47" s="71" t="s">
        <v>6</v>
      </c>
      <c r="B47" s="113" t="s">
        <v>156</v>
      </c>
      <c r="C47" s="113"/>
      <c r="D47" s="113"/>
    </row>
    <row r="48" spans="1:4" ht="30" customHeight="1">
      <c r="A48" s="71" t="s">
        <v>48</v>
      </c>
      <c r="B48" s="113" t="s">
        <v>90</v>
      </c>
      <c r="C48" s="113"/>
      <c r="D48" s="113"/>
    </row>
    <row r="49" spans="1:4" s="21" customFormat="1" ht="64.5" customHeight="1">
      <c r="A49" s="71" t="s">
        <v>55</v>
      </c>
      <c r="B49" s="111" t="s">
        <v>157</v>
      </c>
      <c r="C49" s="111"/>
      <c r="D49" s="111"/>
    </row>
    <row r="50" spans="1:4" s="21" customFormat="1" ht="62.25" customHeight="1">
      <c r="A50" s="71" t="s">
        <v>7</v>
      </c>
      <c r="B50" s="111" t="s">
        <v>158</v>
      </c>
      <c r="C50" s="111"/>
      <c r="D50" s="111"/>
    </row>
    <row r="51" spans="1:4" s="21" customFormat="1" ht="60.75" customHeight="1">
      <c r="A51" s="71" t="s">
        <v>8</v>
      </c>
      <c r="B51" s="111" t="s">
        <v>159</v>
      </c>
      <c r="C51" s="111"/>
      <c r="D51" s="111"/>
    </row>
    <row r="52" spans="1:4" ht="31.5" customHeight="1">
      <c r="A52" s="71" t="s">
        <v>21</v>
      </c>
      <c r="B52" s="111" t="s">
        <v>24</v>
      </c>
      <c r="C52" s="111"/>
      <c r="D52" s="111"/>
    </row>
    <row r="53" spans="1:4" ht="21" customHeight="1">
      <c r="A53" s="71" t="s">
        <v>54</v>
      </c>
      <c r="B53" s="118" t="s">
        <v>49</v>
      </c>
      <c r="C53" s="118"/>
      <c r="D53" s="118"/>
    </row>
    <row r="54" spans="1:4" ht="28.5" customHeight="1">
      <c r="A54" s="71" t="s">
        <v>1</v>
      </c>
      <c r="B54" s="111" t="s">
        <v>50</v>
      </c>
      <c r="C54" s="111"/>
      <c r="D54" s="111"/>
    </row>
    <row r="55" spans="1:4" ht="36" customHeight="1">
      <c r="A55" s="71" t="s">
        <v>0</v>
      </c>
      <c r="B55" s="120" t="s">
        <v>160</v>
      </c>
      <c r="C55" s="121"/>
      <c r="D55" s="121"/>
    </row>
    <row r="56" spans="1:4" ht="33.75" customHeight="1">
      <c r="A56" s="71" t="s">
        <v>57</v>
      </c>
      <c r="B56" s="111" t="s">
        <v>77</v>
      </c>
      <c r="C56" s="111"/>
      <c r="D56" s="111"/>
    </row>
    <row r="57" spans="1:4" ht="33.75" customHeight="1">
      <c r="A57" s="71"/>
      <c r="B57" s="111" t="s">
        <v>75</v>
      </c>
      <c r="C57" s="111"/>
      <c r="D57" s="111"/>
    </row>
    <row r="58" spans="1:4" ht="14.25" customHeight="1">
      <c r="A58" s="71"/>
      <c r="B58" s="119" t="s">
        <v>76</v>
      </c>
      <c r="C58" s="119"/>
      <c r="D58" s="119"/>
    </row>
    <row r="59" spans="1:4" ht="18" customHeight="1">
      <c r="A59" s="71" t="s">
        <v>58</v>
      </c>
      <c r="B59" s="93" t="s">
        <v>9</v>
      </c>
      <c r="C59" s="94"/>
      <c r="D59" s="85"/>
    </row>
    <row r="60" spans="1:4" ht="18" customHeight="1">
      <c r="A60" s="86"/>
      <c r="B60" s="102" t="s">
        <v>22</v>
      </c>
      <c r="C60" s="107"/>
      <c r="D60" s="103"/>
    </row>
    <row r="61" spans="1:4" ht="18" customHeight="1">
      <c r="A61" s="71"/>
      <c r="B61" s="102" t="s">
        <v>10</v>
      </c>
      <c r="C61" s="103"/>
      <c r="D61" s="75"/>
    </row>
    <row r="62" spans="1:4" ht="12.75" customHeight="1">
      <c r="A62" s="71"/>
      <c r="B62" s="105"/>
      <c r="C62" s="106"/>
      <c r="D62" s="75"/>
    </row>
    <row r="63" spans="1:4" ht="15.75" customHeight="1">
      <c r="A63" s="71"/>
      <c r="B63" s="105"/>
      <c r="C63" s="106"/>
      <c r="D63" s="75"/>
    </row>
    <row r="64" spans="1:4" ht="9.75" customHeight="1">
      <c r="A64" s="71"/>
      <c r="B64" s="88" t="s">
        <v>12</v>
      </c>
      <c r="C64" s="88"/>
      <c r="D64" s="72"/>
    </row>
    <row r="65" spans="1:4" ht="18" customHeight="1">
      <c r="A65" s="71"/>
      <c r="B65" s="102" t="s">
        <v>23</v>
      </c>
      <c r="C65" s="107"/>
      <c r="D65" s="103"/>
    </row>
    <row r="66" spans="1:4" ht="18" customHeight="1">
      <c r="A66" s="71"/>
      <c r="B66" s="89" t="s">
        <v>10</v>
      </c>
      <c r="C66" s="87" t="s">
        <v>11</v>
      </c>
      <c r="D66" s="90" t="s">
        <v>13</v>
      </c>
    </row>
    <row r="67" spans="1:4" ht="15.75" customHeight="1">
      <c r="A67" s="71"/>
      <c r="B67" s="91"/>
      <c r="C67" s="87"/>
      <c r="D67" s="92"/>
    </row>
    <row r="68" spans="1:4" ht="18" customHeight="1">
      <c r="A68" s="71"/>
      <c r="B68" s="91"/>
      <c r="C68" s="87"/>
      <c r="D68" s="92"/>
    </row>
    <row r="69" spans="1:4" ht="0.75" customHeight="1">
      <c r="A69" s="71"/>
      <c r="B69" s="88"/>
      <c r="C69" s="88"/>
      <c r="D69" s="72"/>
    </row>
    <row r="70" spans="1:4" ht="18" customHeight="1">
      <c r="A70" s="71"/>
      <c r="B70" s="102" t="s">
        <v>25</v>
      </c>
      <c r="C70" s="107"/>
      <c r="D70" s="103"/>
    </row>
    <row r="71" spans="1:4" ht="18" customHeight="1">
      <c r="A71" s="71"/>
      <c r="B71" s="102" t="s">
        <v>14</v>
      </c>
      <c r="C71" s="103"/>
      <c r="D71" s="75"/>
    </row>
    <row r="72" spans="1:4" ht="18" customHeight="1">
      <c r="A72" s="71"/>
      <c r="B72" s="104"/>
      <c r="C72" s="104"/>
      <c r="D72" s="75"/>
    </row>
    <row r="73" spans="2:4" ht="34.5" customHeight="1">
      <c r="B73" s="18"/>
      <c r="C73" s="22"/>
      <c r="D73" s="22"/>
    </row>
  </sheetData>
  <sheetProtection/>
  <mergeCells count="33">
    <mergeCell ref="B54:D54"/>
    <mergeCell ref="B53:D53"/>
    <mergeCell ref="B57:D57"/>
    <mergeCell ref="B56:D56"/>
    <mergeCell ref="B60:D60"/>
    <mergeCell ref="C15:D15"/>
    <mergeCell ref="B52:D52"/>
    <mergeCell ref="B58:D58"/>
    <mergeCell ref="B51:D51"/>
    <mergeCell ref="B55:D55"/>
    <mergeCell ref="C9:D9"/>
    <mergeCell ref="C10:D10"/>
    <mergeCell ref="C12:D12"/>
    <mergeCell ref="B45:D45"/>
    <mergeCell ref="B18:D18"/>
    <mergeCell ref="B48:D48"/>
    <mergeCell ref="C6:D6"/>
    <mergeCell ref="C13:D13"/>
    <mergeCell ref="B50:D50"/>
    <mergeCell ref="C11:D11"/>
    <mergeCell ref="C14:D14"/>
    <mergeCell ref="C8:D8"/>
    <mergeCell ref="B47:D47"/>
    <mergeCell ref="B46:D46"/>
    <mergeCell ref="B49:D49"/>
    <mergeCell ref="C16:D16"/>
    <mergeCell ref="B61:C61"/>
    <mergeCell ref="B72:C72"/>
    <mergeCell ref="B62:C62"/>
    <mergeCell ref="B63:C63"/>
    <mergeCell ref="B65:D65"/>
    <mergeCell ref="B71:C71"/>
    <mergeCell ref="B70:D7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9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78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45">
      <c r="A11" s="19" t="s">
        <v>3</v>
      </c>
      <c r="B11" s="24" t="s">
        <v>122</v>
      </c>
      <c r="C11" s="24" t="s">
        <v>123</v>
      </c>
      <c r="D11" s="24" t="s">
        <v>124</v>
      </c>
      <c r="E11" s="25">
        <v>15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ht="15">
      <c r="Q12" s="1"/>
    </row>
    <row r="13" spans="2:17" ht="17.25" customHeight="1">
      <c r="B13" s="122"/>
      <c r="C13" s="122"/>
      <c r="D13" s="122"/>
      <c r="E13" s="122"/>
      <c r="F13" s="122"/>
      <c r="G13" s="12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2.3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10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82</v>
      </c>
      <c r="E10" s="23" t="s">
        <v>83</v>
      </c>
      <c r="F10" s="13"/>
      <c r="G10" s="5" t="str">
        <f>"Nazwa handlowa /
"&amp;C10&amp;" / 
"&amp;D10</f>
        <v>Nazwa handlowa /
Dawka / 
Postać/Opakowanie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44.25" customHeight="1">
      <c r="A11" s="60" t="s">
        <v>3</v>
      </c>
      <c r="B11" s="19" t="s">
        <v>125</v>
      </c>
      <c r="C11" s="19" t="s">
        <v>126</v>
      </c>
      <c r="D11" s="19" t="s">
        <v>94</v>
      </c>
      <c r="E11" s="62">
        <v>300</v>
      </c>
      <c r="F11" s="19" t="s">
        <v>56</v>
      </c>
      <c r="G11" s="14" t="s">
        <v>70</v>
      </c>
      <c r="H11" s="5"/>
      <c r="I11" s="5"/>
      <c r="J11" s="5"/>
      <c r="K11" s="95"/>
      <c r="L11" s="14" t="str">
        <f>IF(K11=0,"0,00",IF(K11&gt;0,ROUND(E11/K11,2)))</f>
        <v>0,00</v>
      </c>
      <c r="M11" s="96"/>
      <c r="N11" s="16">
        <f>ROUND(L11*ROUND(M11,2),2)</f>
        <v>0</v>
      </c>
    </row>
    <row r="12" ht="15">
      <c r="Q12" s="1"/>
    </row>
    <row r="13" spans="2:17" ht="15">
      <c r="B13" s="122"/>
      <c r="C13" s="122"/>
      <c r="D13" s="122"/>
      <c r="E13" s="122"/>
      <c r="F13" s="122"/>
      <c r="G13" s="122"/>
      <c r="Q13" s="1"/>
    </row>
    <row r="14" spans="2:17" ht="15">
      <c r="B14" s="122"/>
      <c r="C14" s="122"/>
      <c r="D14" s="122"/>
      <c r="E14" s="122"/>
      <c r="F14" s="122"/>
      <c r="G14" s="122"/>
      <c r="Q14" s="1"/>
    </row>
    <row r="15" spans="2:17" ht="15">
      <c r="B15" s="122"/>
      <c r="C15" s="122"/>
      <c r="D15" s="122"/>
      <c r="E15" s="122"/>
      <c r="F15" s="122"/>
      <c r="G15" s="122"/>
      <c r="Q15" s="1"/>
    </row>
    <row r="16" spans="2:17" ht="15">
      <c r="B16" s="2"/>
      <c r="Q16" s="1"/>
    </row>
    <row r="17" spans="2:17" ht="15">
      <c r="B17" s="2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5:G15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view="pageBreakPreview" zoomScale="90" zoomScaleNormal="80" zoomScaleSheetLayoutView="9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17.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11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98</v>
      </c>
      <c r="F10" s="13"/>
      <c r="G10" s="5" t="str">
        <f>"Nazwa handlowa /
"&amp;C10&amp;" / 
"&amp;D10</f>
        <v>Nazwa handlowa /
Dawka / 
Postać 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60">
      <c r="A11" s="19" t="s">
        <v>3</v>
      </c>
      <c r="B11" s="24" t="s">
        <v>127</v>
      </c>
      <c r="C11" s="24" t="s">
        <v>128</v>
      </c>
      <c r="D11" s="24" t="s">
        <v>129</v>
      </c>
      <c r="E11" s="47">
        <v>700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ht="15">
      <c r="Q12" s="1"/>
    </row>
    <row r="13" spans="2:17" ht="21" customHeight="1">
      <c r="B13" s="122"/>
      <c r="C13" s="122"/>
      <c r="D13" s="122"/>
      <c r="E13" s="122"/>
      <c r="F13" s="122"/>
      <c r="G13" s="122"/>
      <c r="Q13" s="1"/>
    </row>
    <row r="14" spans="2:17" ht="21" customHeight="1">
      <c r="B14" s="122"/>
      <c r="C14" s="122"/>
      <c r="D14" s="122"/>
      <c r="E14" s="122"/>
      <c r="F14" s="122"/>
      <c r="G14" s="122"/>
      <c r="Q14" s="1"/>
    </row>
    <row r="15" spans="2:17" ht="20.25" customHeight="1">
      <c r="B15" s="122"/>
      <c r="C15" s="122"/>
      <c r="D15" s="122"/>
      <c r="E15" s="122"/>
      <c r="F15" s="122"/>
      <c r="G15" s="12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30.625" style="1" customWidth="1"/>
    <col min="3" max="3" width="17.00390625" style="1" customWidth="1"/>
    <col min="4" max="4" width="26.1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12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66.75" customHeight="1">
      <c r="A11" s="19" t="s">
        <v>97</v>
      </c>
      <c r="B11" s="19" t="s">
        <v>130</v>
      </c>
      <c r="C11" s="19" t="s">
        <v>131</v>
      </c>
      <c r="D11" s="19" t="s">
        <v>132</v>
      </c>
      <c r="E11" s="62">
        <v>1600</v>
      </c>
      <c r="F11" s="19" t="s">
        <v>56</v>
      </c>
      <c r="G11" s="14" t="s">
        <v>70</v>
      </c>
      <c r="H11" s="5"/>
      <c r="I11" s="5"/>
      <c r="J11" s="5"/>
      <c r="K11" s="96"/>
      <c r="L11" s="14" t="str">
        <f>IF(K11=0,"0,00",IF(K11&gt;0,ROUND(E11/K11,2)))</f>
        <v>0,00</v>
      </c>
      <c r="M11" s="95"/>
      <c r="N11" s="16">
        <f>ROUND(L11*ROUND(M11,2),2)</f>
        <v>0</v>
      </c>
    </row>
    <row r="12" ht="15">
      <c r="Q12" s="1"/>
    </row>
    <row r="13" spans="2:17" ht="17.25" customHeight="1">
      <c r="B13" s="122"/>
      <c r="C13" s="122"/>
      <c r="D13" s="122"/>
      <c r="E13" s="122"/>
      <c r="F13" s="122"/>
      <c r="G13" s="122"/>
      <c r="H13" s="12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view="pageBreakPreview" zoomScaleNormal="80" zoomScaleSheetLayoutView="100" zoomScalePageLayoutView="80" workbookViewId="0" topLeftCell="A1">
      <selection activeCell="G10" sqref="G10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13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78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164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48" customHeight="1">
      <c r="A11" s="19" t="s">
        <v>97</v>
      </c>
      <c r="B11" s="19" t="s">
        <v>133</v>
      </c>
      <c r="C11" s="19" t="s">
        <v>88</v>
      </c>
      <c r="D11" s="19" t="s">
        <v>135</v>
      </c>
      <c r="E11" s="62">
        <v>1500</v>
      </c>
      <c r="F11" s="19" t="s">
        <v>56</v>
      </c>
      <c r="G11" s="14" t="s">
        <v>70</v>
      </c>
      <c r="H11" s="5"/>
      <c r="I11" s="5"/>
      <c r="J11" s="5"/>
      <c r="K11" s="95"/>
      <c r="L11" s="14" t="str">
        <f>IF(K11=0,"0,00",IF(K11&gt;0,ROUND(E11/K11,2)))</f>
        <v>0,00</v>
      </c>
      <c r="M11" s="95"/>
      <c r="N11" s="16">
        <f>ROUND(L11*ROUND(M11,2),2)</f>
        <v>0</v>
      </c>
    </row>
    <row r="12" ht="15">
      <c r="Q12" s="1"/>
    </row>
    <row r="13" spans="2:17" ht="20.25" customHeight="1">
      <c r="B13" s="122" t="s">
        <v>134</v>
      </c>
      <c r="C13" s="122"/>
      <c r="D13" s="122"/>
      <c r="E13" s="122"/>
      <c r="F13" s="122"/>
      <c r="G13" s="122"/>
      <c r="H13" s="122"/>
      <c r="Q13" s="1"/>
    </row>
    <row r="14" spans="2:17" ht="22.5" customHeight="1">
      <c r="B14" s="122"/>
      <c r="C14" s="122"/>
      <c r="D14" s="122"/>
      <c r="E14" s="122"/>
      <c r="F14" s="122"/>
      <c r="G14" s="12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</sheetData>
  <sheetProtection/>
  <mergeCells count="4">
    <mergeCell ref="G2:I2"/>
    <mergeCell ref="H6:I6"/>
    <mergeCell ref="B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K39" sqref="K39"/>
    </sheetView>
  </sheetViews>
  <sheetFormatPr defaultColWidth="9.00390625" defaultRowHeight="12.75"/>
  <cols>
    <col min="1" max="1" width="5.125" style="1" customWidth="1"/>
    <col min="2" max="2" width="38.125" style="1" customWidth="1"/>
    <col min="3" max="3" width="24.75390625" style="1" customWidth="1"/>
    <col min="4" max="4" width="28.1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14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66.7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78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165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51" customHeight="1">
      <c r="A11" s="19" t="s">
        <v>3</v>
      </c>
      <c r="B11" s="24" t="s">
        <v>136</v>
      </c>
      <c r="C11" s="24" t="s">
        <v>137</v>
      </c>
      <c r="D11" s="24" t="s">
        <v>138</v>
      </c>
      <c r="E11" s="25">
        <v>2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spans="2:17" ht="15">
      <c r="B12" s="101" t="s">
        <v>163</v>
      </c>
      <c r="Q12" s="1"/>
    </row>
    <row r="13" spans="2:17" ht="16.5" customHeight="1">
      <c r="B13" s="122"/>
      <c r="C13" s="122"/>
      <c r="D13" s="122"/>
      <c r="E13" s="122"/>
      <c r="F13" s="122"/>
      <c r="G13" s="12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9"/>
  <sheetViews>
    <sheetView showGridLines="0" view="pageBreakPreview" zoomScale="90" zoomScaleNormal="80" zoomScaleSheetLayoutView="90" zoomScalePageLayoutView="80" workbookViewId="0" topLeftCell="A4">
      <selection activeCell="H10" sqref="H10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29.125" style="1" customWidth="1"/>
    <col min="4" max="4" width="22.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15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1.2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167</v>
      </c>
      <c r="I10" s="5" t="str">
        <f>B10</f>
        <v>Skład</v>
      </c>
      <c r="J10" s="5" t="s">
        <v>166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111.75" customHeight="1">
      <c r="A11" s="19" t="s">
        <v>3</v>
      </c>
      <c r="B11" s="66" t="s">
        <v>139</v>
      </c>
      <c r="C11" s="24" t="s">
        <v>140</v>
      </c>
      <c r="D11" s="24" t="s">
        <v>141</v>
      </c>
      <c r="E11" s="25">
        <v>3900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2.125" style="1" customWidth="1"/>
    <col min="3" max="3" width="13.75390625" style="1" customWidth="1"/>
    <col min="4" max="4" width="32.00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16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82</v>
      </c>
      <c r="E10" s="23" t="s">
        <v>78</v>
      </c>
      <c r="F10" s="13"/>
      <c r="G10" s="5" t="str">
        <f>"Nazwa handlowa /
"&amp;C10&amp;" / 
"&amp;D10</f>
        <v>Nazwa handlowa /
Dawka / 
Postać/Opakowanie</v>
      </c>
      <c r="H10" s="5" t="s">
        <v>167</v>
      </c>
      <c r="I10" s="5" t="str">
        <f>B10</f>
        <v>Skład</v>
      </c>
      <c r="J10" s="5" t="s">
        <v>168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65.25" customHeight="1">
      <c r="A11" s="19" t="s">
        <v>3</v>
      </c>
      <c r="B11" s="19" t="s">
        <v>142</v>
      </c>
      <c r="C11" s="19" t="s">
        <v>143</v>
      </c>
      <c r="D11" s="19" t="s">
        <v>144</v>
      </c>
      <c r="E11" s="67">
        <v>150</v>
      </c>
      <c r="F11" s="19" t="s">
        <v>56</v>
      </c>
      <c r="G11" s="14" t="s">
        <v>70</v>
      </c>
      <c r="H11" s="5"/>
      <c r="I11" s="5"/>
      <c r="J11" s="5"/>
      <c r="K11" s="95"/>
      <c r="L11" s="14" t="str">
        <f>IF(K11=0,"0,00",IF(K11&gt;0,ROUND(E11/K11,2)))</f>
        <v>0,00</v>
      </c>
      <c r="M11" s="95"/>
      <c r="N11" s="16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K28" sqref="K28"/>
    </sheetView>
  </sheetViews>
  <sheetFormatPr defaultColWidth="9.00390625" defaultRowHeight="12.75"/>
  <cols>
    <col min="1" max="1" width="5.125" style="1" customWidth="1"/>
    <col min="2" max="2" width="38.625" style="1" customWidth="1"/>
    <col min="3" max="3" width="17.375" style="1" customWidth="1"/>
    <col min="4" max="4" width="26.25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17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167</v>
      </c>
      <c r="I10" s="5" t="str">
        <f>B10</f>
        <v>Skład</v>
      </c>
      <c r="J10" s="5" t="s">
        <v>169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189" customHeight="1">
      <c r="A11" s="19" t="s">
        <v>3</v>
      </c>
      <c r="B11" s="68" t="s">
        <v>145</v>
      </c>
      <c r="C11" s="19" t="s">
        <v>146</v>
      </c>
      <c r="D11" s="19" t="s">
        <v>147</v>
      </c>
      <c r="E11" s="62">
        <v>200</v>
      </c>
      <c r="F11" s="19" t="s">
        <v>56</v>
      </c>
      <c r="G11" s="14" t="s">
        <v>70</v>
      </c>
      <c r="H11" s="5"/>
      <c r="I11" s="5"/>
      <c r="J11" s="5"/>
      <c r="K11" s="95"/>
      <c r="L11" s="14" t="str">
        <f>IF(K11=0,"0,00",IF(K11&gt;0,ROUND(E11/K11,2)))</f>
        <v>0,00</v>
      </c>
      <c r="M11" s="95"/>
      <c r="N11" s="16">
        <f>ROUND(L11*ROUND(M11,2),2)</f>
        <v>0</v>
      </c>
    </row>
    <row r="12" spans="1:17" ht="15">
      <c r="A12" s="8"/>
      <c r="B12" s="29"/>
      <c r="C12" s="29"/>
      <c r="D12" s="29"/>
      <c r="E12" s="30"/>
      <c r="F12" s="8"/>
      <c r="G12" s="31"/>
      <c r="H12" s="31"/>
      <c r="I12" s="31"/>
      <c r="J12" s="32"/>
      <c r="K12" s="31"/>
      <c r="L12" s="31"/>
      <c r="M12" s="31"/>
      <c r="N12" s="33"/>
      <c r="Q12" s="1"/>
    </row>
    <row r="13" spans="1:17" ht="15">
      <c r="A13" s="8"/>
      <c r="B13" s="132"/>
      <c r="C13" s="132"/>
      <c r="D13" s="132"/>
      <c r="E13" s="132"/>
      <c r="F13" s="132"/>
      <c r="G13" s="132"/>
      <c r="H13" s="132"/>
      <c r="I13" s="31"/>
      <c r="J13" s="32"/>
      <c r="K13" s="31"/>
      <c r="L13" s="31"/>
      <c r="M13" s="31"/>
      <c r="N13" s="33"/>
      <c r="Q13" s="1"/>
    </row>
    <row r="14" spans="1:17" ht="15">
      <c r="A14" s="8"/>
      <c r="B14" s="29"/>
      <c r="C14" s="29"/>
      <c r="D14" s="29"/>
      <c r="E14" s="30"/>
      <c r="F14" s="8"/>
      <c r="G14" s="31"/>
      <c r="H14" s="31"/>
      <c r="I14" s="31"/>
      <c r="J14" s="32"/>
      <c r="K14" s="31"/>
      <c r="L14" s="31"/>
      <c r="M14" s="31"/>
      <c r="N14" s="33"/>
      <c r="Q14" s="1"/>
    </row>
    <row r="15" spans="1:17" ht="15">
      <c r="A15" s="8"/>
      <c r="B15" s="29"/>
      <c r="C15" s="29"/>
      <c r="D15" s="29"/>
      <c r="E15" s="30"/>
      <c r="F15" s="8"/>
      <c r="G15" s="31"/>
      <c r="H15" s="31"/>
      <c r="I15" s="31"/>
      <c r="J15" s="32"/>
      <c r="K15" s="31"/>
      <c r="L15" s="31"/>
      <c r="M15" s="31"/>
      <c r="N15" s="33"/>
      <c r="Q15" s="1"/>
    </row>
    <row r="16" spans="1:17" ht="15">
      <c r="A16" s="8"/>
      <c r="B16" s="29"/>
      <c r="C16" s="29"/>
      <c r="D16" s="29"/>
      <c r="E16" s="30"/>
      <c r="F16" s="8"/>
      <c r="G16" s="31"/>
      <c r="H16" s="31"/>
      <c r="I16" s="31"/>
      <c r="J16" s="32"/>
      <c r="K16" s="31"/>
      <c r="L16" s="31"/>
      <c r="M16" s="31"/>
      <c r="N16" s="33"/>
      <c r="Q16" s="1"/>
    </row>
    <row r="17" spans="1:17" ht="15">
      <c r="A17" s="8"/>
      <c r="B17" s="29"/>
      <c r="C17" s="29"/>
      <c r="D17" s="29"/>
      <c r="E17" s="30"/>
      <c r="F17" s="8"/>
      <c r="G17" s="31"/>
      <c r="H17" s="31"/>
      <c r="I17" s="31"/>
      <c r="J17" s="32"/>
      <c r="K17" s="31"/>
      <c r="L17" s="31"/>
      <c r="M17" s="31"/>
      <c r="N17" s="33"/>
      <c r="Q17" s="1"/>
    </row>
    <row r="18" spans="1:17" ht="15">
      <c r="A18" s="8"/>
      <c r="B18" s="29"/>
      <c r="C18" s="29"/>
      <c r="D18" s="29"/>
      <c r="E18" s="30"/>
      <c r="F18" s="8"/>
      <c r="G18" s="31"/>
      <c r="H18" s="31"/>
      <c r="I18" s="31"/>
      <c r="J18" s="32"/>
      <c r="K18" s="31"/>
      <c r="L18" s="31"/>
      <c r="M18" s="31"/>
      <c r="N18" s="33"/>
      <c r="Q18" s="1"/>
    </row>
    <row r="19" spans="1:17" ht="15">
      <c r="A19" s="8"/>
      <c r="B19" s="29"/>
      <c r="C19" s="29"/>
      <c r="D19" s="29"/>
      <c r="E19" s="30"/>
      <c r="F19" s="8"/>
      <c r="G19" s="31"/>
      <c r="H19" s="31"/>
      <c r="I19" s="31"/>
      <c r="J19" s="32"/>
      <c r="K19" s="31"/>
      <c r="L19" s="31"/>
      <c r="M19" s="31"/>
      <c r="N19" s="33"/>
      <c r="Q19" s="1"/>
    </row>
    <row r="20" spans="1:17" ht="15">
      <c r="A20" s="8"/>
      <c r="B20" s="29"/>
      <c r="C20" s="29"/>
      <c r="D20" s="29"/>
      <c r="E20" s="30"/>
      <c r="F20" s="8"/>
      <c r="G20" s="31"/>
      <c r="H20" s="31"/>
      <c r="I20" s="31"/>
      <c r="J20" s="32"/>
      <c r="K20" s="31"/>
      <c r="L20" s="31"/>
      <c r="M20" s="31"/>
      <c r="N20" s="33"/>
      <c r="Q20" s="1"/>
    </row>
    <row r="21" spans="1:17" ht="15">
      <c r="A21" s="8"/>
      <c r="B21" s="29"/>
      <c r="C21" s="29"/>
      <c r="D21" s="29"/>
      <c r="E21" s="30"/>
      <c r="F21" s="8"/>
      <c r="G21" s="31"/>
      <c r="H21" s="31"/>
      <c r="I21" s="31"/>
      <c r="J21" s="32"/>
      <c r="K21" s="31"/>
      <c r="L21" s="31"/>
      <c r="M21" s="31"/>
      <c r="N21" s="33"/>
      <c r="Q21" s="1"/>
    </row>
    <row r="22" spans="1:17" ht="15">
      <c r="A22" s="8"/>
      <c r="B22" s="29"/>
      <c r="C22" s="29"/>
      <c r="D22" s="29"/>
      <c r="E22" s="30"/>
      <c r="F22" s="8"/>
      <c r="G22" s="31"/>
      <c r="H22" s="31"/>
      <c r="I22" s="31"/>
      <c r="J22" s="32"/>
      <c r="K22" s="31"/>
      <c r="L22" s="31"/>
      <c r="M22" s="31"/>
      <c r="N22" s="33"/>
      <c r="Q22" s="1"/>
    </row>
    <row r="23" spans="1:17" ht="15">
      <c r="A23" s="8"/>
      <c r="B23" s="29"/>
      <c r="C23" s="29"/>
      <c r="D23" s="29"/>
      <c r="E23" s="30"/>
      <c r="F23" s="8"/>
      <c r="G23" s="31"/>
      <c r="H23" s="31"/>
      <c r="I23" s="31"/>
      <c r="J23" s="32"/>
      <c r="K23" s="31"/>
      <c r="L23" s="31"/>
      <c r="M23" s="31"/>
      <c r="N23" s="33"/>
      <c r="Q23" s="1"/>
    </row>
    <row r="24" spans="1:17" ht="15">
      <c r="A24" s="8"/>
      <c r="B24" s="29"/>
      <c r="C24" s="29"/>
      <c r="D24" s="29"/>
      <c r="E24" s="30"/>
      <c r="F24" s="8"/>
      <c r="G24" s="31"/>
      <c r="H24" s="31"/>
      <c r="I24" s="31"/>
      <c r="J24" s="32"/>
      <c r="K24" s="31"/>
      <c r="L24" s="31"/>
      <c r="M24" s="31"/>
      <c r="N24" s="33"/>
      <c r="Q24" s="1"/>
    </row>
    <row r="25" spans="1:17" ht="15">
      <c r="A25" s="8"/>
      <c r="B25" s="29"/>
      <c r="C25" s="29"/>
      <c r="D25" s="29"/>
      <c r="E25" s="30"/>
      <c r="F25" s="8"/>
      <c r="G25" s="31"/>
      <c r="H25" s="31"/>
      <c r="I25" s="31"/>
      <c r="J25" s="32"/>
      <c r="K25" s="31"/>
      <c r="L25" s="31"/>
      <c r="M25" s="31"/>
      <c r="N25" s="33"/>
      <c r="Q25" s="1"/>
    </row>
    <row r="26" spans="1:17" ht="15">
      <c r="A26" s="8"/>
      <c r="B26" s="29"/>
      <c r="C26" s="29"/>
      <c r="D26" s="29"/>
      <c r="E26" s="30"/>
      <c r="F26" s="8"/>
      <c r="G26" s="31"/>
      <c r="H26" s="31"/>
      <c r="I26" s="31"/>
      <c r="J26" s="32"/>
      <c r="K26" s="31"/>
      <c r="L26" s="31"/>
      <c r="M26" s="31"/>
      <c r="N26" s="33"/>
      <c r="Q26" s="1"/>
    </row>
    <row r="27" spans="1:17" ht="15">
      <c r="A27" s="8"/>
      <c r="B27" s="29"/>
      <c r="C27" s="29"/>
      <c r="D27" s="29"/>
      <c r="E27" s="30"/>
      <c r="F27" s="8"/>
      <c r="G27" s="31"/>
      <c r="H27" s="31"/>
      <c r="I27" s="31"/>
      <c r="J27" s="32"/>
      <c r="K27" s="31"/>
      <c r="L27" s="31"/>
      <c r="M27" s="31"/>
      <c r="N27" s="33"/>
      <c r="Q27" s="1"/>
    </row>
    <row r="28" spans="1:17" ht="15">
      <c r="A28" s="8"/>
      <c r="B28" s="29"/>
      <c r="C28" s="29"/>
      <c r="D28" s="29"/>
      <c r="E28" s="30"/>
      <c r="F28" s="8"/>
      <c r="G28" s="31"/>
      <c r="H28" s="31"/>
      <c r="I28" s="31"/>
      <c r="J28" s="32"/>
      <c r="K28" s="31"/>
      <c r="L28" s="31"/>
      <c r="M28" s="31"/>
      <c r="N28" s="33"/>
      <c r="Q28" s="1"/>
    </row>
    <row r="29" spans="1:17" ht="15">
      <c r="A29" s="8"/>
      <c r="B29" s="29"/>
      <c r="C29" s="29"/>
      <c r="D29" s="29"/>
      <c r="E29" s="30"/>
      <c r="F29" s="8"/>
      <c r="G29" s="31"/>
      <c r="H29" s="31"/>
      <c r="I29" s="31"/>
      <c r="J29" s="32"/>
      <c r="K29" s="31"/>
      <c r="L29" s="31"/>
      <c r="M29" s="31"/>
      <c r="N29" s="33"/>
      <c r="Q29" s="1"/>
    </row>
    <row r="30" spans="1:17" ht="15">
      <c r="A30" s="8"/>
      <c r="B30" s="29"/>
      <c r="C30" s="29"/>
      <c r="D30" s="29"/>
      <c r="E30" s="30"/>
      <c r="F30" s="8"/>
      <c r="G30" s="31"/>
      <c r="H30" s="31"/>
      <c r="I30" s="31"/>
      <c r="J30" s="32"/>
      <c r="K30" s="31"/>
      <c r="L30" s="31"/>
      <c r="M30" s="31"/>
      <c r="N30" s="33"/>
      <c r="Q30" s="1"/>
    </row>
    <row r="31" spans="1:17" ht="15">
      <c r="A31" s="8"/>
      <c r="B31" s="29"/>
      <c r="C31" s="29"/>
      <c r="D31" s="29"/>
      <c r="E31" s="30"/>
      <c r="F31" s="8"/>
      <c r="G31" s="31"/>
      <c r="H31" s="31"/>
      <c r="I31" s="31"/>
      <c r="J31" s="32"/>
      <c r="K31" s="31"/>
      <c r="L31" s="31"/>
      <c r="M31" s="31"/>
      <c r="N31" s="33"/>
      <c r="Q31" s="1"/>
    </row>
    <row r="32" spans="1:17" ht="15">
      <c r="A32" s="8"/>
      <c r="B32" s="29"/>
      <c r="C32" s="29"/>
      <c r="D32" s="29"/>
      <c r="E32" s="30"/>
      <c r="F32" s="8"/>
      <c r="G32" s="31"/>
      <c r="H32" s="31"/>
      <c r="I32" s="31"/>
      <c r="J32" s="32"/>
      <c r="K32" s="31"/>
      <c r="L32" s="31"/>
      <c r="M32" s="31"/>
      <c r="N32" s="33"/>
      <c r="Q32" s="1"/>
    </row>
    <row r="33" spans="1:17" ht="14.25" customHeight="1">
      <c r="A33" s="8"/>
      <c r="B33" s="29"/>
      <c r="C33" s="29"/>
      <c r="D33" s="29"/>
      <c r="E33" s="30"/>
      <c r="F33" s="8"/>
      <c r="G33" s="31"/>
      <c r="H33" s="31"/>
      <c r="I33" s="31"/>
      <c r="J33" s="32"/>
      <c r="K33" s="31"/>
      <c r="L33" s="31"/>
      <c r="M33" s="31"/>
      <c r="N33" s="33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1">
      <selection activeCell="H11" sqref="H11"/>
    </sheetView>
  </sheetViews>
  <sheetFormatPr defaultColWidth="9.00390625" defaultRowHeight="12.75"/>
  <cols>
    <col min="1" max="1" width="5.125" style="1" customWidth="1"/>
    <col min="2" max="2" width="37.125" style="1" customWidth="1"/>
    <col min="3" max="4" width="20.8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18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SUM(N11:N12)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44.2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83</v>
      </c>
      <c r="F10" s="13"/>
      <c r="G10" s="5" t="str">
        <f>"Nazwa handlowa /
"&amp;C10&amp;" / 
"&amp;D10</f>
        <v>Nazwa handlowa /
Dawka / 
Postać/ Opakowanie</v>
      </c>
      <c r="H10" s="5" t="s">
        <v>167</v>
      </c>
      <c r="I10" s="5" t="str">
        <f>B10</f>
        <v>Skład</v>
      </c>
      <c r="J10" s="5" t="s">
        <v>166</v>
      </c>
      <c r="K10" s="5"/>
      <c r="L10" s="5" t="s">
        <v>95</v>
      </c>
      <c r="M10" s="5" t="s">
        <v>96</v>
      </c>
      <c r="N10" s="5" t="s">
        <v>18</v>
      </c>
    </row>
    <row r="11" spans="1:14" s="4" customFormat="1" ht="156.75" customHeight="1">
      <c r="A11" s="34" t="s">
        <v>3</v>
      </c>
      <c r="B11" s="69" t="s">
        <v>148</v>
      </c>
      <c r="C11" s="70" t="s">
        <v>149</v>
      </c>
      <c r="D11" s="34" t="s">
        <v>150</v>
      </c>
      <c r="E11" s="64">
        <v>60</v>
      </c>
      <c r="F11" s="34" t="s">
        <v>56</v>
      </c>
      <c r="G11" s="35" t="s">
        <v>70</v>
      </c>
      <c r="H11" s="63"/>
      <c r="I11" s="63"/>
      <c r="J11" s="63"/>
      <c r="K11" s="63"/>
      <c r="L11" s="100"/>
      <c r="M11" s="100"/>
      <c r="N11" s="36">
        <f>ROUND(L11*ROUND(M11,2),2)</f>
        <v>0</v>
      </c>
    </row>
    <row r="12" spans="1:14" s="4" customFormat="1" ht="69.75" customHeight="1">
      <c r="A12" s="34" t="s">
        <v>93</v>
      </c>
      <c r="B12" s="34" t="s">
        <v>151</v>
      </c>
      <c r="C12" s="34" t="s">
        <v>152</v>
      </c>
      <c r="D12" s="34" t="s">
        <v>153</v>
      </c>
      <c r="E12" s="64">
        <v>60</v>
      </c>
      <c r="F12" s="34" t="s">
        <v>56</v>
      </c>
      <c r="G12" s="35" t="s">
        <v>70</v>
      </c>
      <c r="H12" s="63"/>
      <c r="I12" s="63"/>
      <c r="J12" s="63"/>
      <c r="K12" s="63"/>
      <c r="L12" s="100"/>
      <c r="M12" s="100"/>
      <c r="N12" s="36">
        <f>ROUND(L12*ROUND(M12,2),2)</f>
        <v>0</v>
      </c>
    </row>
    <row r="13" spans="1:14" ht="15">
      <c r="A13" s="37"/>
      <c r="B13" s="38"/>
      <c r="C13" s="38"/>
      <c r="D13" s="38"/>
      <c r="E13" s="39"/>
      <c r="F13" s="37"/>
      <c r="G13" s="40"/>
      <c r="H13" s="40"/>
      <c r="I13" s="40"/>
      <c r="J13" s="41"/>
      <c r="K13" s="41"/>
      <c r="L13" s="40"/>
      <c r="M13" s="40"/>
      <c r="N13" s="42"/>
    </row>
    <row r="14" spans="1:14" ht="15">
      <c r="A14" s="8"/>
      <c r="B14" s="128"/>
      <c r="C14" s="128"/>
      <c r="D14" s="128"/>
      <c r="E14" s="128"/>
      <c r="F14" s="128"/>
      <c r="G14" s="128"/>
      <c r="H14" s="128"/>
      <c r="I14" s="31"/>
      <c r="J14" s="32"/>
      <c r="K14" s="32"/>
      <c r="L14" s="31"/>
      <c r="M14" s="31"/>
      <c r="N14" s="33"/>
    </row>
    <row r="15" spans="1:17" ht="15">
      <c r="A15" s="8"/>
      <c r="B15" s="128"/>
      <c r="C15" s="128"/>
      <c r="D15" s="128"/>
      <c r="E15" s="128"/>
      <c r="F15" s="128"/>
      <c r="G15" s="128"/>
      <c r="H15" s="31"/>
      <c r="I15" s="31"/>
      <c r="J15" s="32"/>
      <c r="K15" s="32"/>
      <c r="L15" s="31"/>
      <c r="M15" s="31"/>
      <c r="N15" s="33"/>
      <c r="Q15" s="1"/>
    </row>
    <row r="16" spans="1:17" ht="15">
      <c r="A16" s="8"/>
      <c r="B16" s="29"/>
      <c r="C16" s="29"/>
      <c r="D16" s="29"/>
      <c r="E16" s="30"/>
      <c r="F16" s="8"/>
      <c r="G16" s="31"/>
      <c r="H16" s="31"/>
      <c r="I16" s="31"/>
      <c r="J16" s="32"/>
      <c r="K16" s="32"/>
      <c r="L16" s="31"/>
      <c r="M16" s="31"/>
      <c r="N16" s="33"/>
      <c r="Q16" s="1"/>
    </row>
    <row r="17" spans="1:17" ht="15">
      <c r="A17" s="8"/>
      <c r="B17" s="29"/>
      <c r="C17" s="29"/>
      <c r="D17" s="29"/>
      <c r="E17" s="30"/>
      <c r="F17" s="8"/>
      <c r="G17" s="31"/>
      <c r="H17" s="31"/>
      <c r="I17" s="31"/>
      <c r="J17" s="32"/>
      <c r="K17" s="32"/>
      <c r="L17" s="31"/>
      <c r="M17" s="31"/>
      <c r="N17" s="33"/>
      <c r="Q17" s="1"/>
    </row>
    <row r="18" spans="1:17" ht="15">
      <c r="A18" s="8"/>
      <c r="B18" s="29"/>
      <c r="C18" s="29"/>
      <c r="D18" s="29"/>
      <c r="E18" s="30"/>
      <c r="F18" s="8"/>
      <c r="G18" s="31"/>
      <c r="H18" s="31"/>
      <c r="I18" s="31"/>
      <c r="J18" s="32"/>
      <c r="K18" s="32"/>
      <c r="L18" s="31"/>
      <c r="M18" s="31"/>
      <c r="N18" s="33"/>
      <c r="Q18" s="1"/>
    </row>
    <row r="19" spans="1:17" ht="15">
      <c r="A19" s="8"/>
      <c r="B19" s="29"/>
      <c r="C19" s="29"/>
      <c r="D19" s="29"/>
      <c r="E19" s="30"/>
      <c r="F19" s="8"/>
      <c r="G19" s="31"/>
      <c r="H19" s="31"/>
      <c r="I19" s="31"/>
      <c r="J19" s="32"/>
      <c r="K19" s="32"/>
      <c r="L19" s="31"/>
      <c r="M19" s="31"/>
      <c r="N19" s="33"/>
      <c r="Q19" s="1"/>
    </row>
    <row r="20" spans="1:17" ht="15">
      <c r="A20" s="8"/>
      <c r="B20" s="29"/>
      <c r="C20" s="29"/>
      <c r="D20" s="29"/>
      <c r="E20" s="30"/>
      <c r="F20" s="8"/>
      <c r="G20" s="31"/>
      <c r="H20" s="31"/>
      <c r="I20" s="31"/>
      <c r="J20" s="32"/>
      <c r="K20" s="32"/>
      <c r="L20" s="31"/>
      <c r="M20" s="31"/>
      <c r="N20" s="33"/>
      <c r="Q20" s="1"/>
    </row>
    <row r="21" spans="1:17" ht="15">
      <c r="A21" s="8"/>
      <c r="B21" s="29"/>
      <c r="C21" s="29"/>
      <c r="D21" s="29"/>
      <c r="E21" s="30"/>
      <c r="F21" s="8"/>
      <c r="G21" s="31"/>
      <c r="H21" s="31"/>
      <c r="I21" s="31"/>
      <c r="J21" s="32"/>
      <c r="K21" s="32"/>
      <c r="L21" s="31"/>
      <c r="M21" s="31"/>
      <c r="N21" s="33"/>
      <c r="Q21" s="1"/>
    </row>
    <row r="22" spans="1:17" ht="15">
      <c r="A22" s="8"/>
      <c r="B22" s="29"/>
      <c r="C22" s="29"/>
      <c r="D22" s="29"/>
      <c r="E22" s="30"/>
      <c r="F22" s="8"/>
      <c r="G22" s="31"/>
      <c r="H22" s="31"/>
      <c r="I22" s="31"/>
      <c r="J22" s="32"/>
      <c r="K22" s="32"/>
      <c r="L22" s="31"/>
      <c r="M22" s="31"/>
      <c r="N22" s="33"/>
      <c r="Q22" s="1"/>
    </row>
    <row r="23" spans="1:17" ht="15">
      <c r="A23" s="8"/>
      <c r="B23" s="29"/>
      <c r="C23" s="29"/>
      <c r="D23" s="29"/>
      <c r="E23" s="30"/>
      <c r="F23" s="8"/>
      <c r="G23" s="31"/>
      <c r="H23" s="31"/>
      <c r="I23" s="31"/>
      <c r="J23" s="32"/>
      <c r="K23" s="32"/>
      <c r="L23" s="31"/>
      <c r="M23" s="31"/>
      <c r="N23" s="33"/>
      <c r="Q23" s="1"/>
    </row>
    <row r="24" spans="1:17" ht="15">
      <c r="A24" s="8"/>
      <c r="B24" s="29"/>
      <c r="C24" s="29"/>
      <c r="D24" s="29"/>
      <c r="E24" s="30"/>
      <c r="F24" s="8"/>
      <c r="G24" s="31"/>
      <c r="H24" s="31"/>
      <c r="I24" s="31"/>
      <c r="J24" s="32"/>
      <c r="K24" s="32"/>
      <c r="L24" s="31"/>
      <c r="M24" s="31"/>
      <c r="N24" s="33"/>
      <c r="Q24" s="1"/>
    </row>
    <row r="25" spans="1:17" ht="15">
      <c r="A25" s="8"/>
      <c r="B25" s="29"/>
      <c r="C25" s="29"/>
      <c r="D25" s="29"/>
      <c r="E25" s="30"/>
      <c r="F25" s="8"/>
      <c r="G25" s="31"/>
      <c r="H25" s="31"/>
      <c r="I25" s="31"/>
      <c r="J25" s="32"/>
      <c r="K25" s="32"/>
      <c r="L25" s="31"/>
      <c r="M25" s="31"/>
      <c r="N25" s="33"/>
      <c r="Q25" s="1"/>
    </row>
    <row r="26" spans="1:17" ht="15">
      <c r="A26" s="8"/>
      <c r="B26" s="29"/>
      <c r="C26" s="29"/>
      <c r="D26" s="29"/>
      <c r="E26" s="30"/>
      <c r="F26" s="8"/>
      <c r="G26" s="31"/>
      <c r="H26" s="31"/>
      <c r="I26" s="31"/>
      <c r="J26" s="32"/>
      <c r="K26" s="32"/>
      <c r="L26" s="31"/>
      <c r="M26" s="31"/>
      <c r="N26" s="33"/>
      <c r="Q26" s="1"/>
    </row>
    <row r="27" spans="1:17" ht="15">
      <c r="A27" s="8"/>
      <c r="B27" s="8"/>
      <c r="C27" s="8"/>
      <c r="D27" s="8"/>
      <c r="E27" s="17"/>
      <c r="F27" s="8"/>
      <c r="G27" s="8"/>
      <c r="H27" s="8"/>
      <c r="I27" s="8"/>
      <c r="J27" s="8"/>
      <c r="K27" s="8"/>
      <c r="L27" s="8"/>
      <c r="M27" s="8"/>
      <c r="N27" s="8"/>
      <c r="Q27" s="1"/>
    </row>
    <row r="28" spans="1:17" ht="15">
      <c r="A28" s="8"/>
      <c r="B28" s="8"/>
      <c r="C28" s="8"/>
      <c r="D28" s="8"/>
      <c r="E28" s="17"/>
      <c r="F28" s="8"/>
      <c r="G28" s="8"/>
      <c r="H28" s="8"/>
      <c r="I28" s="8"/>
      <c r="J28" s="8"/>
      <c r="K28" s="8"/>
      <c r="L28" s="8"/>
      <c r="M28" s="8"/>
      <c r="N28" s="8"/>
      <c r="Q28" s="1"/>
    </row>
    <row r="29" spans="2:17" ht="15">
      <c r="B29" s="28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view="pageBreakPreview" zoomScaleNormal="80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6.25390625" style="1" customWidth="1"/>
    <col min="4" max="4" width="22.8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82</v>
      </c>
      <c r="E10" s="23" t="s">
        <v>78</v>
      </c>
      <c r="F10" s="13"/>
      <c r="G10" s="5" t="str">
        <f>"Nazwa handlowa /
"&amp;C10&amp;" / 
"&amp;D10</f>
        <v>Nazwa handlowa /
Dawka / 
Postać/Opakowanie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52.5" customHeight="1">
      <c r="A11" s="19" t="s">
        <v>3</v>
      </c>
      <c r="B11" s="24" t="s">
        <v>103</v>
      </c>
      <c r="C11" s="24" t="s">
        <v>104</v>
      </c>
      <c r="D11" s="24" t="s">
        <v>100</v>
      </c>
      <c r="E11" s="25">
        <v>600</v>
      </c>
      <c r="F11" s="13" t="s">
        <v>56</v>
      </c>
      <c r="G11" s="14" t="s">
        <v>70</v>
      </c>
      <c r="H11" s="14"/>
      <c r="I11" s="14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spans="1:14" ht="18.75" customHeight="1">
      <c r="A12" s="8"/>
      <c r="B12" s="29"/>
      <c r="C12" s="29"/>
      <c r="D12" s="29"/>
      <c r="E12" s="30"/>
      <c r="F12" s="8"/>
      <c r="G12" s="31"/>
      <c r="H12" s="31"/>
      <c r="I12" s="31"/>
      <c r="J12" s="32"/>
      <c r="K12" s="31"/>
      <c r="L12" s="31"/>
      <c r="M12" s="31"/>
      <c r="N12" s="33"/>
    </row>
    <row r="13" spans="2:6" s="2" customFormat="1" ht="18.75" customHeight="1">
      <c r="B13" s="125"/>
      <c r="C13" s="126"/>
      <c r="D13" s="126"/>
      <c r="E13" s="126"/>
      <c r="F13" s="126"/>
    </row>
    <row r="14" s="2" customFormat="1" ht="15">
      <c r="E14" s="27"/>
    </row>
    <row r="15" s="2" customFormat="1" ht="15">
      <c r="E15" s="27"/>
    </row>
    <row r="16" s="2" customFormat="1" ht="15">
      <c r="E16" s="27"/>
    </row>
    <row r="17" s="2" customFormat="1" ht="15">
      <c r="E17" s="27"/>
    </row>
    <row r="18" s="2" customFormat="1" ht="15">
      <c r="E18" s="27"/>
    </row>
    <row r="19" s="2" customFormat="1" ht="15">
      <c r="E19" s="27"/>
    </row>
    <row r="20" s="2" customFormat="1" ht="15">
      <c r="E20" s="27"/>
    </row>
    <row r="21" s="2" customFormat="1" ht="15">
      <c r="E21" s="27"/>
    </row>
    <row r="22" s="2" customFormat="1" ht="15">
      <c r="E22" s="27"/>
    </row>
    <row r="23" s="2" customFormat="1" ht="15">
      <c r="E23" s="27"/>
    </row>
    <row r="24" s="2" customFormat="1" ht="15">
      <c r="E24" s="27"/>
    </row>
    <row r="25" s="2" customFormat="1" ht="15">
      <c r="E25" s="27"/>
    </row>
    <row r="26" s="2" customFormat="1" ht="15">
      <c r="E26" s="27"/>
    </row>
    <row r="27" s="2" customFormat="1" ht="15">
      <c r="E27" s="27"/>
    </row>
    <row r="28" s="2" customFormat="1" ht="15">
      <c r="E28" s="27"/>
    </row>
    <row r="29" s="2" customFormat="1" ht="15">
      <c r="E29" s="27"/>
    </row>
    <row r="30" ht="15">
      <c r="Q30" s="1"/>
    </row>
    <row r="31" ht="15">
      <c r="Q31" s="1"/>
    </row>
    <row r="32" ht="15">
      <c r="Q3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tabSelected="1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3.00390625" style="1" customWidth="1"/>
    <col min="3" max="3" width="12.25390625" style="1" customWidth="1"/>
    <col min="4" max="4" width="21.75390625" style="1" customWidth="1"/>
    <col min="5" max="5" width="10.625" style="20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19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167</v>
      </c>
      <c r="I10" s="5" t="str">
        <f>B10</f>
        <v>Skład</v>
      </c>
      <c r="J10" s="5" t="s">
        <v>170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77.25" customHeight="1">
      <c r="A11" s="34" t="s">
        <v>97</v>
      </c>
      <c r="B11" s="34" t="s">
        <v>171</v>
      </c>
      <c r="C11" s="34" t="s">
        <v>154</v>
      </c>
      <c r="D11" s="34" t="s">
        <v>155</v>
      </c>
      <c r="E11" s="64">
        <v>1080</v>
      </c>
      <c r="F11" s="34" t="s">
        <v>56</v>
      </c>
      <c r="G11" s="35" t="s">
        <v>70</v>
      </c>
      <c r="H11" s="63"/>
      <c r="I11" s="63"/>
      <c r="J11" s="63"/>
      <c r="K11" s="100"/>
      <c r="L11" s="35" t="str">
        <f>IF(K11=0,"0,00",IF(K11&gt;0,ROUND(E11/K11,2)))</f>
        <v>0,00</v>
      </c>
      <c r="M11" s="99"/>
      <c r="N11" s="36">
        <f>ROUND(L11*ROUND(M11,2),2)</f>
        <v>0</v>
      </c>
    </row>
    <row r="12" spans="1:14" ht="15">
      <c r="A12" s="37"/>
      <c r="B12" s="38"/>
      <c r="C12" s="38"/>
      <c r="D12" s="38"/>
      <c r="E12" s="39"/>
      <c r="F12" s="37"/>
      <c r="G12" s="40"/>
      <c r="H12" s="40"/>
      <c r="I12" s="40"/>
      <c r="J12" s="41"/>
      <c r="K12" s="40"/>
      <c r="L12" s="40"/>
      <c r="M12" s="40"/>
      <c r="N12" s="42"/>
    </row>
    <row r="13" spans="1:17" ht="81" customHeight="1">
      <c r="A13" s="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33"/>
      <c r="Q13" s="1"/>
    </row>
    <row r="14" spans="1:17" ht="15">
      <c r="A14" s="8"/>
      <c r="B14" s="29"/>
      <c r="C14" s="29"/>
      <c r="D14" s="29"/>
      <c r="E14" s="30"/>
      <c r="F14" s="8"/>
      <c r="G14" s="31"/>
      <c r="H14" s="31"/>
      <c r="I14" s="31"/>
      <c r="J14" s="32"/>
      <c r="K14" s="31"/>
      <c r="L14" s="31"/>
      <c r="M14" s="31"/>
      <c r="N14" s="33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3">
    <mergeCell ref="G2:I2"/>
    <mergeCell ref="H6:I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2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49.5" customHeight="1">
      <c r="A11" s="19" t="s">
        <v>3</v>
      </c>
      <c r="B11" s="24" t="s">
        <v>105</v>
      </c>
      <c r="C11" s="24" t="s">
        <v>99</v>
      </c>
      <c r="D11" s="24" t="s">
        <v>84</v>
      </c>
      <c r="E11" s="25">
        <v>720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ht="15">
      <c r="Q12" s="1"/>
    </row>
    <row r="13" spans="2:17" ht="15.75" customHeight="1">
      <c r="B13" s="125"/>
      <c r="C13" s="126"/>
      <c r="D13" s="126"/>
      <c r="E13" s="126"/>
      <c r="F13" s="126"/>
      <c r="Q13" s="1"/>
    </row>
    <row r="14" spans="2:17" ht="15">
      <c r="B14" s="122"/>
      <c r="C14" s="122"/>
      <c r="D14" s="122"/>
      <c r="E14" s="122"/>
      <c r="F14" s="122"/>
      <c r="G14" s="122"/>
      <c r="H14" s="122"/>
      <c r="I14" s="122"/>
      <c r="J14" s="12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B14:J14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showGridLines="0" view="pageBreakPreview" zoomScale="80" zoomScaleNormal="80" zoomScaleSheetLayoutView="80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9.625" style="1" customWidth="1"/>
    <col min="3" max="3" width="24.125" style="1" customWidth="1"/>
    <col min="4" max="4" width="24.75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DFP.271.115.2020.DB</v>
      </c>
      <c r="M1" s="26" t="s">
        <v>72</v>
      </c>
      <c r="R1" s="2"/>
      <c r="S1" s="2"/>
    </row>
    <row r="2" spans="7:9" ht="15">
      <c r="G2" s="122"/>
      <c r="H2" s="122"/>
      <c r="I2" s="122"/>
    </row>
    <row r="3" ht="15">
      <c r="M3" s="26" t="s">
        <v>79</v>
      </c>
    </row>
    <row r="4" spans="2:16" ht="15">
      <c r="B4" s="4" t="s">
        <v>15</v>
      </c>
      <c r="C4" s="5">
        <v>3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P4" s="1"/>
    </row>
    <row r="5" spans="2:16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P5" s="1"/>
    </row>
    <row r="6" spans="1:16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P6" s="1"/>
    </row>
    <row r="7" spans="1:16" ht="15">
      <c r="A7" s="4"/>
      <c r="C7" s="8"/>
      <c r="D7" s="8"/>
      <c r="E7" s="17"/>
      <c r="F7" s="8"/>
      <c r="G7" s="8"/>
      <c r="H7" s="8"/>
      <c r="I7" s="8"/>
      <c r="J7" s="8"/>
      <c r="K7" s="8"/>
      <c r="P7" s="1"/>
    </row>
    <row r="8" spans="1:16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P8" s="1"/>
    </row>
    <row r="9" spans="2:16" ht="15">
      <c r="B9" s="4"/>
      <c r="P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78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58.5" customHeight="1">
      <c r="A11" s="19" t="s">
        <v>97</v>
      </c>
      <c r="B11" s="19" t="s">
        <v>106</v>
      </c>
      <c r="C11" s="19" t="s">
        <v>108</v>
      </c>
      <c r="D11" s="19" t="s">
        <v>109</v>
      </c>
      <c r="E11" s="62">
        <v>360</v>
      </c>
      <c r="F11" s="43" t="s">
        <v>56</v>
      </c>
      <c r="G11" s="44" t="s">
        <v>87</v>
      </c>
      <c r="H11" s="5"/>
      <c r="I11" s="5"/>
      <c r="J11" s="5"/>
      <c r="K11" s="19"/>
      <c r="L11" s="44" t="str">
        <f>IF(K11=0,"0,00",IF(K11&gt;0,ROUND(E11/K11,2)))</f>
        <v>0,00</v>
      </c>
      <c r="M11" s="95"/>
      <c r="N11" s="45">
        <f>ROUND(L11*ROUND(M11,2),2)</f>
        <v>0</v>
      </c>
    </row>
    <row r="12" spans="1:16" s="8" customFormat="1" ht="24" customHeight="1">
      <c r="A12" s="48"/>
      <c r="B12" s="49"/>
      <c r="C12" s="49"/>
      <c r="D12" s="49"/>
      <c r="E12" s="50"/>
      <c r="F12" s="48"/>
      <c r="G12" s="51"/>
      <c r="H12" s="52"/>
      <c r="I12" s="52"/>
      <c r="J12" s="51"/>
      <c r="K12" s="40"/>
      <c r="L12" s="51"/>
      <c r="M12" s="51"/>
      <c r="N12" s="53"/>
      <c r="P12" s="54"/>
    </row>
    <row r="13" spans="1:16" s="8" customFormat="1" ht="18" customHeight="1">
      <c r="A13" s="55"/>
      <c r="B13" s="127" t="s">
        <v>107</v>
      </c>
      <c r="C13" s="127"/>
      <c r="D13" s="127"/>
      <c r="E13" s="127"/>
      <c r="F13" s="127"/>
      <c r="G13" s="56"/>
      <c r="H13" s="57"/>
      <c r="I13" s="57"/>
      <c r="J13" s="56"/>
      <c r="K13" s="31"/>
      <c r="L13" s="56"/>
      <c r="M13" s="56"/>
      <c r="N13" s="58"/>
      <c r="P13" s="54"/>
    </row>
    <row r="14" spans="1:16" s="8" customFormat="1" ht="17.25" customHeight="1">
      <c r="A14" s="55"/>
      <c r="B14" s="128"/>
      <c r="C14" s="128"/>
      <c r="D14" s="128"/>
      <c r="E14" s="128"/>
      <c r="F14" s="128"/>
      <c r="G14" s="128"/>
      <c r="H14" s="128"/>
      <c r="I14" s="57"/>
      <c r="J14" s="56"/>
      <c r="K14" s="31"/>
      <c r="L14" s="56"/>
      <c r="M14" s="56"/>
      <c r="N14" s="58"/>
      <c r="P14" s="54"/>
    </row>
    <row r="15" s="2" customFormat="1" ht="15">
      <c r="E15" s="27"/>
    </row>
    <row r="16" spans="2:6" s="2" customFormat="1" ht="32.25" customHeight="1">
      <c r="B16" s="125"/>
      <c r="C16" s="125"/>
      <c r="D16" s="125"/>
      <c r="E16" s="125"/>
      <c r="F16" s="125"/>
    </row>
    <row r="17" s="2" customFormat="1" ht="15">
      <c r="E17" s="27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</sheetData>
  <sheetProtection/>
  <mergeCells count="5">
    <mergeCell ref="G2:I2"/>
    <mergeCell ref="H6:I6"/>
    <mergeCell ref="B16:F16"/>
    <mergeCell ref="B13:F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view="pageBreakPreview" zoomScale="80" zoomScaleNormal="80" zoomScaleSheetLayoutView="80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8.625" style="1" customWidth="1"/>
    <col min="4" max="4" width="21.75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4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78</v>
      </c>
      <c r="F10" s="13"/>
      <c r="G10" s="5" t="str">
        <f>"Nazwa handlowa /
"&amp;C10&amp;" / 
"&amp;D10</f>
        <v>Nazwa handlowa /
Dawka / 
Postać 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45">
      <c r="A11" s="19" t="s">
        <v>3</v>
      </c>
      <c r="B11" s="24" t="s">
        <v>110</v>
      </c>
      <c r="C11" s="24" t="s">
        <v>111</v>
      </c>
      <c r="D11" s="24" t="s">
        <v>112</v>
      </c>
      <c r="E11" s="25">
        <v>150</v>
      </c>
      <c r="F11" s="13" t="s">
        <v>56</v>
      </c>
      <c r="G11" s="14" t="s">
        <v>70</v>
      </c>
      <c r="H11" s="46"/>
      <c r="I11" s="46"/>
      <c r="J11" s="15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s="2" customFormat="1" ht="15">
      <c r="E12" s="27"/>
    </row>
    <row r="13" spans="2:6" s="2" customFormat="1" ht="15.75" customHeight="1">
      <c r="B13" s="129" t="s">
        <v>113</v>
      </c>
      <c r="C13" s="129"/>
      <c r="D13" s="129"/>
      <c r="E13" s="129"/>
      <c r="F13" s="129"/>
    </row>
    <row r="14" spans="2:14" s="2" customFormat="1" ht="18.7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2.3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5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78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45" customHeight="1">
      <c r="A11" s="19" t="s">
        <v>97</v>
      </c>
      <c r="B11" s="19" t="s">
        <v>114</v>
      </c>
      <c r="C11" s="19" t="s">
        <v>91</v>
      </c>
      <c r="D11" s="19" t="s">
        <v>115</v>
      </c>
      <c r="E11" s="62">
        <v>3000</v>
      </c>
      <c r="F11" s="19" t="s">
        <v>56</v>
      </c>
      <c r="G11" s="14" t="s">
        <v>70</v>
      </c>
      <c r="H11" s="5"/>
      <c r="I11" s="5"/>
      <c r="J11" s="5"/>
      <c r="K11" s="96"/>
      <c r="L11" s="14" t="str">
        <f>IF(K11=0,"0,00",IF(K11&gt;0,ROUND(E11/K11,2)))</f>
        <v>0,00</v>
      </c>
      <c r="M11" s="95"/>
      <c r="N11" s="16">
        <f>ROUND(L11*ROUND(M11,2),2)</f>
        <v>0</v>
      </c>
    </row>
    <row r="12" spans="1:14" ht="15">
      <c r="A12" s="8"/>
      <c r="B12" s="29"/>
      <c r="C12" s="29"/>
      <c r="D12" s="29"/>
      <c r="E12" s="59"/>
      <c r="F12" s="8"/>
      <c r="G12" s="31"/>
      <c r="H12" s="61"/>
      <c r="I12" s="61"/>
      <c r="J12" s="32"/>
      <c r="K12" s="31"/>
      <c r="L12" s="31"/>
      <c r="M12" s="31"/>
      <c r="N12" s="33"/>
    </row>
    <row r="13" spans="1:14" ht="15">
      <c r="A13" s="8"/>
      <c r="B13" s="129"/>
      <c r="C13" s="129"/>
      <c r="D13" s="129"/>
      <c r="E13" s="129"/>
      <c r="F13" s="129"/>
      <c r="G13" s="31"/>
      <c r="H13" s="61"/>
      <c r="I13" s="61"/>
      <c r="J13" s="32"/>
      <c r="K13" s="31"/>
      <c r="L13" s="31"/>
      <c r="M13" s="31"/>
      <c r="N13" s="33"/>
    </row>
    <row r="14" spans="2:17" ht="15">
      <c r="B14" s="122"/>
      <c r="C14" s="122"/>
      <c r="D14" s="122"/>
      <c r="E14" s="12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</sheetData>
  <sheetProtection/>
  <mergeCells count="4">
    <mergeCell ref="G2:I2"/>
    <mergeCell ref="H6:I6"/>
    <mergeCell ref="B13:F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view="pageBreakPreview" zoomScale="80" zoomScaleNormal="80" zoomScaleSheetLayoutView="8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4.125" style="1" customWidth="1"/>
    <col min="4" max="4" width="24.25390625" style="1" customWidth="1"/>
    <col min="5" max="5" width="10.625" style="20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6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SUM(N11:N12)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99.75" customHeight="1">
      <c r="A10" s="5" t="s">
        <v>53</v>
      </c>
      <c r="B10" s="5" t="s">
        <v>16</v>
      </c>
      <c r="C10" s="5" t="s">
        <v>17</v>
      </c>
      <c r="D10" s="5" t="s">
        <v>69</v>
      </c>
      <c r="E10" s="23" t="s">
        <v>83</v>
      </c>
      <c r="F10" s="13"/>
      <c r="G10" s="5" t="str">
        <f>"Nazwa handlowa /
"&amp;C10&amp;" / 
"&amp;D10</f>
        <v>Nazwa handlowa /
Dawka / 
Postać /Opakowanie</v>
      </c>
      <c r="H10" s="5" t="s">
        <v>92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49.5" customHeight="1">
      <c r="A11" s="19" t="s">
        <v>97</v>
      </c>
      <c r="B11" s="19" t="s">
        <v>116</v>
      </c>
      <c r="C11" s="19" t="s">
        <v>81</v>
      </c>
      <c r="D11" s="68" t="s">
        <v>117</v>
      </c>
      <c r="E11" s="62">
        <v>10</v>
      </c>
      <c r="F11" s="19" t="s">
        <v>56</v>
      </c>
      <c r="G11" s="14" t="s">
        <v>70</v>
      </c>
      <c r="H11" s="5"/>
      <c r="I11" s="5"/>
      <c r="J11" s="5"/>
      <c r="K11" s="96"/>
      <c r="L11" s="14" t="str">
        <f>IF(K11=0,"0,00",IF(K11&gt;0,ROUND(E11/K11,2)))</f>
        <v>0,00</v>
      </c>
      <c r="M11" s="97"/>
      <c r="N11" s="16">
        <f>ROUND(L11*ROUND(M11,2),2)</f>
        <v>0</v>
      </c>
    </row>
    <row r="12" spans="1:14" ht="49.5" customHeight="1">
      <c r="A12" s="19" t="s">
        <v>93</v>
      </c>
      <c r="B12" s="19" t="s">
        <v>116</v>
      </c>
      <c r="C12" s="24" t="s">
        <v>108</v>
      </c>
      <c r="D12" s="68" t="s">
        <v>117</v>
      </c>
      <c r="E12" s="25">
        <v>10</v>
      </c>
      <c r="F12" s="19" t="s">
        <v>56</v>
      </c>
      <c r="G12" s="14" t="s">
        <v>70</v>
      </c>
      <c r="H12" s="46"/>
      <c r="I12" s="46"/>
      <c r="J12" s="15"/>
      <c r="K12" s="14"/>
      <c r="L12" s="14" t="str">
        <f>IF(K12=0,"0,00",IF(K12&gt;0,ROUND(E12/K12,2)))</f>
        <v>0,00</v>
      </c>
      <c r="M12" s="98"/>
      <c r="N12" s="16">
        <f>ROUND(L12*ROUND(M12,2),2)</f>
        <v>0</v>
      </c>
    </row>
    <row r="13" spans="1:17" ht="15">
      <c r="A13" s="8"/>
      <c r="B13" s="8"/>
      <c r="C13" s="8"/>
      <c r="D13" s="8"/>
      <c r="E13" s="17"/>
      <c r="F13" s="8"/>
      <c r="G13" s="8"/>
      <c r="H13" s="8"/>
      <c r="I13" s="8"/>
      <c r="J13" s="8"/>
      <c r="K13" s="8"/>
      <c r="L13" s="8"/>
      <c r="M13" s="8"/>
      <c r="N13" s="8"/>
      <c r="Q13" s="1"/>
    </row>
    <row r="14" spans="1:17" ht="15">
      <c r="A14" s="8"/>
      <c r="B14" s="130"/>
      <c r="C14" s="130"/>
      <c r="D14" s="130"/>
      <c r="E14" s="130"/>
      <c r="F14" s="130"/>
      <c r="G14" s="130"/>
      <c r="H14" s="8"/>
      <c r="I14" s="8"/>
      <c r="J14" s="8"/>
      <c r="K14" s="8"/>
      <c r="L14" s="8"/>
      <c r="M14" s="8"/>
      <c r="N14" s="8"/>
      <c r="Q14" s="1"/>
    </row>
    <row r="15" spans="1:17" ht="19.5" customHeight="1">
      <c r="A15" s="8"/>
      <c r="B15" s="130"/>
      <c r="C15" s="130"/>
      <c r="D15" s="130"/>
      <c r="E15" s="130"/>
      <c r="F15" s="130"/>
      <c r="G15" s="130"/>
      <c r="H15" s="8"/>
      <c r="I15" s="8"/>
      <c r="J15" s="8"/>
      <c r="K15" s="8"/>
      <c r="L15" s="8"/>
      <c r="M15" s="8"/>
      <c r="N15" s="8"/>
      <c r="Q15" s="1"/>
    </row>
    <row r="16" spans="1:17" ht="23.25" customHeight="1">
      <c r="A16" s="8"/>
      <c r="B16" s="122"/>
      <c r="C16" s="122"/>
      <c r="D16" s="122"/>
      <c r="E16" s="122"/>
      <c r="F16" s="122"/>
      <c r="G16" s="122"/>
      <c r="H16" s="8"/>
      <c r="I16" s="8"/>
      <c r="J16" s="8"/>
      <c r="K16" s="8"/>
      <c r="L16" s="8"/>
      <c r="M16" s="8"/>
      <c r="N16" s="8"/>
      <c r="Q16" s="1"/>
    </row>
    <row r="17" spans="2:17" ht="22.5" customHeight="1">
      <c r="B17" s="122"/>
      <c r="C17" s="131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5:G15"/>
    <mergeCell ref="B16:G16"/>
    <mergeCell ref="B17:C17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3.875" style="1" customWidth="1"/>
    <col min="4" max="4" width="20.87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7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82</v>
      </c>
      <c r="E10" s="23" t="s">
        <v>83</v>
      </c>
      <c r="F10" s="13"/>
      <c r="G10" s="5" t="str">
        <f>"Nazwa handlowa /
"&amp;C10&amp;" / 
"&amp;D10</f>
        <v>Nazwa handlowa /
Dawka / 
Postać/Opakowanie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ht="58.5" customHeight="1">
      <c r="A11" s="19" t="s">
        <v>3</v>
      </c>
      <c r="B11" s="24" t="s">
        <v>118</v>
      </c>
      <c r="C11" s="24" t="s">
        <v>101</v>
      </c>
      <c r="D11" s="66" t="s">
        <v>119</v>
      </c>
      <c r="E11" s="25">
        <v>540</v>
      </c>
      <c r="F11" s="13" t="s">
        <v>56</v>
      </c>
      <c r="G11" s="14" t="s">
        <v>85</v>
      </c>
      <c r="H11" s="46"/>
      <c r="I11" s="46"/>
      <c r="J11" s="14"/>
      <c r="K11" s="14"/>
      <c r="L11" s="14" t="str">
        <f>IF(K11=0,"0,00",IF(K11&gt;0,ROUND(E11/K11,2)))</f>
        <v>0,00</v>
      </c>
      <c r="M11" s="14"/>
      <c r="N11" s="16">
        <f>ROUND(L11*ROUND(M11,2),2)</f>
        <v>0</v>
      </c>
    </row>
    <row r="12" ht="15">
      <c r="Q12" s="1"/>
    </row>
    <row r="13" spans="2:17" ht="24.75" customHeight="1">
      <c r="B13" s="122"/>
      <c r="C13" s="122"/>
      <c r="D13" s="122"/>
      <c r="E13" s="122"/>
      <c r="F13" s="122"/>
      <c r="G13" s="122"/>
      <c r="Q13" s="1"/>
    </row>
    <row r="14" s="2" customFormat="1" ht="15" hidden="1">
      <c r="E14" s="27"/>
    </row>
    <row r="15" s="2" customFormat="1" ht="15">
      <c r="E15" s="27"/>
    </row>
    <row r="16" s="2" customFormat="1" ht="15">
      <c r="E16" s="27"/>
    </row>
    <row r="17" s="2" customFormat="1" ht="15">
      <c r="E17" s="27"/>
    </row>
    <row r="18" s="2" customFormat="1" ht="15">
      <c r="E18" s="27"/>
    </row>
    <row r="19" s="2" customFormat="1" ht="15">
      <c r="E19" s="27"/>
    </row>
    <row r="20" s="2" customFormat="1" ht="15">
      <c r="E20" s="27"/>
    </row>
    <row r="21" s="2" customFormat="1" ht="15">
      <c r="E21" s="27"/>
    </row>
    <row r="22" s="2" customFormat="1" ht="15">
      <c r="E22" s="27"/>
    </row>
    <row r="23" s="2" customFormat="1" ht="15">
      <c r="E23" s="27"/>
    </row>
    <row r="24" s="2" customFormat="1" ht="15">
      <c r="E24" s="27"/>
    </row>
    <row r="25" s="2" customFormat="1" ht="15">
      <c r="E25" s="27"/>
    </row>
    <row r="26" s="2" customFormat="1" ht="15">
      <c r="E26" s="27"/>
    </row>
    <row r="27" s="2" customFormat="1" ht="15">
      <c r="E27" s="27"/>
    </row>
    <row r="28" s="2" customFormat="1" ht="15">
      <c r="E28" s="27"/>
    </row>
    <row r="29" s="2" customFormat="1" ht="15">
      <c r="E29" s="27"/>
    </row>
    <row r="30" s="2" customFormat="1" ht="15">
      <c r="E30" s="27"/>
    </row>
    <row r="31" s="2" customFormat="1" ht="15">
      <c r="E31" s="27"/>
    </row>
    <row r="32" s="2" customFormat="1" ht="15">
      <c r="E32" s="27"/>
    </row>
    <row r="33" s="2" customFormat="1" ht="15">
      <c r="E33" s="27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3.875" style="1" customWidth="1"/>
    <col min="4" max="4" width="24.25390625" style="1" customWidth="1"/>
    <col min="5" max="5" width="10.625" style="20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DFP.271.115.2020.DB</v>
      </c>
      <c r="N1" s="26" t="s">
        <v>72</v>
      </c>
      <c r="S1" s="2"/>
      <c r="T1" s="2"/>
    </row>
    <row r="2" spans="7:9" ht="15">
      <c r="G2" s="122"/>
      <c r="H2" s="122"/>
      <c r="I2" s="122"/>
    </row>
    <row r="3" ht="15">
      <c r="N3" s="26" t="s">
        <v>79</v>
      </c>
    </row>
    <row r="4" spans="2:17" ht="15">
      <c r="B4" s="4" t="s">
        <v>15</v>
      </c>
      <c r="C4" s="5">
        <v>8</v>
      </c>
      <c r="D4" s="6"/>
      <c r="E4" s="17"/>
      <c r="F4" s="8"/>
      <c r="G4" s="7" t="s">
        <v>20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7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7"/>
      <c r="F6" s="8"/>
      <c r="G6" s="10" t="s">
        <v>2</v>
      </c>
      <c r="H6" s="123">
        <f>SUM(N11:N11)</f>
        <v>0</v>
      </c>
      <c r="I6" s="124"/>
      <c r="Q6" s="1"/>
    </row>
    <row r="7" spans="1:17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5" t="s">
        <v>53</v>
      </c>
      <c r="B10" s="5" t="s">
        <v>16</v>
      </c>
      <c r="C10" s="5" t="s">
        <v>17</v>
      </c>
      <c r="D10" s="5" t="s">
        <v>80</v>
      </c>
      <c r="E10" s="23" t="s">
        <v>83</v>
      </c>
      <c r="F10" s="13"/>
      <c r="G10" s="5" t="str">
        <f>"Nazwa handlowa /
"&amp;C10&amp;" / 
"&amp;D10</f>
        <v>Nazwa handlowa /
Dawka / 
Postać/ Opakowanie</v>
      </c>
      <c r="H10" s="5" t="s">
        <v>73</v>
      </c>
      <c r="I10" s="5" t="str">
        <f>B10</f>
        <v>Skład</v>
      </c>
      <c r="J10" s="5" t="s">
        <v>74</v>
      </c>
      <c r="K10" s="5" t="s">
        <v>45</v>
      </c>
      <c r="L10" s="5" t="s">
        <v>46</v>
      </c>
      <c r="M10" s="5" t="s">
        <v>47</v>
      </c>
      <c r="N10" s="5" t="s">
        <v>18</v>
      </c>
    </row>
    <row r="11" spans="1:14" s="4" customFormat="1" ht="51.75" customHeight="1">
      <c r="A11" s="19" t="s">
        <v>97</v>
      </c>
      <c r="B11" s="19" t="s">
        <v>120</v>
      </c>
      <c r="C11" s="19" t="s">
        <v>91</v>
      </c>
      <c r="D11" s="19" t="s">
        <v>121</v>
      </c>
      <c r="E11" s="62">
        <v>60</v>
      </c>
      <c r="F11" s="19" t="s">
        <v>56</v>
      </c>
      <c r="G11" s="14" t="s">
        <v>70</v>
      </c>
      <c r="H11" s="5"/>
      <c r="I11" s="5"/>
      <c r="J11" s="5"/>
      <c r="K11" s="96"/>
      <c r="L11" s="14" t="str">
        <f>IF(K11=0,"0,00",IF(K11&gt;0,ROUND(E11/K11,2)))</f>
        <v>0,00</v>
      </c>
      <c r="M11" s="95"/>
      <c r="N11" s="16">
        <f>ROUND(L11*ROUND(M11,2),2)</f>
        <v>0</v>
      </c>
    </row>
    <row r="12" spans="1:14" ht="15">
      <c r="A12" s="8"/>
      <c r="B12" s="29"/>
      <c r="C12" s="29"/>
      <c r="D12" s="29"/>
      <c r="E12" s="59"/>
      <c r="F12" s="8"/>
      <c r="G12" s="31"/>
      <c r="H12" s="31"/>
      <c r="I12" s="31"/>
      <c r="J12" s="32"/>
      <c r="K12" s="31"/>
      <c r="L12" s="31"/>
      <c r="M12" s="31"/>
      <c r="N12" s="33"/>
    </row>
    <row r="13" spans="1:14" ht="15">
      <c r="A13" s="8"/>
      <c r="B13" s="128"/>
      <c r="C13" s="128"/>
      <c r="D13" s="128"/>
      <c r="E13" s="128"/>
      <c r="F13" s="128"/>
      <c r="G13" s="128"/>
      <c r="H13" s="128"/>
      <c r="I13" s="31"/>
      <c r="J13" s="32"/>
      <c r="K13" s="31"/>
      <c r="L13" s="31"/>
      <c r="M13" s="31"/>
      <c r="N13" s="33"/>
    </row>
    <row r="14" spans="2:17" ht="21" customHeight="1">
      <c r="B14" s="129"/>
      <c r="C14" s="129"/>
      <c r="D14" s="129"/>
      <c r="E14" s="129"/>
      <c r="F14" s="129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4">
    <mergeCell ref="G2:I2"/>
    <mergeCell ref="H6:I6"/>
    <mergeCell ref="B14:F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2019-12-05T11:02:46Z</cp:lastPrinted>
  <dcterms:created xsi:type="dcterms:W3CDTF">2003-05-16T10:10:29Z</dcterms:created>
  <dcterms:modified xsi:type="dcterms:W3CDTF">2020-08-03T06:38:18Z</dcterms:modified>
  <cp:category/>
  <cp:version/>
  <cp:contentType/>
  <cp:contentStatus/>
</cp:coreProperties>
</file>