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4185" windowWidth="14055" windowHeight="9300" tabRatio="702" firstSheet="1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</sheets>
  <definedNames>
    <definedName name="_xlnm.Print_Area" localSheetId="0">'formularz oferty'!$A$1:$D$69</definedName>
  </definedNames>
  <calcPr fullCalcOnLoad="1"/>
</workbook>
</file>

<file path=xl/sharedStrings.xml><?xml version="1.0" encoding="utf-8"?>
<sst xmlns="http://schemas.openxmlformats.org/spreadsheetml/2006/main" count="618" uniqueCount="217">
  <si>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</si>
  <si>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</si>
  <si>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</si>
  <si>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</si>
  <si>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</si>
  <si>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</si>
  <si>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</si>
  <si>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</si>
  <si>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</si>
  <si>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</si>
  <si>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</si>
  <si>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</si>
  <si>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</si>
  <si>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</si>
  <si>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</si>
  <si>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Skład</t>
  </si>
  <si>
    <t>Dawka</t>
  </si>
  <si>
    <t>Ilość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</si>
  <si>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</si>
  <si>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</si>
  <si>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</si>
  <si>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</si>
  <si>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</si>
  <si>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</si>
  <si>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</si>
  <si>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</si>
  <si>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</si>
  <si>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</si>
  <si>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</si>
  <si>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</si>
  <si>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</si>
  <si>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</si>
  <si>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</si>
  <si>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</si>
  <si>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</si>
  <si>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</si>
  <si>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</si>
  <si>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</si>
  <si>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</si>
  <si>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</si>
  <si>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</si>
  <si>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</si>
  <si>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</si>
  <si>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</si>
  <si>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</si>
  <si>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</si>
  <si>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</si>
  <si>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</si>
  <si>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</si>
  <si>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</si>
  <si>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</si>
  <si>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</si>
  <si>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</si>
  <si>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</si>
  <si>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</si>
  <si>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</si>
  <si>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</si>
  <si>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</si>
  <si>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</si>
  <si>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</si>
  <si>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</si>
  <si>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</si>
  <si>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</si>
  <si>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</si>
  <si>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</si>
  <si>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</si>
  <si>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</si>
  <si>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</si>
  <si>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</si>
  <si>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</si>
  <si>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Postać/ Opakowanie</t>
  </si>
  <si>
    <t>Postać /Opakowanie</t>
  </si>
  <si>
    <t>roztwór do infuzji</t>
  </si>
  <si>
    <t>Postać / Opakowanie</t>
  </si>
  <si>
    <t xml:space="preserve">Kod EAN </t>
  </si>
  <si>
    <t>Nazwa handlowa:
Dawka:
Postać/ Opakowanie:</t>
  </si>
  <si>
    <t>Załącznik nr 1 do specyfikacji</t>
  </si>
  <si>
    <t>załącznik nr 1a do specyfikacji</t>
  </si>
  <si>
    <t>Nazwa handlowa /
Dawka / 
Postać / Opakowanie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</si>
  <si>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</si>
  <si>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</si>
  <si>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</si>
  <si>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roztwór do wstrzykiwań</t>
  </si>
  <si>
    <t>opak.</t>
  </si>
  <si>
    <t xml:space="preserve">strzykawki 3 częściową do pomp infuzyjnych 20 ml ( typu luer-lock) </t>
  </si>
  <si>
    <t>przyrząd do bezigłowego pobierania preparatu z fiolki z filtrem 0.2 u z możliwością dezynfekcji przed każdorazowym połączeniem strzykawek typu chemo-aid</t>
  </si>
  <si>
    <t>gazik sterylny 5 x 5 cm pakowany pojedynczo (folia, papier)</t>
  </si>
  <si>
    <t xml:space="preserve">opatrunek sterylny do kaniul, przeźroczysty 6 x 7 cm </t>
  </si>
  <si>
    <t xml:space="preserve"> gaziki nasączone 70 % alkoholem izopropylowym do dezynfekcji skóry w miejscu wkłucia i ampułki przed pobraniem preparatu</t>
  </si>
  <si>
    <t>Pojemnik plastikowy na zużyty sprzęt medyczny o pojemności 2 l z zamykanym otworem wrzutowym w pokrywie</t>
  </si>
  <si>
    <t>roztwór do wstrz. podskórnych</t>
  </si>
  <si>
    <t>Zamawiający zastrzega sobie prawo zwrócenia się do wykonawcy  o dostarczenie próbek w pozycji 2 do 8 po 2 szt w trakcie sprawdzania ofert.</t>
  </si>
  <si>
    <t xml:space="preserve">Podmiot odpowiedzialny/ Wytwórca / Producent </t>
  </si>
  <si>
    <t>Dostawa róznych produktów do do Apteki Szpitala Uniwersyteckiego w Krakowie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</si>
  <si>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</si>
  <si>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</si>
  <si>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</si>
  <si>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</si>
  <si>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</si>
  <si>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</si>
  <si>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</si>
  <si>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</si>
  <si>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</si>
  <si>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</si>
  <si>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</si>
  <si>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</si>
  <si>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</si>
  <si>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Oświadczamy, że oferowane przez nas w części 1-18,  części 19 (poz. 1, 8),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</si>
  <si>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części 19 (poz. 2-9),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</si>
  <si>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 19 (poz. 8), produkty biobójcze są dopuszczone do obrotu i używania na terenie Polski na zasadach określonych w ustawie z dnia 9 października 2015 r. o produktach biobójczych.  Jednocześnie oświadczamy, że na każdorazowe wezwanie Zamawiającego przedstawimy dokumenty dopuszczające do obrotu na terenie Polski. (dotyczy wykonawców oferujących produkty biobójcze)</t>
  </si>
  <si>
    <t>DFP.271.53.2018.BZ</t>
  </si>
  <si>
    <t>Jeden ml roztworu zawiera 50 mg immunoglobuliny ludzkiej normalnej (IVIg), której co najmniej 95% stanowi IgG.Rozkład podklas IgG wynosi w przybliżeniu 62,1% IgG1, 34,8% IgG2, 2,5 % IgG3,0,6% IgG4. Maksymalna zawartość IgA to 50mcg/ml, maltoza, 3 mmol/l sodu*</t>
  </si>
  <si>
    <t xml:space="preserve">Do zakupu w dawkach: 2,5g i 5g i 10g </t>
  </si>
  <si>
    <t>roztwór do infuzji, butelka</t>
  </si>
  <si>
    <t>gramów</t>
  </si>
  <si>
    <t>Palivizumab *</t>
  </si>
  <si>
    <t>Do zakupu w dawkach 50 mg, 100mg</t>
  </si>
  <si>
    <t xml:space="preserve">Ilość </t>
  </si>
  <si>
    <t>dawek a 50 mg</t>
  </si>
  <si>
    <t>Ilość dawek a 50 mg</t>
  </si>
  <si>
    <t xml:space="preserve">Cena brutto jednej  dawki a 50 mg </t>
  </si>
  <si>
    <t>Trastuzumab* **</t>
  </si>
  <si>
    <t>600 mg</t>
  </si>
  <si>
    <t>szt.</t>
  </si>
  <si>
    <t>Cetuximab *</t>
  </si>
  <si>
    <t>Do zakupu w dawkach: 5mg/ml a 20ml,  5mg/ml a 100 ml</t>
  </si>
  <si>
    <t>dawek a 100 mg</t>
  </si>
  <si>
    <t>Oferowana ilość dawek a 100 mg</t>
  </si>
  <si>
    <t>Cena brutto jednej  dawki a 100 mg</t>
  </si>
  <si>
    <t>Nivolumabum* **</t>
  </si>
  <si>
    <t>40 mg</t>
  </si>
  <si>
    <t>koncentrat do sporządzania roztworu do infuzji</t>
  </si>
  <si>
    <t>100 mg</t>
  </si>
  <si>
    <t>Olaparibum*</t>
  </si>
  <si>
    <t>50 mg</t>
  </si>
  <si>
    <t>448 kaps twarde</t>
  </si>
  <si>
    <t>Crizotinibum* **</t>
  </si>
  <si>
    <t>200 mg x 60 szt.</t>
  </si>
  <si>
    <t>250 mg x 60 szt</t>
  </si>
  <si>
    <t>Temsirolimusum *</t>
  </si>
  <si>
    <t>30 mg</t>
  </si>
  <si>
    <t>koncentrat i rozpuszczalnik do sporządzania roztworu do infuzji, 30 mg</t>
  </si>
  <si>
    <t>Lenalidomide* **</t>
  </si>
  <si>
    <t>10 mg x 21 kaps</t>
  </si>
  <si>
    <t>21 kaps.</t>
  </si>
  <si>
    <t>15 mg x 21 kaps</t>
  </si>
  <si>
    <t>25 mg x 21 kaps</t>
  </si>
  <si>
    <t>Obinutuzumabum*</t>
  </si>
  <si>
    <t>1000 mg</t>
  </si>
  <si>
    <t>koncentrat do sporządzania roztworu do infuzji, 1000 mg</t>
  </si>
  <si>
    <t>Golimumab*</t>
  </si>
  <si>
    <t>50 mg/ 0,5 ml</t>
  </si>
  <si>
    <t>roztwór do wstrzykiwań, wstrzykiwacz</t>
  </si>
  <si>
    <t>Sorafenib*</t>
  </si>
  <si>
    <t>200mg x 112 tabl</t>
  </si>
  <si>
    <t>112 tabl. powl.</t>
  </si>
  <si>
    <t>Entecavir* **</t>
  </si>
  <si>
    <t>1 mg x 30 tabl</t>
  </si>
  <si>
    <t>30 tabl. powl.</t>
  </si>
  <si>
    <t>0,5 mg x 30 tabl</t>
  </si>
  <si>
    <t>Natalizumabum*</t>
  </si>
  <si>
    <t>300 mg</t>
  </si>
  <si>
    <t xml:space="preserve"> koncentrat do sporządzania roztworu do infuzji, fiol.</t>
  </si>
  <si>
    <t>Ranibizumab*</t>
  </si>
  <si>
    <t>2,3 mg/ 0,23ml</t>
  </si>
  <si>
    <t>roztwór do wstrzykiwań;fiol.</t>
  </si>
  <si>
    <t>Capecitabinum** ^</t>
  </si>
  <si>
    <t>150 mg x 60 tabl powl.</t>
  </si>
  <si>
    <t xml:space="preserve">60 tabl. powl. </t>
  </si>
  <si>
    <t>500 mg x 120 tabl powl.</t>
  </si>
  <si>
    <t xml:space="preserve">120 tabl. powl. </t>
  </si>
  <si>
    <t>Levodopum + Carbidopum * ^^</t>
  </si>
  <si>
    <t>20 mg +5 mg/ml, 100 ml; 1 szt. (7 kasetek po 100 ml)</t>
  </si>
  <si>
    <t>żel dojelitowy</t>
  </si>
  <si>
    <t>opakowań a 7 kasetek</t>
  </si>
  <si>
    <t>Normalna immunoglobulina ludzka (co najmniej 98%) zaw. gł. immunoglobulinę G o szerokim spektrum przeciwciał przeciw czynnikom zakaźnym: IgG1 62-74%, IgG2 22-34%, IgG3 2-5%, IgG4 1-3%, IgA max 5g/l* ^ **</t>
  </si>
  <si>
    <t>Do zakupu: 200mg/ml, 5 ml i 10ml i 20 ml i 50 ml</t>
  </si>
  <si>
    <t>igła z drenem typu „motylek” 0,5 mm x 15 mm x 30 cm ; 25G</t>
  </si>
  <si>
    <t>igła z drenem typu „motylek” 0,5 mm x 19 mm x 30 cm 25G</t>
  </si>
  <si>
    <t>* wykaz B Obwieszczenia MZ aktualny na dzień składania oferty -  Opisany preparat jest niezbędny do zabezpieczenia kontynuacji leczenia pacjentów oraz dla pacjentów, u których stosowanie innych preparatów z przyczyn immunologicznych jest niemożliwe</t>
  </si>
  <si>
    <t>* wykaz B Obwieszczenia MZ aktualny na dzień składania oferty LECZENIE RAKA PIERSI (ICD-10 C 50)</t>
  </si>
  <si>
    <t>** wymagany jeden podmiot odpowiedzialny</t>
  </si>
  <si>
    <t>* wykaz B Obwieszczenia MZ aktualny na dzień składania oferty „Leczenie podtrzymujące Olaparybem chorych na nawrotowego platynowrażliwego zaawansowanego raka jajnika, raka jajowodu lub pierwotnego raka otrzewnej (ICD-10 C56,C57,C48)”. 0d 01 09 2016</t>
  </si>
  <si>
    <t>* wykaz B Obwieszczenia MZ aktualny na dzień składania ofert LECZENIE NIEDROBNOKOMÓRKOWEGO RAKA PŁUCA</t>
  </si>
  <si>
    <t>* wykaz B Obwieszczenia MZ aktualny na dzień składania ofert LECZENIE RAKA NERKI</t>
  </si>
  <si>
    <t>* wykaz B Obwieszcenia MZ aktualny na dzień składania oferty</t>
  </si>
  <si>
    <t>* wykaz B Obwieszczenia MZ aktualny na dzień składania ofert</t>
  </si>
  <si>
    <t>LECZENIE PRZEWLEKŁEJ BIAŁACZKI LIMFOCYTOWEJ OBINUTUZUMABEM</t>
  </si>
  <si>
    <t>^ wykaz C Obwieszczenia MZ aktualny na dzień składania ofert</t>
  </si>
  <si>
    <t>^ wykaz C Obwieszczenia MZ aktualny na dzień składania oferty</t>
  </si>
  <si>
    <t>* wymagany lek do kontynuacji leczenia dotychczas stosowanym produktem Xeloda oraz w przypadku występowania działań niepożądanych po zastosowaniu zamiennika</t>
  </si>
  <si>
    <t>* wykaz B Obwieszczenia MZ aktualny na dzień składania ofert - Program lekowy: LECZENIE ZABURZEŃ MOTORYCZNYCH W PRZEBIEGU ZAAWANSOWANEJ CHOROBY PARKINSONA</t>
  </si>
  <si>
    <t xml:space="preserve">^^    Po zawarciu niniejszej umowy w cz 18- Wykonawca zobowiązuje się do nieodpłatnego użyczenia pomp niezbędnych dla umożliwienia podawania pacjentom oferowanego towaru (dalej: "pompy"). W tym celu Wykonawca przedstawi Szpitalowi Uniwersyteckiemu projekt umowy użyczenia pomp.  
^^   W przypadku braku zawarcia umowy użyczenia pomp w terminie 1 miesiąca od dnia zawarcia niniejszej umowy, Szpitalowi Uniwersyteckiemu przysługuje prawo rozwiązania niniejszej umowy z zachowaniem 14 dniowego okresu wypowiedzenia. </t>
  </si>
  <si>
    <t xml:space="preserve">**Opisany preparat jest niezbędny do zabezpieczenia kontynuacji leczenia pacjentów (dorosłych). </t>
  </si>
  <si>
    <r>
      <t xml:space="preserve">Oświadczamy, że wybór naszej oferty BĘDZIE/NIE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………………………………...,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  <r>
      <rPr>
        <sz val="11"/>
        <rFont val="Times New Roman"/>
        <family val="1"/>
      </rPr>
      <t xml:space="preserve">
</t>
    </r>
  </si>
  <si>
    <t xml:space="preserve">Cena brutto 1 g </t>
  </si>
  <si>
    <t>* wykaz B Obwieszcenia MZ aktualny na dzień składania ofert</t>
  </si>
  <si>
    <t>dawek a 1g</t>
  </si>
  <si>
    <t>Cena brutto jednego opakowania jednostkowego/ dawki a 1 g</t>
  </si>
  <si>
    <t>Ilość sztuk w opakowaniu jednostkowym/ dawek a 1 g</t>
  </si>
  <si>
    <t>Opis urządzenia, będącego przedmiotem użyczenia</t>
  </si>
  <si>
    <t>Nazwa oferowanego urządzenia</t>
  </si>
  <si>
    <t>Typ</t>
  </si>
  <si>
    <t>Rok produkcji</t>
  </si>
  <si>
    <t>Akcesoria</t>
  </si>
  <si>
    <t>Wartość</t>
  </si>
  <si>
    <t xml:space="preserve">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</si>
  <si>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Pompa nr 11: ................
Pompa nr 12: ................
Pompa nr 13: ................
Pompa nr 14: ................
Pompa nr 15: ................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</si>
  <si>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podpisywaniu umowy z załącznikami)</t>
    </r>
  </si>
  <si>
    <t>Podmiot odpowiedzialny</t>
  </si>
  <si>
    <t xml:space="preserve">Podmiot odpowiedzialny </t>
  </si>
  <si>
    <t>^Wykonawca odda do korzystania na okres trwania umowy max 15 pomp infuzyjnych odpowiednich do podania preparatu z poz. 1 na podstawie protokołu zdawczo -odbiorczego, Pompy Wykonawca zobowiązany jest dostarczyć w terminie 7 dni od wezwania przez Zamawiającego na Oddział Kliniczny Klinik Chorób Wewnętrznych Szpitala Uniwersyteckiego</t>
  </si>
  <si>
    <t xml:space="preserve">Podmiot odpowiedzialnyt </t>
  </si>
  <si>
    <t>OPAK.</t>
  </si>
  <si>
    <r>
      <t xml:space="preserve">roztwór do wstrzykiwań, fiol. 5 ml </t>
    </r>
    <r>
      <rPr>
        <strike/>
        <sz val="8"/>
        <color indexed="10"/>
        <rFont val="Times New Roman"/>
        <family val="1"/>
      </rPr>
      <t>+ 1 urządzenie do iniekcji 5 ml</t>
    </r>
  </si>
  <si>
    <t>poz. 1 - wykreślona</t>
  </si>
  <si>
    <t>Capecitabinum* ^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</si>
</sst>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175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0" applyNumberFormat="1" applyFont="1" applyBorder="1" applyAlignment="1">
      <alignment horizontal="right" vertical="top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175" fontId="4" fillId="33" borderId="10" xfId="42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44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75" fontId="8" fillId="0" borderId="10" xfId="44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5" fontId="9" fillId="0" borderId="10" xfId="45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59" applyFont="1" applyBorder="1" applyAlignment="1">
      <alignment horizontal="left" vertical="center" wrapText="1"/>
      <protection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" fillId="33" borderId="12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Alignment="1" applyProtection="1">
      <alignment horizontal="left" vertical="top" wrapText="1"/>
      <protection locked="0"/>
    </xf>
    <xf numFmtId="175" fontId="5" fillId="33" borderId="11" xfId="42" applyNumberFormat="1" applyFont="1" applyFill="1" applyBorder="1" applyAlignment="1" applyProtection="1">
      <alignment horizontal="center" vertical="top" wrapText="1"/>
      <protection locked="0"/>
    </xf>
    <xf numFmtId="175" fontId="5" fillId="33" borderId="12" xfId="42" applyNumberFormat="1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0" fontId="5" fillId="33" borderId="17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4" fontId="4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8" xfId="0" applyNumberFormat="1" applyFont="1" applyFill="1" applyBorder="1" applyAlignment="1" applyProtection="1">
      <alignment horizontal="center" vertical="top" wrapText="1" shrinkToFit="1"/>
      <protection locked="0"/>
    </xf>
    <xf numFmtId="44" fontId="4" fillId="0" borderId="16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5" fontId="4" fillId="0" borderId="19" xfId="42" applyNumberFormat="1" applyFont="1" applyFill="1" applyBorder="1" applyAlignment="1">
      <alignment horizontal="center" vertical="top" wrapText="1"/>
    </xf>
    <xf numFmtId="175" fontId="4" fillId="0" borderId="20" xfId="42" applyNumberFormat="1" applyFont="1" applyFill="1" applyBorder="1" applyAlignment="1">
      <alignment horizontal="center" vertical="top" wrapText="1"/>
    </xf>
    <xf numFmtId="175" fontId="4" fillId="0" borderId="14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175" fontId="5" fillId="34" borderId="11" xfId="42" applyNumberFormat="1" applyFont="1" applyFill="1" applyBorder="1" applyAlignment="1">
      <alignment horizontal="center" vertical="top" wrapText="1"/>
    </xf>
    <xf numFmtId="175" fontId="5" fillId="34" borderId="12" xfId="4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4" fillId="33" borderId="16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33" borderId="17" xfId="0" applyNumberFormat="1" applyFont="1" applyFill="1" applyBorder="1" applyAlignment="1" applyProtection="1">
      <alignment horizontal="center" vertical="top" wrapText="1" shrinkToFit="1"/>
      <protection locked="0"/>
    </xf>
    <xf numFmtId="175" fontId="4" fillId="0" borderId="16" xfId="42" applyNumberFormat="1" applyFont="1" applyFill="1" applyBorder="1" applyAlignment="1">
      <alignment horizontal="center" vertical="top" wrapText="1"/>
    </xf>
    <xf numFmtId="175" fontId="4" fillId="0" borderId="17" xfId="42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vertical="top" wrapText="1"/>
    </xf>
    <xf numFmtId="175" fontId="47" fillId="0" borderId="10" xfId="42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="82" zoomScaleNormal="82" zoomScalePageLayoutView="115" workbookViewId="0" topLeftCell="A13">
      <selection activeCell="L28" sqref="L28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2" customWidth="1"/>
    <col min="5" max="5" width="11.125" style="1" customWidth="1"/>
    <col min="6" max="9" width="9.125" style="1" customWidth="1"/>
    <col min="10" max="10" width="16.003906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14" t="s">
        <v>76</v>
      </c>
    </row>
    <row r="2" spans="2:4" ht="18" customHeight="1">
      <c r="B2" s="34"/>
      <c r="C2" s="34" t="s">
        <v>69</v>
      </c>
      <c r="D2" s="34"/>
    </row>
    <row r="3" ht="18" customHeight="1"/>
    <row r="4" spans="2:5" ht="18" customHeight="1">
      <c r="B4" s="1" t="s">
        <v>60</v>
      </c>
      <c r="C4" s="1" t="s">
        <v>110</v>
      </c>
      <c r="E4" s="3"/>
    </row>
    <row r="5" ht="18" customHeight="1">
      <c r="E5" s="3"/>
    </row>
    <row r="6" spans="2:6" ht="36" customHeight="1">
      <c r="B6" s="1" t="s">
        <v>59</v>
      </c>
      <c r="C6" s="95" t="s">
        <v>93</v>
      </c>
      <c r="D6" s="95"/>
      <c r="E6" s="4"/>
      <c r="F6" s="5"/>
    </row>
    <row r="7" ht="18" customHeight="1"/>
    <row r="8" spans="2:5" ht="18" customHeight="1">
      <c r="B8" s="6" t="s">
        <v>54</v>
      </c>
      <c r="C8" s="96"/>
      <c r="D8" s="86"/>
      <c r="E8" s="3"/>
    </row>
    <row r="9" spans="2:5" ht="31.5" customHeight="1">
      <c r="B9" s="6" t="s">
        <v>61</v>
      </c>
      <c r="C9" s="87"/>
      <c r="D9" s="88"/>
      <c r="E9" s="3"/>
    </row>
    <row r="10" spans="2:5" ht="18" customHeight="1">
      <c r="B10" s="6" t="s">
        <v>53</v>
      </c>
      <c r="C10" s="89"/>
      <c r="D10" s="90"/>
      <c r="E10" s="3"/>
    </row>
    <row r="11" spans="2:5" ht="18" customHeight="1">
      <c r="B11" s="6" t="s">
        <v>52</v>
      </c>
      <c r="C11" s="89"/>
      <c r="D11" s="90"/>
      <c r="E11" s="3"/>
    </row>
    <row r="12" spans="2:5" ht="18" customHeight="1">
      <c r="B12" s="6" t="s">
        <v>63</v>
      </c>
      <c r="C12" s="89"/>
      <c r="D12" s="90"/>
      <c r="E12" s="3"/>
    </row>
    <row r="13" spans="2:5" ht="18" customHeight="1">
      <c r="B13" s="6" t="s">
        <v>64</v>
      </c>
      <c r="C13" s="89"/>
      <c r="D13" s="90"/>
      <c r="E13" s="3"/>
    </row>
    <row r="14" spans="2:5" ht="18" customHeight="1">
      <c r="B14" s="6" t="s">
        <v>65</v>
      </c>
      <c r="C14" s="89"/>
      <c r="D14" s="90"/>
      <c r="E14" s="3"/>
    </row>
    <row r="15" spans="2:5" ht="18" customHeight="1">
      <c r="B15" s="6" t="s">
        <v>66</v>
      </c>
      <c r="C15" s="89"/>
      <c r="D15" s="90"/>
      <c r="E15" s="3"/>
    </row>
    <row r="16" spans="2:5" ht="18" customHeight="1">
      <c r="B16" s="6" t="s">
        <v>67</v>
      </c>
      <c r="C16" s="89"/>
      <c r="D16" s="90"/>
      <c r="E16" s="3"/>
    </row>
    <row r="17" spans="2:5" ht="18" customHeight="1">
      <c r="B17" s="6" t="s">
        <v>68</v>
      </c>
      <c r="C17" s="89"/>
      <c r="D17" s="90"/>
      <c r="E17" s="3"/>
    </row>
    <row r="18" spans="3:5" ht="18" customHeight="1">
      <c r="C18" s="3"/>
      <c r="D18" s="8"/>
      <c r="E18" s="3"/>
    </row>
    <row r="19" spans="1:5" ht="18" customHeight="1">
      <c r="A19" s="1" t="s">
        <v>1</v>
      </c>
      <c r="B19" s="78" t="s">
        <v>62</v>
      </c>
      <c r="C19" s="82"/>
      <c r="D19" s="9"/>
      <c r="E19" s="5"/>
    </row>
    <row r="20" spans="3:5" ht="18" customHeight="1" thickBot="1">
      <c r="C20" s="5"/>
      <c r="D20" s="9"/>
      <c r="E20" s="5"/>
    </row>
    <row r="21" spans="2:4" ht="36" customHeight="1" thickBot="1">
      <c r="B21" s="58" t="s">
        <v>19</v>
      </c>
      <c r="C21" s="61" t="s">
        <v>0</v>
      </c>
      <c r="D21" s="56"/>
    </row>
    <row r="22" spans="1:4" ht="18" customHeight="1">
      <c r="A22" s="10"/>
      <c r="B22" s="59" t="s">
        <v>27</v>
      </c>
      <c r="C22" s="62">
        <f>'część (1)'!H$9</f>
        <v>0</v>
      </c>
      <c r="D22" s="57"/>
    </row>
    <row r="23" spans="1:4" ht="18" customHeight="1">
      <c r="A23" s="10"/>
      <c r="B23" s="60" t="s">
        <v>28</v>
      </c>
      <c r="C23" s="62">
        <f>'część (2)'!H$9</f>
        <v>0</v>
      </c>
      <c r="D23" s="57"/>
    </row>
    <row r="24" spans="1:4" ht="18" customHeight="1">
      <c r="A24" s="10"/>
      <c r="B24" s="59" t="s">
        <v>29</v>
      </c>
      <c r="C24" s="62">
        <f>'część (3)'!H$9</f>
        <v>0</v>
      </c>
      <c r="D24" s="57"/>
    </row>
    <row r="25" spans="1:4" ht="18" customHeight="1">
      <c r="A25" s="10"/>
      <c r="B25" s="60" t="s">
        <v>30</v>
      </c>
      <c r="C25" s="62">
        <f>'część (4)'!H$9</f>
        <v>0</v>
      </c>
      <c r="D25" s="57"/>
    </row>
    <row r="26" spans="1:4" ht="18" customHeight="1">
      <c r="A26" s="10"/>
      <c r="B26" s="59" t="s">
        <v>31</v>
      </c>
      <c r="C26" s="62">
        <f>'część (5)'!H$9</f>
        <v>0</v>
      </c>
      <c r="D26" s="57"/>
    </row>
    <row r="27" spans="1:4" ht="18" customHeight="1">
      <c r="A27" s="10"/>
      <c r="B27" s="60" t="s">
        <v>32</v>
      </c>
      <c r="C27" s="62">
        <f>'część (6)'!H$9</f>
        <v>0</v>
      </c>
      <c r="D27" s="57"/>
    </row>
    <row r="28" spans="1:4" ht="18" customHeight="1">
      <c r="A28" s="10"/>
      <c r="B28" s="59" t="s">
        <v>33</v>
      </c>
      <c r="C28" s="62">
        <f>'część (7)'!H$9</f>
        <v>0</v>
      </c>
      <c r="D28" s="57"/>
    </row>
    <row r="29" spans="1:4" ht="18" customHeight="1">
      <c r="A29" s="10"/>
      <c r="B29" s="60" t="s">
        <v>34</v>
      </c>
      <c r="C29" s="62">
        <f>'część (8)'!H$9</f>
        <v>0</v>
      </c>
      <c r="D29" s="57"/>
    </row>
    <row r="30" spans="1:4" ht="18" customHeight="1">
      <c r="A30" s="10"/>
      <c r="B30" s="59" t="s">
        <v>35</v>
      </c>
      <c r="C30" s="62">
        <f>'część (9)'!H$9</f>
        <v>0</v>
      </c>
      <c r="D30" s="57"/>
    </row>
    <row r="31" spans="1:4" ht="18" customHeight="1">
      <c r="A31" s="10"/>
      <c r="B31" s="60" t="s">
        <v>36</v>
      </c>
      <c r="C31" s="62">
        <f>'część (10)'!H$9</f>
        <v>0</v>
      </c>
      <c r="D31" s="57"/>
    </row>
    <row r="32" spans="1:4" ht="18" customHeight="1">
      <c r="A32" s="10"/>
      <c r="B32" s="59" t="s">
        <v>37</v>
      </c>
      <c r="C32" s="62">
        <f>'część (11)'!H$9</f>
        <v>0</v>
      </c>
      <c r="D32" s="57"/>
    </row>
    <row r="33" spans="1:4" ht="18" customHeight="1">
      <c r="A33" s="10"/>
      <c r="B33" s="60" t="s">
        <v>38</v>
      </c>
      <c r="C33" s="62">
        <f>'część (12)'!H$9</f>
        <v>0</v>
      </c>
      <c r="D33" s="57"/>
    </row>
    <row r="34" spans="1:4" ht="18" customHeight="1">
      <c r="A34" s="10"/>
      <c r="B34" s="59" t="s">
        <v>39</v>
      </c>
      <c r="C34" s="62">
        <f>'część (13)'!H$9</f>
        <v>0</v>
      </c>
      <c r="D34" s="57"/>
    </row>
    <row r="35" spans="1:4" ht="18" customHeight="1">
      <c r="A35" s="10"/>
      <c r="B35" s="60" t="s">
        <v>40</v>
      </c>
      <c r="C35" s="62">
        <f>'część (14)'!H$9</f>
        <v>0</v>
      </c>
      <c r="D35" s="57"/>
    </row>
    <row r="36" spans="1:4" ht="18" customHeight="1">
      <c r="A36" s="10"/>
      <c r="B36" s="59" t="s">
        <v>41</v>
      </c>
      <c r="C36" s="62">
        <f>'część (15)'!H$9</f>
        <v>0</v>
      </c>
      <c r="D36" s="57"/>
    </row>
    <row r="37" spans="1:4" ht="18" customHeight="1">
      <c r="A37" s="10"/>
      <c r="B37" s="60" t="s">
        <v>42</v>
      </c>
      <c r="C37" s="62">
        <f>'część (16)'!H$9</f>
        <v>0</v>
      </c>
      <c r="D37" s="57"/>
    </row>
    <row r="38" spans="1:4" ht="18" customHeight="1">
      <c r="A38" s="10"/>
      <c r="B38" s="59" t="s">
        <v>43</v>
      </c>
      <c r="C38" s="62">
        <f>'część (17)'!H$9</f>
        <v>0</v>
      </c>
      <c r="D38" s="57"/>
    </row>
    <row r="39" spans="1:4" ht="18" customHeight="1">
      <c r="A39" s="10"/>
      <c r="B39" s="60" t="s">
        <v>44</v>
      </c>
      <c r="C39" s="62">
        <f>'część (18)'!H$9</f>
        <v>0</v>
      </c>
      <c r="D39" s="57"/>
    </row>
    <row r="40" spans="1:4" ht="18" customHeight="1">
      <c r="A40" s="10"/>
      <c r="B40" s="59" t="s">
        <v>45</v>
      </c>
      <c r="C40" s="62">
        <f>'część (19)'!H$9</f>
        <v>0</v>
      </c>
      <c r="D40" s="57"/>
    </row>
    <row r="41" spans="4:5" ht="18" customHeight="1">
      <c r="D41" s="11"/>
      <c r="E41" s="5"/>
    </row>
    <row r="42" spans="1:5" ht="108" customHeight="1">
      <c r="A42" s="1" t="s">
        <v>94</v>
      </c>
      <c r="B42" s="77" t="s">
        <v>194</v>
      </c>
      <c r="C42" s="77"/>
      <c r="D42" s="77"/>
      <c r="E42" s="5"/>
    </row>
    <row r="43" spans="1:5" ht="21" customHeight="1">
      <c r="A43" s="1" t="s">
        <v>95</v>
      </c>
      <c r="B43" s="82" t="s">
        <v>58</v>
      </c>
      <c r="C43" s="78"/>
      <c r="D43" s="83"/>
      <c r="E43" s="12"/>
    </row>
    <row r="44" spans="1:6" ht="37.5" customHeight="1">
      <c r="A44" s="1" t="s">
        <v>96</v>
      </c>
      <c r="B44" s="81" t="s">
        <v>25</v>
      </c>
      <c r="C44" s="81"/>
      <c r="D44" s="81"/>
      <c r="E44" s="13"/>
      <c r="F44" s="5"/>
    </row>
    <row r="45" spans="1:5" s="16" customFormat="1" ht="72" customHeight="1">
      <c r="A45" s="1" t="s">
        <v>97</v>
      </c>
      <c r="B45" s="84" t="s">
        <v>107</v>
      </c>
      <c r="C45" s="84"/>
      <c r="D45" s="84"/>
      <c r="E45" s="17"/>
    </row>
    <row r="46" spans="1:5" s="16" customFormat="1" ht="80.25" customHeight="1">
      <c r="A46" s="1" t="s">
        <v>98</v>
      </c>
      <c r="B46" s="84" t="s">
        <v>108</v>
      </c>
      <c r="C46" s="84"/>
      <c r="D46" s="84"/>
      <c r="E46" s="17"/>
    </row>
    <row r="47" spans="1:5" s="16" customFormat="1" ht="76.5" customHeight="1">
      <c r="A47" s="1" t="s">
        <v>99</v>
      </c>
      <c r="B47" s="84" t="s">
        <v>109</v>
      </c>
      <c r="C47" s="84"/>
      <c r="D47" s="84"/>
      <c r="E47" s="17"/>
    </row>
    <row r="48" spans="1:6" ht="36" customHeight="1">
      <c r="A48" s="1" t="s">
        <v>100</v>
      </c>
      <c r="B48" s="84" t="s">
        <v>24</v>
      </c>
      <c r="C48" s="85"/>
      <c r="D48" s="85"/>
      <c r="E48" s="12"/>
      <c r="F48" s="5"/>
    </row>
    <row r="49" spans="1:6" ht="36" customHeight="1">
      <c r="A49" s="1" t="s">
        <v>101</v>
      </c>
      <c r="B49" s="78" t="s">
        <v>50</v>
      </c>
      <c r="C49" s="82"/>
      <c r="D49" s="82"/>
      <c r="E49" s="12"/>
      <c r="F49" s="5"/>
    </row>
    <row r="50" spans="1:6" ht="45" customHeight="1">
      <c r="A50" s="1" t="s">
        <v>102</v>
      </c>
      <c r="B50" s="84" t="s">
        <v>51</v>
      </c>
      <c r="C50" s="85"/>
      <c r="D50" s="85"/>
      <c r="E50" s="12"/>
      <c r="F50" s="5"/>
    </row>
    <row r="51" spans="1:6" ht="45" customHeight="1">
      <c r="A51" s="1" t="s">
        <v>103</v>
      </c>
      <c r="B51" s="78" t="s">
        <v>79</v>
      </c>
      <c r="C51" s="78"/>
      <c r="D51" s="78"/>
      <c r="E51" s="12"/>
      <c r="F51" s="5"/>
    </row>
    <row r="52" spans="1:6" ht="45" customHeight="1">
      <c r="A52" s="1" t="s">
        <v>104</v>
      </c>
      <c r="B52" s="78" t="s">
        <v>80</v>
      </c>
      <c r="C52" s="78"/>
      <c r="D52" s="78"/>
      <c r="E52" s="12"/>
      <c r="F52" s="5"/>
    </row>
    <row r="53" spans="1:6" ht="45" customHeight="1">
      <c r="A53" s="1" t="s">
        <v>105</v>
      </c>
      <c r="B53" s="92" t="s">
        <v>81</v>
      </c>
      <c r="C53" s="92"/>
      <c r="D53" s="92"/>
      <c r="E53" s="12"/>
      <c r="F53" s="5"/>
    </row>
    <row r="54" spans="1:5" ht="18" customHeight="1">
      <c r="A54" s="1" t="s">
        <v>106</v>
      </c>
      <c r="B54" s="4" t="s">
        <v>7</v>
      </c>
      <c r="C54" s="5"/>
      <c r="D54" s="1"/>
      <c r="E54" s="15"/>
    </row>
    <row r="55" spans="2:5" ht="18" customHeight="1">
      <c r="B55" s="5"/>
      <c r="C55" s="5"/>
      <c r="D55" s="14"/>
      <c r="E55" s="15"/>
    </row>
    <row r="56" spans="2:5" ht="18" customHeight="1">
      <c r="B56" s="91" t="s">
        <v>22</v>
      </c>
      <c r="C56" s="91"/>
      <c r="D56" s="86"/>
      <c r="E56" s="15"/>
    </row>
    <row r="57" spans="2:5" ht="18" customHeight="1">
      <c r="B57" s="79" t="s">
        <v>8</v>
      </c>
      <c r="C57" s="80"/>
      <c r="D57" s="6"/>
      <c r="E57" s="15"/>
    </row>
    <row r="58" spans="2:5" ht="18" customHeight="1">
      <c r="B58" s="93"/>
      <c r="C58" s="94"/>
      <c r="D58" s="6"/>
      <c r="E58" s="15"/>
    </row>
    <row r="59" spans="2:5" ht="18" customHeight="1">
      <c r="B59" s="93"/>
      <c r="C59" s="94"/>
      <c r="D59" s="6"/>
      <c r="E59" s="15"/>
    </row>
    <row r="60" spans="2:5" ht="18" customHeight="1">
      <c r="B60" s="93"/>
      <c r="C60" s="94"/>
      <c r="D60" s="6"/>
      <c r="E60" s="15"/>
    </row>
    <row r="61" spans="2:5" ht="15" customHeight="1">
      <c r="B61" s="20" t="s">
        <v>10</v>
      </c>
      <c r="C61" s="20"/>
      <c r="D61" s="14"/>
      <c r="E61" s="15"/>
    </row>
    <row r="62" spans="2:5" ht="18" customHeight="1">
      <c r="B62" s="91" t="s">
        <v>23</v>
      </c>
      <c r="C62" s="91"/>
      <c r="D62" s="86"/>
      <c r="E62" s="15"/>
    </row>
    <row r="63" spans="2:5" ht="18" customHeight="1">
      <c r="B63" s="18" t="s">
        <v>8</v>
      </c>
      <c r="C63" s="19" t="s">
        <v>9</v>
      </c>
      <c r="D63" s="21" t="s">
        <v>11</v>
      </c>
      <c r="E63" s="15"/>
    </row>
    <row r="64" spans="2:5" ht="18" customHeight="1">
      <c r="B64" s="22"/>
      <c r="C64" s="19"/>
      <c r="D64" s="23"/>
      <c r="E64" s="15"/>
    </row>
    <row r="65" spans="2:5" ht="18" customHeight="1">
      <c r="B65" s="22"/>
      <c r="C65" s="19"/>
      <c r="D65" s="23"/>
      <c r="E65" s="15"/>
    </row>
    <row r="66" spans="2:5" ht="18" customHeight="1">
      <c r="B66" s="20"/>
      <c r="C66" s="20"/>
      <c r="D66" s="14"/>
      <c r="E66" s="15"/>
    </row>
    <row r="67" spans="2:5" ht="18" customHeight="1">
      <c r="B67" s="91" t="s">
        <v>26</v>
      </c>
      <c r="C67" s="91"/>
      <c r="D67" s="86"/>
      <c r="E67" s="15"/>
    </row>
    <row r="68" spans="2:4" ht="18" customHeight="1">
      <c r="B68" s="91" t="s">
        <v>12</v>
      </c>
      <c r="C68" s="91"/>
      <c r="D68" s="6"/>
    </row>
    <row r="69" spans="2:4" ht="18" customHeight="1">
      <c r="B69" s="86"/>
      <c r="C69" s="86"/>
      <c r="D69" s="6"/>
    </row>
    <row r="70" ht="18" customHeight="1"/>
    <row r="71" ht="18" customHeight="1"/>
    <row r="72" ht="18" customHeight="1">
      <c r="D72" s="1"/>
    </row>
  </sheetData>
  <sheetProtection/>
  <mergeCells count="33">
    <mergeCell ref="C6:D6"/>
    <mergeCell ref="B49:D49"/>
    <mergeCell ref="B46:D46"/>
    <mergeCell ref="C8:D8"/>
    <mergeCell ref="B45:D45"/>
    <mergeCell ref="C15:D15"/>
    <mergeCell ref="C14:D14"/>
    <mergeCell ref="C13:D13"/>
    <mergeCell ref="C16:D16"/>
    <mergeCell ref="B19:C19"/>
    <mergeCell ref="B62:D62"/>
    <mergeCell ref="B59:C59"/>
    <mergeCell ref="B58:C58"/>
    <mergeCell ref="B60:C60"/>
    <mergeCell ref="B56:D56"/>
    <mergeCell ref="B50:D50"/>
    <mergeCell ref="B69:C69"/>
    <mergeCell ref="C9:D9"/>
    <mergeCell ref="C10:D10"/>
    <mergeCell ref="C12:D12"/>
    <mergeCell ref="C11:D11"/>
    <mergeCell ref="C17:D17"/>
    <mergeCell ref="B68:C68"/>
    <mergeCell ref="B53:D53"/>
    <mergeCell ref="B47:D47"/>
    <mergeCell ref="B67:D67"/>
    <mergeCell ref="B42:D42"/>
    <mergeCell ref="B51:D51"/>
    <mergeCell ref="B57:C57"/>
    <mergeCell ref="B44:D44"/>
    <mergeCell ref="B43:D43"/>
    <mergeCell ref="B52:D52"/>
    <mergeCell ref="B48:D4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1.375" style="5" customWidth="1"/>
    <col min="3" max="3" width="29.25390625" style="5" customWidth="1"/>
    <col min="4" max="4" width="23.375" style="5" customWidth="1"/>
    <col min="5" max="5" width="10.375" style="24" customWidth="1"/>
    <col min="6" max="6" width="11.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9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SUM(N14:N16)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142</v>
      </c>
      <c r="C14" s="51" t="s">
        <v>143</v>
      </c>
      <c r="D14" s="51" t="s">
        <v>144</v>
      </c>
      <c r="E14" s="52">
        <v>300</v>
      </c>
      <c r="F14" s="53" t="s">
        <v>83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spans="1:14" s="33" customFormat="1" ht="45">
      <c r="A15" s="50" t="s">
        <v>2</v>
      </c>
      <c r="B15" s="51" t="s">
        <v>142</v>
      </c>
      <c r="C15" s="51" t="s">
        <v>145</v>
      </c>
      <c r="D15" s="51" t="s">
        <v>144</v>
      </c>
      <c r="E15" s="52">
        <v>450</v>
      </c>
      <c r="F15" s="53" t="s">
        <v>83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6" spans="1:14" s="33" customFormat="1" ht="45">
      <c r="A16" s="50" t="s">
        <v>3</v>
      </c>
      <c r="B16" s="51" t="s">
        <v>142</v>
      </c>
      <c r="C16" s="51" t="s">
        <v>146</v>
      </c>
      <c r="D16" s="51" t="s">
        <v>144</v>
      </c>
      <c r="E16" s="52">
        <v>550</v>
      </c>
      <c r="F16" s="53" t="s">
        <v>83</v>
      </c>
      <c r="G16" s="54" t="s">
        <v>75</v>
      </c>
      <c r="H16" s="54"/>
      <c r="I16" s="54"/>
      <c r="J16" s="55"/>
      <c r="K16" s="54"/>
      <c r="L16" s="35" t="str">
        <f>IF(K16=0,"0,00",IF(K16&gt;0,ROUND(E16/K16,2)))</f>
        <v>0,00</v>
      </c>
      <c r="M16" s="35"/>
      <c r="N16" s="36">
        <f>ROUND(L16*ROUND(M16,2),2)</f>
        <v>0</v>
      </c>
    </row>
    <row r="18" spans="2:4" ht="21.75" customHeight="1">
      <c r="B18" s="82" t="s">
        <v>185</v>
      </c>
      <c r="C18" s="82"/>
      <c r="D18" s="82"/>
    </row>
    <row r="19" spans="2:4" ht="15">
      <c r="B19" s="82" t="s">
        <v>181</v>
      </c>
      <c r="C19" s="82"/>
      <c r="D19" s="82"/>
    </row>
  </sheetData>
  <sheetProtection/>
  <mergeCells count="5">
    <mergeCell ref="G2:I2"/>
    <mergeCell ref="H9:I9"/>
    <mergeCell ref="B11:L11"/>
    <mergeCell ref="B18:D18"/>
    <mergeCell ref="B19:D1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9.00390625" style="5" customWidth="1"/>
    <col min="3" max="3" width="13.875" style="5" customWidth="1"/>
    <col min="4" max="4" width="29.625" style="5" customWidth="1"/>
    <col min="5" max="5" width="9.37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10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70</v>
      </c>
      <c r="E13" s="47" t="s">
        <v>17</v>
      </c>
      <c r="F13" s="48"/>
      <c r="G13" s="46" t="str">
        <f>"Nazwa handlowa /
"&amp;C13&amp;" / 
"&amp;D13</f>
        <v>Nazwa handlowa /
Dawka / 
Postać/ 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ht="45">
      <c r="A14" s="50" t="s">
        <v>1</v>
      </c>
      <c r="B14" s="51" t="s">
        <v>147</v>
      </c>
      <c r="C14" s="51" t="s">
        <v>148</v>
      </c>
      <c r="D14" s="51" t="s">
        <v>149</v>
      </c>
      <c r="E14" s="52">
        <v>300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4" ht="15">
      <c r="B16" s="82" t="s">
        <v>186</v>
      </c>
      <c r="C16" s="82"/>
      <c r="D16" s="82"/>
    </row>
    <row r="17" spans="2:4" ht="41.25" customHeight="1">
      <c r="B17" s="82" t="s">
        <v>187</v>
      </c>
      <c r="C17" s="82"/>
      <c r="D17" s="82"/>
    </row>
  </sheetData>
  <sheetProtection/>
  <mergeCells count="5">
    <mergeCell ref="G2:I2"/>
    <mergeCell ref="H9:I9"/>
    <mergeCell ref="B11:L11"/>
    <mergeCell ref="B16:D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9.25390625" style="5" customWidth="1"/>
    <col min="3" max="3" width="13.625" style="5" customWidth="1"/>
    <col min="4" max="4" width="27.375" style="5" customWidth="1"/>
    <col min="5" max="5" width="9.25390625" style="24" customWidth="1"/>
    <col min="6" max="6" width="9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11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150</v>
      </c>
      <c r="C14" s="51" t="s">
        <v>151</v>
      </c>
      <c r="D14" s="51" t="s">
        <v>152</v>
      </c>
      <c r="E14" s="52">
        <v>700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15">
      <c r="B16" s="82" t="s">
        <v>186</v>
      </c>
      <c r="C16" s="82"/>
      <c r="D16" s="82"/>
      <c r="E16" s="82"/>
      <c r="F16" s="82"/>
    </row>
  </sheetData>
  <sheetProtection/>
  <mergeCells count="4">
    <mergeCell ref="G2:I2"/>
    <mergeCell ref="H9:I9"/>
    <mergeCell ref="B11:L11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7.625" style="5" customWidth="1"/>
    <col min="3" max="3" width="15.875" style="5" customWidth="1"/>
    <col min="4" max="4" width="19.25390625" style="5" customWidth="1"/>
    <col min="5" max="5" width="10.1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12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212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153</v>
      </c>
      <c r="C14" s="51" t="s">
        <v>154</v>
      </c>
      <c r="D14" s="51" t="s">
        <v>155</v>
      </c>
      <c r="E14" s="52">
        <v>300</v>
      </c>
      <c r="F14" s="53" t="s">
        <v>83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ht="15">
      <c r="Q15" s="5"/>
    </row>
    <row r="16" spans="2:5" ht="15">
      <c r="B16" s="123" t="s">
        <v>186</v>
      </c>
      <c r="C16" s="123"/>
      <c r="D16" s="123"/>
      <c r="E16" s="123"/>
    </row>
  </sheetData>
  <sheetProtection/>
  <mergeCells count="4">
    <mergeCell ref="G2:I2"/>
    <mergeCell ref="H9:I9"/>
    <mergeCell ref="B11:L11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82" zoomScaleNormal="82" zoomScalePageLayoutView="80" workbookViewId="0" topLeftCell="A1">
      <selection activeCell="I28" sqref="I28"/>
    </sheetView>
  </sheetViews>
  <sheetFormatPr defaultColWidth="9.00390625" defaultRowHeight="12.75"/>
  <cols>
    <col min="1" max="1" width="5.125" style="5" customWidth="1"/>
    <col min="2" max="2" width="15.625" style="5" customWidth="1"/>
    <col min="3" max="3" width="17.375" style="5" customWidth="1"/>
    <col min="4" max="4" width="23.125" style="5" customWidth="1"/>
    <col min="5" max="5" width="9.75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13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SUM(N14:N15)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210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45">
      <c r="A14" s="46" t="s">
        <v>1</v>
      </c>
      <c r="B14" s="71" t="s">
        <v>156</v>
      </c>
      <c r="C14" s="71" t="s">
        <v>157</v>
      </c>
      <c r="D14" s="71" t="s">
        <v>158</v>
      </c>
      <c r="E14" s="72">
        <v>1200</v>
      </c>
      <c r="F14" s="76" t="s">
        <v>83</v>
      </c>
      <c r="G14" s="54" t="s">
        <v>75</v>
      </c>
      <c r="H14" s="46"/>
      <c r="I14" s="46"/>
      <c r="J14" s="49"/>
      <c r="K14" s="46"/>
      <c r="L14" s="46" t="str">
        <f>IF(K14=0,"0,00",IF(K14&gt;0,ROUND(E14/K14,2)))</f>
        <v>0,00</v>
      </c>
      <c r="M14" s="46"/>
      <c r="N14" s="36">
        <f>ROUND(L14*ROUND(M14,2),2)</f>
        <v>0</v>
      </c>
    </row>
    <row r="15" spans="1:14" s="33" customFormat="1" ht="45">
      <c r="A15" s="46" t="s">
        <v>2</v>
      </c>
      <c r="B15" s="71" t="s">
        <v>156</v>
      </c>
      <c r="C15" s="71" t="s">
        <v>159</v>
      </c>
      <c r="D15" s="71" t="s">
        <v>158</v>
      </c>
      <c r="E15" s="72">
        <v>1800</v>
      </c>
      <c r="F15" s="76" t="s">
        <v>83</v>
      </c>
      <c r="G15" s="54" t="s">
        <v>75</v>
      </c>
      <c r="H15" s="54"/>
      <c r="I15" s="54"/>
      <c r="J15" s="55"/>
      <c r="K15" s="54"/>
      <c r="L15" s="46" t="str">
        <f>IF(K15=0,"0,00",IF(K15&gt;0,ROUND(E15/K15,2)))</f>
        <v>0,00</v>
      </c>
      <c r="M15" s="35"/>
      <c r="N15" s="36">
        <f>ROUND(L15*ROUND(M15,2),2)</f>
        <v>0</v>
      </c>
    </row>
    <row r="17" spans="2:4" ht="15">
      <c r="B17" s="82" t="s">
        <v>186</v>
      </c>
      <c r="C17" s="82"/>
      <c r="D17" s="82"/>
    </row>
    <row r="18" spans="2:4" ht="15">
      <c r="B18" s="82" t="s">
        <v>181</v>
      </c>
      <c r="C18" s="82"/>
      <c r="D18" s="82"/>
    </row>
  </sheetData>
  <sheetProtection/>
  <mergeCells count="5">
    <mergeCell ref="G2:I2"/>
    <mergeCell ref="H9:I9"/>
    <mergeCell ref="B11:L11"/>
    <mergeCell ref="B17:D17"/>
    <mergeCell ref="B18:D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1.25390625" style="5" customWidth="1"/>
    <col min="3" max="3" width="20.00390625" style="5" customWidth="1"/>
    <col min="4" max="4" width="22.125" style="5" customWidth="1"/>
    <col min="5" max="5" width="10.00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14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160</v>
      </c>
      <c r="C14" s="51" t="s">
        <v>161</v>
      </c>
      <c r="D14" s="51" t="s">
        <v>162</v>
      </c>
      <c r="E14" s="52">
        <v>320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ht="15">
      <c r="Q15" s="5"/>
    </row>
    <row r="16" spans="2:5" ht="34.5" customHeight="1">
      <c r="B16" s="127" t="s">
        <v>186</v>
      </c>
      <c r="C16" s="128"/>
      <c r="D16" s="128"/>
      <c r="E16" s="128"/>
    </row>
  </sheetData>
  <sheetProtection/>
  <mergeCells count="4">
    <mergeCell ref="G2:I2"/>
    <mergeCell ref="H9:I9"/>
    <mergeCell ref="B11:L11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7.125" style="5" customWidth="1"/>
    <col min="3" max="3" width="15.75390625" style="5" customWidth="1"/>
    <col min="4" max="4" width="22.125" style="5" customWidth="1"/>
    <col min="5" max="5" width="11.125" style="24" customWidth="1"/>
    <col min="6" max="6" width="10.25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5.62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15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56.25" customHeight="1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210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ht="45">
      <c r="A14" s="50" t="s">
        <v>1</v>
      </c>
      <c r="B14" s="50" t="s">
        <v>163</v>
      </c>
      <c r="C14" s="50" t="s">
        <v>164</v>
      </c>
      <c r="D14" s="65" t="s">
        <v>165</v>
      </c>
      <c r="E14" s="64">
        <v>180</v>
      </c>
      <c r="F14" s="64" t="s">
        <v>57</v>
      </c>
      <c r="G14" s="50" t="s">
        <v>75</v>
      </c>
      <c r="H14" s="46"/>
      <c r="I14" s="46"/>
      <c r="J14" s="49"/>
      <c r="K14" s="46"/>
      <c r="L14" s="46" t="str">
        <f>IF(K14=0,"0,00",IF(K14&gt;0,ROUND(E14/K14,2)))</f>
        <v>0,00</v>
      </c>
      <c r="M14" s="46"/>
      <c r="N14" s="36">
        <f>ROUND(L14*ROUND(M14,2),2)</f>
        <v>0</v>
      </c>
    </row>
    <row r="16" spans="2:6" ht="15">
      <c r="B16" s="82" t="s">
        <v>186</v>
      </c>
      <c r="C16" s="82"/>
      <c r="D16" s="82"/>
      <c r="E16" s="82"/>
      <c r="F16" s="82"/>
    </row>
  </sheetData>
  <sheetProtection/>
  <mergeCells count="4">
    <mergeCell ref="G2:I2"/>
    <mergeCell ref="H9:I9"/>
    <mergeCell ref="B11:L11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7.125" style="5" customWidth="1"/>
    <col min="3" max="3" width="8.25390625" style="5" customWidth="1"/>
    <col min="4" max="4" width="24.00390625" style="5" customWidth="1"/>
    <col min="5" max="5" width="9.625" style="24" bestFit="1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16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SUM(N14:N15)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45">
      <c r="A14" s="46" t="s">
        <v>1</v>
      </c>
      <c r="B14" s="73" t="s">
        <v>166</v>
      </c>
      <c r="C14" s="73" t="s">
        <v>167</v>
      </c>
      <c r="D14" s="73" t="s">
        <v>168</v>
      </c>
      <c r="E14" s="74">
        <v>700</v>
      </c>
      <c r="F14" s="76" t="s">
        <v>83</v>
      </c>
      <c r="G14" s="54" t="s">
        <v>75</v>
      </c>
      <c r="H14" s="46"/>
      <c r="I14" s="46"/>
      <c r="J14" s="49"/>
      <c r="K14" s="46"/>
      <c r="L14" s="35" t="str">
        <f>IF(K14=0,"0,00",IF(K14&gt;0,ROUND(E14/K14,2)))</f>
        <v>0,00</v>
      </c>
      <c r="M14" s="46"/>
      <c r="N14" s="36">
        <f>ROUND(L14*ROUND(M14,2),2)</f>
        <v>0</v>
      </c>
    </row>
    <row r="15" spans="1:14" s="33" customFormat="1" ht="57" customHeight="1">
      <c r="A15" s="46" t="s">
        <v>2</v>
      </c>
      <c r="B15" s="73" t="s">
        <v>166</v>
      </c>
      <c r="C15" s="73" t="s">
        <v>169</v>
      </c>
      <c r="D15" s="73" t="s">
        <v>170</v>
      </c>
      <c r="E15" s="74">
        <v>1600</v>
      </c>
      <c r="F15" s="76" t="s">
        <v>83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7" spans="2:6" ht="15">
      <c r="B17" s="82" t="s">
        <v>188</v>
      </c>
      <c r="C17" s="82"/>
      <c r="D17" s="82"/>
      <c r="E17" s="82"/>
      <c r="F17" s="82"/>
    </row>
    <row r="18" spans="2:5" ht="15">
      <c r="B18" s="82" t="s">
        <v>181</v>
      </c>
      <c r="C18" s="82"/>
      <c r="D18" s="82"/>
      <c r="E18" s="82"/>
    </row>
  </sheetData>
  <sheetProtection/>
  <mergeCells count="5">
    <mergeCell ref="G2:I2"/>
    <mergeCell ref="H9:I9"/>
    <mergeCell ref="B11:L11"/>
    <mergeCell ref="B17:F17"/>
    <mergeCell ref="B18:E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="82" zoomScaleNormal="82" zoomScalePageLayoutView="80" workbookViewId="0" topLeftCell="A1">
      <selection activeCell="H27" sqref="H27"/>
    </sheetView>
  </sheetViews>
  <sheetFormatPr defaultColWidth="9.00390625" defaultRowHeight="12.75"/>
  <cols>
    <col min="1" max="1" width="5.125" style="5" customWidth="1"/>
    <col min="2" max="2" width="20.00390625" style="5" customWidth="1"/>
    <col min="3" max="3" width="15.25390625" style="5" customWidth="1"/>
    <col min="4" max="4" width="19.75390625" style="5" customWidth="1"/>
    <col min="5" max="5" width="8.00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17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SUM(N15:N15)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15">
      <c r="A14" s="46" t="s">
        <v>1</v>
      </c>
      <c r="B14" s="138" t="s">
        <v>215</v>
      </c>
      <c r="C14" s="51"/>
      <c r="D14" s="51"/>
      <c r="E14" s="52"/>
      <c r="F14" s="53"/>
      <c r="G14" s="54"/>
      <c r="H14" s="54"/>
      <c r="I14" s="54"/>
      <c r="J14" s="55"/>
      <c r="K14" s="54"/>
      <c r="L14" s="35"/>
      <c r="M14" s="35"/>
      <c r="N14" s="36"/>
    </row>
    <row r="15" spans="1:14" s="32" customFormat="1" ht="45">
      <c r="A15" s="46" t="s">
        <v>2</v>
      </c>
      <c r="B15" s="51" t="s">
        <v>216</v>
      </c>
      <c r="C15" s="51" t="s">
        <v>169</v>
      </c>
      <c r="D15" s="51" t="s">
        <v>170</v>
      </c>
      <c r="E15" s="137">
        <v>585</v>
      </c>
      <c r="F15" s="53" t="s">
        <v>83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6" ht="15">
      <c r="Q16" s="5"/>
    </row>
    <row r="17" spans="2:17" ht="48" customHeight="1">
      <c r="B17" s="82" t="s">
        <v>190</v>
      </c>
      <c r="C17" s="82"/>
      <c r="D17" s="82"/>
      <c r="E17" s="82"/>
      <c r="F17" s="82"/>
      <c r="Q17" s="5"/>
    </row>
    <row r="18" spans="2:6" ht="15">
      <c r="B18" s="82" t="s">
        <v>189</v>
      </c>
      <c r="C18" s="82"/>
      <c r="D18" s="82"/>
      <c r="E18" s="82"/>
      <c r="F18" s="82"/>
    </row>
    <row r="19" spans="2:6" ht="15">
      <c r="B19" s="82"/>
      <c r="C19" s="82"/>
      <c r="D19" s="82"/>
      <c r="E19" s="82"/>
      <c r="F19" s="82"/>
    </row>
  </sheetData>
  <sheetProtection/>
  <mergeCells count="6">
    <mergeCell ref="B19:F19"/>
    <mergeCell ref="G2:I2"/>
    <mergeCell ref="H9:I9"/>
    <mergeCell ref="B11:L11"/>
    <mergeCell ref="B18:F18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82" zoomScaleNormal="82" zoomScalePageLayoutView="80" workbookViewId="0" topLeftCell="A10">
      <selection activeCell="L28" sqref="L28"/>
    </sheetView>
  </sheetViews>
  <sheetFormatPr defaultColWidth="9.00390625" defaultRowHeight="12.75"/>
  <cols>
    <col min="1" max="1" width="5.125" style="5" customWidth="1"/>
    <col min="2" max="2" width="21.125" style="5" customWidth="1"/>
    <col min="3" max="3" width="17.25390625" style="5" customWidth="1"/>
    <col min="4" max="4" width="23.875" style="5" customWidth="1"/>
    <col min="5" max="5" width="9.375" style="24" customWidth="1"/>
    <col min="6" max="6" width="12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18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57" customHeight="1">
      <c r="A14" s="50" t="s">
        <v>1</v>
      </c>
      <c r="B14" s="51" t="s">
        <v>171</v>
      </c>
      <c r="C14" s="51" t="s">
        <v>172</v>
      </c>
      <c r="D14" s="51" t="s">
        <v>173</v>
      </c>
      <c r="E14" s="52">
        <v>320</v>
      </c>
      <c r="F14" s="53" t="s">
        <v>174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45.75" customHeight="1">
      <c r="B16" s="82" t="s">
        <v>191</v>
      </c>
      <c r="C16" s="82"/>
      <c r="D16" s="82"/>
      <c r="E16" s="82"/>
      <c r="F16" s="82"/>
    </row>
    <row r="17" spans="2:6" ht="110.25" customHeight="1">
      <c r="B17" s="82" t="s">
        <v>192</v>
      </c>
      <c r="C17" s="82"/>
      <c r="D17" s="82"/>
      <c r="E17" s="82"/>
      <c r="F17" s="82"/>
    </row>
  </sheetData>
  <sheetProtection/>
  <mergeCells count="5">
    <mergeCell ref="G2:I2"/>
    <mergeCell ref="H9:I9"/>
    <mergeCell ref="B11:L11"/>
    <mergeCell ref="B17:F17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0.125" style="5" customWidth="1"/>
    <col min="3" max="3" width="9.625" style="5" customWidth="1"/>
    <col min="4" max="4" width="25.375" style="5" customWidth="1"/>
    <col min="5" max="5" width="10.125" style="24" customWidth="1"/>
    <col min="6" max="6" width="11.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hidden="1" customWidth="1"/>
    <col min="12" max="12" width="14.875" style="5" customWidth="1"/>
    <col min="13" max="13" width="16.00390625" style="5" customWidth="1"/>
    <col min="14" max="14" width="18.25390625" style="5" customWidth="1"/>
    <col min="15" max="16" width="14.25390625" style="5" customWidth="1"/>
    <col min="17" max="16384" width="9.125" style="5" customWidth="1"/>
  </cols>
  <sheetData>
    <row r="1" spans="2:16" ht="15">
      <c r="B1" s="31" t="str">
        <f>'formularz oferty'!C4</f>
        <v>DFP.271.53.2018.BZ</v>
      </c>
      <c r="E1" s="5"/>
      <c r="N1" s="26" t="s">
        <v>77</v>
      </c>
      <c r="O1" s="26"/>
      <c r="P1" s="26"/>
    </row>
    <row r="2" spans="7:9" ht="15">
      <c r="G2" s="82"/>
      <c r="H2" s="82"/>
      <c r="I2" s="82"/>
    </row>
    <row r="4" spans="2:14" ht="15">
      <c r="B4" s="4" t="s">
        <v>13</v>
      </c>
      <c r="C4" s="7">
        <v>1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4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</row>
    <row r="10" spans="1:14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</row>
    <row r="11" spans="1:14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</row>
    <row r="12" spans="1:14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</row>
    <row r="13" spans="1:14" s="32" customFormat="1" ht="42.75">
      <c r="A13" s="46" t="s">
        <v>55</v>
      </c>
      <c r="B13" s="46" t="s">
        <v>15</v>
      </c>
      <c r="C13" s="46" t="s">
        <v>16</v>
      </c>
      <c r="D13" s="46" t="s">
        <v>70</v>
      </c>
      <c r="E13" s="102" t="s">
        <v>17</v>
      </c>
      <c r="F13" s="103"/>
      <c r="G13" s="46" t="str">
        <f>"Nazwa handlowa /
"&amp;C13&amp;" / 
"&amp;D13</f>
        <v>Nazwa handlowa /
Dawka / 
Postać/ 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117</v>
      </c>
      <c r="M13" s="46" t="s">
        <v>195</v>
      </c>
      <c r="N13" s="46" t="s">
        <v>18</v>
      </c>
    </row>
    <row r="14" spans="1:14" s="33" customFormat="1" ht="79.5" customHeight="1">
      <c r="A14" s="113" t="s">
        <v>1</v>
      </c>
      <c r="B14" s="116" t="s">
        <v>111</v>
      </c>
      <c r="C14" s="116" t="s">
        <v>112</v>
      </c>
      <c r="D14" s="116" t="s">
        <v>113</v>
      </c>
      <c r="E14" s="119">
        <v>2000</v>
      </c>
      <c r="F14" s="122" t="s">
        <v>114</v>
      </c>
      <c r="G14" s="54" t="s">
        <v>75</v>
      </c>
      <c r="H14" s="104"/>
      <c r="I14" s="104"/>
      <c r="J14" s="49"/>
      <c r="K14" s="46"/>
      <c r="L14" s="107"/>
      <c r="M14" s="104"/>
      <c r="N14" s="110">
        <f>ROUND(L14*ROUND(M16,2),2)</f>
        <v>0</v>
      </c>
    </row>
    <row r="15" spans="1:14" s="33" customFormat="1" ht="84" customHeight="1">
      <c r="A15" s="114"/>
      <c r="B15" s="117"/>
      <c r="C15" s="117"/>
      <c r="D15" s="117"/>
      <c r="E15" s="120"/>
      <c r="F15" s="122"/>
      <c r="G15" s="54" t="s">
        <v>75</v>
      </c>
      <c r="H15" s="105"/>
      <c r="I15" s="105"/>
      <c r="J15" s="49"/>
      <c r="K15" s="46"/>
      <c r="L15" s="108"/>
      <c r="M15" s="105"/>
      <c r="N15" s="111"/>
    </row>
    <row r="16" spans="1:17" ht="81.75" customHeight="1">
      <c r="A16" s="115"/>
      <c r="B16" s="118"/>
      <c r="C16" s="118"/>
      <c r="D16" s="118"/>
      <c r="E16" s="121"/>
      <c r="F16" s="122"/>
      <c r="G16" s="54" t="s">
        <v>75</v>
      </c>
      <c r="H16" s="106"/>
      <c r="I16" s="106"/>
      <c r="J16" s="55"/>
      <c r="K16" s="54"/>
      <c r="L16" s="109"/>
      <c r="M16" s="106"/>
      <c r="N16" s="112"/>
      <c r="Q16" s="27"/>
    </row>
    <row r="17" spans="2:17" ht="27" customHeight="1">
      <c r="B17" s="98"/>
      <c r="C17" s="98"/>
      <c r="D17" s="98"/>
      <c r="E17" s="98"/>
      <c r="F17" s="98"/>
      <c r="Q17" s="27"/>
    </row>
    <row r="18" spans="2:17" ht="51" customHeight="1">
      <c r="B18" s="97" t="s">
        <v>179</v>
      </c>
      <c r="C18" s="97"/>
      <c r="D18" s="97"/>
      <c r="E18" s="97"/>
      <c r="F18" s="63"/>
      <c r="Q18" s="27"/>
    </row>
    <row r="19" ht="15">
      <c r="Q19" s="27"/>
    </row>
    <row r="20" ht="15">
      <c r="Q20" s="27"/>
    </row>
    <row r="21" ht="15">
      <c r="Q21" s="27"/>
    </row>
    <row r="22" ht="15">
      <c r="Q22" s="27"/>
    </row>
    <row r="23" ht="15">
      <c r="Q23" s="27"/>
    </row>
    <row r="24" ht="15">
      <c r="Q24" s="27"/>
    </row>
    <row r="25" ht="15">
      <c r="Q25" s="27"/>
    </row>
    <row r="26" ht="15">
      <c r="Q26" s="27"/>
    </row>
    <row r="27" ht="15">
      <c r="Q27" s="27"/>
    </row>
    <row r="28" ht="15">
      <c r="Q28" s="27"/>
    </row>
    <row r="29" ht="15">
      <c r="Q29" s="27"/>
    </row>
    <row r="30" ht="15">
      <c r="Q30" s="27"/>
    </row>
    <row r="31" ht="15">
      <c r="Q31" s="27"/>
    </row>
    <row r="32" ht="15">
      <c r="Q32" s="27"/>
    </row>
    <row r="33" ht="15">
      <c r="Q33" s="27"/>
    </row>
    <row r="34" ht="15">
      <c r="Q34" s="27"/>
    </row>
    <row r="35" ht="15">
      <c r="Q35" s="27"/>
    </row>
    <row r="36" ht="15">
      <c r="Q36" s="27"/>
    </row>
    <row r="37" ht="15">
      <c r="Q37" s="27"/>
    </row>
    <row r="38" ht="15">
      <c r="Q38" s="27"/>
    </row>
    <row r="39" ht="15">
      <c r="Q39" s="27"/>
    </row>
    <row r="40" ht="15">
      <c r="Q40" s="27"/>
    </row>
    <row r="41" ht="15">
      <c r="Q41" s="27"/>
    </row>
    <row r="42" ht="15">
      <c r="Q42" s="27"/>
    </row>
    <row r="43" ht="15">
      <c r="Q43" s="27"/>
    </row>
    <row r="44" ht="15">
      <c r="Q44" s="27"/>
    </row>
    <row r="45" ht="15">
      <c r="Q45" s="27"/>
    </row>
    <row r="46" ht="15">
      <c r="Q46" s="27"/>
    </row>
    <row r="47" ht="15">
      <c r="Q47" s="27"/>
    </row>
    <row r="48" ht="15">
      <c r="Q48" s="27"/>
    </row>
    <row r="49" ht="15">
      <c r="Q49" s="27"/>
    </row>
    <row r="50" ht="15">
      <c r="Q50" s="27"/>
    </row>
    <row r="51" ht="15">
      <c r="Q51" s="27"/>
    </row>
    <row r="52" ht="15">
      <c r="Q52" s="27"/>
    </row>
    <row r="53" ht="15">
      <c r="Q53" s="27"/>
    </row>
    <row r="54" ht="15">
      <c r="Q54" s="27"/>
    </row>
    <row r="55" ht="15">
      <c r="Q55" s="27"/>
    </row>
    <row r="56" ht="15">
      <c r="Q56" s="27"/>
    </row>
    <row r="57" ht="15">
      <c r="Q57" s="27"/>
    </row>
    <row r="58" ht="15">
      <c r="Q58" s="27"/>
    </row>
    <row r="59" ht="15">
      <c r="Q59" s="27"/>
    </row>
    <row r="60" ht="15">
      <c r="Q60" s="27"/>
    </row>
    <row r="61" ht="15">
      <c r="Q61" s="27"/>
    </row>
    <row r="62" ht="15">
      <c r="Q62" s="27"/>
    </row>
    <row r="63" ht="15">
      <c r="Q63" s="27"/>
    </row>
    <row r="64" ht="15">
      <c r="Q64" s="27"/>
    </row>
    <row r="65" ht="15">
      <c r="Q65" s="27"/>
    </row>
    <row r="66" ht="15">
      <c r="Q66" s="27"/>
    </row>
    <row r="67" ht="15">
      <c r="Q67" s="27"/>
    </row>
    <row r="68" ht="15">
      <c r="Q68" s="27"/>
    </row>
    <row r="69" ht="15">
      <c r="Q69" s="27"/>
    </row>
    <row r="70" ht="15">
      <c r="Q70" s="27"/>
    </row>
    <row r="71" ht="15">
      <c r="Q71" s="27"/>
    </row>
    <row r="72" ht="15">
      <c r="Q72" s="27"/>
    </row>
    <row r="73" ht="15">
      <c r="Q73" s="27"/>
    </row>
    <row r="74" ht="15">
      <c r="Q74" s="27"/>
    </row>
    <row r="75" ht="15">
      <c r="Q75" s="27"/>
    </row>
    <row r="76" ht="15">
      <c r="Q76" s="27"/>
    </row>
    <row r="77" ht="15">
      <c r="Q77" s="27"/>
    </row>
    <row r="78" ht="15">
      <c r="Q78" s="27"/>
    </row>
    <row r="79" ht="15">
      <c r="Q79" s="27"/>
    </row>
    <row r="80" ht="15">
      <c r="Q80" s="27"/>
    </row>
    <row r="81" ht="15">
      <c r="Q81" s="27"/>
    </row>
    <row r="82" ht="15">
      <c r="Q82" s="27"/>
    </row>
    <row r="83" ht="15">
      <c r="Q83" s="27"/>
    </row>
    <row r="84" ht="15">
      <c r="Q84" s="27"/>
    </row>
    <row r="85" ht="15">
      <c r="Q85" s="27"/>
    </row>
    <row r="86" ht="15">
      <c r="Q86" s="27"/>
    </row>
    <row r="87" ht="15">
      <c r="Q87" s="27"/>
    </row>
    <row r="88" ht="15">
      <c r="Q88" s="27"/>
    </row>
    <row r="89" ht="15">
      <c r="Q89" s="27"/>
    </row>
    <row r="90" ht="15">
      <c r="Q90" s="27"/>
    </row>
    <row r="91" ht="15">
      <c r="Q91" s="27"/>
    </row>
    <row r="92" ht="15">
      <c r="Q92" s="27"/>
    </row>
    <row r="93" ht="15">
      <c r="Q93" s="27"/>
    </row>
    <row r="94" ht="15">
      <c r="Q94" s="27"/>
    </row>
    <row r="95" ht="15">
      <c r="Q95" s="27"/>
    </row>
    <row r="96" ht="15">
      <c r="Q96" s="27"/>
    </row>
    <row r="97" ht="15">
      <c r="Q97" s="27"/>
    </row>
    <row r="98" ht="15">
      <c r="Q98" s="27"/>
    </row>
  </sheetData>
  <sheetProtection/>
  <mergeCells count="17">
    <mergeCell ref="M14:M16"/>
    <mergeCell ref="N14:N16"/>
    <mergeCell ref="A14:A16"/>
    <mergeCell ref="B14:B16"/>
    <mergeCell ref="C14:C16"/>
    <mergeCell ref="D14:D16"/>
    <mergeCell ref="E14:E16"/>
    <mergeCell ref="F14:F16"/>
    <mergeCell ref="B18:E18"/>
    <mergeCell ref="B17:F17"/>
    <mergeCell ref="H9:I9"/>
    <mergeCell ref="B11:L11"/>
    <mergeCell ref="G2:I2"/>
    <mergeCell ref="E13:F13"/>
    <mergeCell ref="H14:H16"/>
    <mergeCell ref="I14:I16"/>
    <mergeCell ref="L14:L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zoomScale="82" zoomScaleNormal="82" zoomScalePageLayoutView="80" workbookViewId="0" topLeftCell="A22">
      <selection activeCell="L28" sqref="L28"/>
    </sheetView>
  </sheetViews>
  <sheetFormatPr defaultColWidth="9.00390625" defaultRowHeight="12.75"/>
  <cols>
    <col min="1" max="1" width="5.125" style="5" customWidth="1"/>
    <col min="2" max="2" width="25.875" style="5" customWidth="1"/>
    <col min="3" max="3" width="16.25390625" style="5" customWidth="1"/>
    <col min="4" max="4" width="24.125" style="5" customWidth="1"/>
    <col min="5" max="5" width="10.25390625" style="24" customWidth="1"/>
    <col min="6" max="6" width="12.00390625" style="25" customWidth="1"/>
    <col min="7" max="7" width="32.875" style="5" customWidth="1"/>
    <col min="8" max="8" width="22.00390625" style="5" customWidth="1"/>
    <col min="9" max="9" width="23.00390625" style="5" customWidth="1"/>
    <col min="10" max="10" width="23.375" style="5" customWidth="1"/>
    <col min="11" max="11" width="21.25390625" style="5" customWidth="1"/>
    <col min="12" max="12" width="14.875" style="5" hidden="1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19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SUM(N14:N25)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8.75" customHeight="1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92</v>
      </c>
      <c r="I13" s="46" t="str">
        <f>B13</f>
        <v>Skład</v>
      </c>
      <c r="J13" s="49" t="s">
        <v>74</v>
      </c>
      <c r="K13" s="46" t="s">
        <v>199</v>
      </c>
      <c r="L13" s="46" t="s">
        <v>47</v>
      </c>
      <c r="M13" s="46" t="s">
        <v>198</v>
      </c>
      <c r="N13" s="46" t="s">
        <v>18</v>
      </c>
    </row>
    <row r="14" spans="1:14" s="33" customFormat="1" ht="45">
      <c r="A14" s="113" t="s">
        <v>1</v>
      </c>
      <c r="B14" s="116" t="s">
        <v>175</v>
      </c>
      <c r="C14" s="116" t="s">
        <v>176</v>
      </c>
      <c r="D14" s="116" t="s">
        <v>90</v>
      </c>
      <c r="E14" s="131">
        <v>11000</v>
      </c>
      <c r="F14" s="113" t="s">
        <v>197</v>
      </c>
      <c r="G14" s="54" t="s">
        <v>75</v>
      </c>
      <c r="H14" s="129"/>
      <c r="I14" s="129"/>
      <c r="J14" s="55"/>
      <c r="K14" s="129"/>
      <c r="L14" s="35" t="str">
        <f>IF(K14=0,"0,00",IF(K14&gt;0,ROUND(E14/K14,2)))</f>
        <v>0,00</v>
      </c>
      <c r="M14" s="107"/>
      <c r="N14" s="110">
        <f>ROUND(L14*ROUND(M14,2),2)</f>
        <v>0</v>
      </c>
    </row>
    <row r="15" spans="1:14" s="33" customFormat="1" ht="45">
      <c r="A15" s="114"/>
      <c r="B15" s="117"/>
      <c r="C15" s="117"/>
      <c r="D15" s="117"/>
      <c r="E15" s="132"/>
      <c r="F15" s="114"/>
      <c r="G15" s="54" t="s">
        <v>75</v>
      </c>
      <c r="H15" s="130"/>
      <c r="I15" s="130"/>
      <c r="J15" s="55"/>
      <c r="K15" s="130"/>
      <c r="L15" s="35" t="str">
        <f>IF(K15=0,"0,00",IF(K15&gt;0,ROUND(E15/K15,2)))</f>
        <v>0,00</v>
      </c>
      <c r="M15" s="108"/>
      <c r="N15" s="111"/>
    </row>
    <row r="16" spans="1:14" s="33" customFormat="1" ht="45">
      <c r="A16" s="114"/>
      <c r="B16" s="117"/>
      <c r="C16" s="117"/>
      <c r="D16" s="117"/>
      <c r="E16" s="132"/>
      <c r="F16" s="114"/>
      <c r="G16" s="54" t="s">
        <v>75</v>
      </c>
      <c r="H16" s="130"/>
      <c r="I16" s="130"/>
      <c r="J16" s="55"/>
      <c r="K16" s="130"/>
      <c r="L16" s="35" t="str">
        <f>IF(K16=0,"0,00",IF(K16&gt;0,ROUND(E16/K16,2)))</f>
        <v>0,00</v>
      </c>
      <c r="M16" s="108"/>
      <c r="N16" s="111"/>
    </row>
    <row r="17" spans="1:14" s="33" customFormat="1" ht="45">
      <c r="A17" s="114"/>
      <c r="B17" s="117"/>
      <c r="C17" s="117"/>
      <c r="D17" s="117"/>
      <c r="E17" s="132"/>
      <c r="F17" s="114"/>
      <c r="G17" s="54" t="s">
        <v>75</v>
      </c>
      <c r="H17" s="130"/>
      <c r="I17" s="130"/>
      <c r="J17" s="55"/>
      <c r="K17" s="130"/>
      <c r="L17" s="35" t="str">
        <f>IF(K17=0,"0,00",IF(K17&gt;0,ROUND(E17/K17,2)))</f>
        <v>0,00</v>
      </c>
      <c r="M17" s="108"/>
      <c r="N17" s="111"/>
    </row>
    <row r="18" spans="1:14" ht="45">
      <c r="A18" s="50" t="s">
        <v>2</v>
      </c>
      <c r="B18" s="51" t="s">
        <v>84</v>
      </c>
      <c r="C18" s="51"/>
      <c r="D18" s="51"/>
      <c r="E18" s="52">
        <v>5500</v>
      </c>
      <c r="F18" s="53" t="s">
        <v>57</v>
      </c>
      <c r="G18" s="54" t="s">
        <v>75</v>
      </c>
      <c r="H18" s="54"/>
      <c r="I18" s="54"/>
      <c r="J18" s="55"/>
      <c r="K18" s="54"/>
      <c r="L18" s="35" t="str">
        <f aca="true" t="shared" si="0" ref="L18:L25">IF(K18=0,"0,00",IF(K18&gt;0,ROUND(E18/K18,2)))</f>
        <v>0,00</v>
      </c>
      <c r="M18" s="35"/>
      <c r="N18" s="36">
        <f aca="true" t="shared" si="1" ref="N18:N25">ROUND(L18*ROUND(M18,2),2)</f>
        <v>0</v>
      </c>
    </row>
    <row r="19" spans="1:14" ht="45">
      <c r="A19" s="50" t="s">
        <v>3</v>
      </c>
      <c r="B19" s="51" t="s">
        <v>177</v>
      </c>
      <c r="C19" s="51"/>
      <c r="D19" s="51"/>
      <c r="E19" s="52">
        <v>5500</v>
      </c>
      <c r="F19" s="53" t="s">
        <v>57</v>
      </c>
      <c r="G19" s="54" t="s">
        <v>75</v>
      </c>
      <c r="H19" s="54"/>
      <c r="I19" s="54"/>
      <c r="J19" s="55"/>
      <c r="K19" s="54"/>
      <c r="L19" s="35" t="str">
        <f t="shared" si="0"/>
        <v>0,00</v>
      </c>
      <c r="M19" s="35"/>
      <c r="N19" s="36">
        <f t="shared" si="1"/>
        <v>0</v>
      </c>
    </row>
    <row r="20" spans="1:14" ht="45">
      <c r="A20" s="50" t="s">
        <v>4</v>
      </c>
      <c r="B20" s="51" t="s">
        <v>178</v>
      </c>
      <c r="C20" s="51"/>
      <c r="D20" s="51"/>
      <c r="E20" s="52">
        <v>5500</v>
      </c>
      <c r="F20" s="53" t="s">
        <v>57</v>
      </c>
      <c r="G20" s="54" t="s">
        <v>75</v>
      </c>
      <c r="H20" s="54"/>
      <c r="I20" s="54"/>
      <c r="J20" s="55"/>
      <c r="K20" s="54"/>
      <c r="L20" s="35" t="str">
        <f t="shared" si="0"/>
        <v>0,00</v>
      </c>
      <c r="M20" s="35"/>
      <c r="N20" s="36">
        <f t="shared" si="1"/>
        <v>0</v>
      </c>
    </row>
    <row r="21" spans="1:14" ht="90">
      <c r="A21" s="50" t="s">
        <v>49</v>
      </c>
      <c r="B21" s="51" t="s">
        <v>85</v>
      </c>
      <c r="C21" s="51"/>
      <c r="D21" s="51"/>
      <c r="E21" s="52">
        <v>5500</v>
      </c>
      <c r="F21" s="53" t="s">
        <v>57</v>
      </c>
      <c r="G21" s="54" t="s">
        <v>75</v>
      </c>
      <c r="H21" s="54"/>
      <c r="I21" s="54"/>
      <c r="J21" s="55"/>
      <c r="K21" s="54"/>
      <c r="L21" s="35" t="str">
        <f t="shared" si="0"/>
        <v>0,00</v>
      </c>
      <c r="M21" s="35"/>
      <c r="N21" s="36">
        <f t="shared" si="1"/>
        <v>0</v>
      </c>
    </row>
    <row r="22" spans="1:14" ht="45">
      <c r="A22" s="50" t="s">
        <v>56</v>
      </c>
      <c r="B22" s="51" t="s">
        <v>86</v>
      </c>
      <c r="C22" s="51"/>
      <c r="D22" s="51"/>
      <c r="E22" s="52">
        <v>5500</v>
      </c>
      <c r="F22" s="53" t="s">
        <v>57</v>
      </c>
      <c r="G22" s="54" t="s">
        <v>75</v>
      </c>
      <c r="H22" s="54"/>
      <c r="I22" s="54"/>
      <c r="J22" s="55"/>
      <c r="K22" s="54"/>
      <c r="L22" s="35" t="str">
        <f t="shared" si="0"/>
        <v>0,00</v>
      </c>
      <c r="M22" s="35"/>
      <c r="N22" s="36">
        <f t="shared" si="1"/>
        <v>0</v>
      </c>
    </row>
    <row r="23" spans="1:14" ht="45">
      <c r="A23" s="50" t="s">
        <v>5</v>
      </c>
      <c r="B23" s="51" t="s">
        <v>87</v>
      </c>
      <c r="C23" s="51"/>
      <c r="D23" s="51"/>
      <c r="E23" s="52">
        <v>5500</v>
      </c>
      <c r="F23" s="53" t="s">
        <v>57</v>
      </c>
      <c r="G23" s="54" t="s">
        <v>75</v>
      </c>
      <c r="H23" s="54"/>
      <c r="I23" s="54"/>
      <c r="J23" s="55"/>
      <c r="K23" s="54"/>
      <c r="L23" s="35" t="str">
        <f t="shared" si="0"/>
        <v>0,00</v>
      </c>
      <c r="M23" s="35"/>
      <c r="N23" s="36">
        <f t="shared" si="1"/>
        <v>0</v>
      </c>
    </row>
    <row r="24" spans="1:14" ht="75">
      <c r="A24" s="50" t="s">
        <v>6</v>
      </c>
      <c r="B24" s="51" t="s">
        <v>88</v>
      </c>
      <c r="C24" s="51"/>
      <c r="D24" s="51"/>
      <c r="E24" s="52">
        <v>22000</v>
      </c>
      <c r="F24" s="53" t="s">
        <v>57</v>
      </c>
      <c r="G24" s="54" t="s">
        <v>75</v>
      </c>
      <c r="H24" s="54"/>
      <c r="I24" s="54"/>
      <c r="J24" s="55"/>
      <c r="K24" s="54"/>
      <c r="L24" s="35" t="str">
        <f t="shared" si="0"/>
        <v>0,00</v>
      </c>
      <c r="M24" s="35"/>
      <c r="N24" s="36">
        <f t="shared" si="1"/>
        <v>0</v>
      </c>
    </row>
    <row r="25" spans="1:14" ht="75">
      <c r="A25" s="50" t="s">
        <v>21</v>
      </c>
      <c r="B25" s="51" t="s">
        <v>89</v>
      </c>
      <c r="C25" s="51"/>
      <c r="D25" s="51"/>
      <c r="E25" s="52">
        <v>200</v>
      </c>
      <c r="F25" s="53" t="s">
        <v>57</v>
      </c>
      <c r="G25" s="54" t="s">
        <v>75</v>
      </c>
      <c r="H25" s="54"/>
      <c r="I25" s="54"/>
      <c r="J25" s="55"/>
      <c r="K25" s="54"/>
      <c r="L25" s="35" t="str">
        <f t="shared" si="0"/>
        <v>0,00</v>
      </c>
      <c r="M25" s="35"/>
      <c r="N25" s="36">
        <f t="shared" si="1"/>
        <v>0</v>
      </c>
    </row>
    <row r="28" spans="2:7" ht="15">
      <c r="B28" s="82" t="s">
        <v>186</v>
      </c>
      <c r="C28" s="82"/>
      <c r="D28" s="82"/>
      <c r="E28" s="82"/>
      <c r="F28" s="82"/>
      <c r="G28" s="82"/>
    </row>
    <row r="29" spans="2:7" ht="15">
      <c r="B29" s="82" t="s">
        <v>193</v>
      </c>
      <c r="C29" s="82"/>
      <c r="D29" s="82"/>
      <c r="E29" s="82"/>
      <c r="F29" s="82"/>
      <c r="G29" s="82"/>
    </row>
    <row r="30" spans="2:7" ht="51.75" customHeight="1">
      <c r="B30" s="82" t="s">
        <v>211</v>
      </c>
      <c r="C30" s="82"/>
      <c r="D30" s="82"/>
      <c r="E30" s="82"/>
      <c r="F30" s="82"/>
      <c r="G30" s="82"/>
    </row>
    <row r="31" spans="2:7" ht="15">
      <c r="B31" s="82" t="s">
        <v>91</v>
      </c>
      <c r="C31" s="82"/>
      <c r="D31" s="82"/>
      <c r="E31" s="82"/>
      <c r="F31" s="82"/>
      <c r="G31" s="82"/>
    </row>
    <row r="33" spans="2:14" ht="89.25">
      <c r="B33" s="96" t="s">
        <v>200</v>
      </c>
      <c r="C33" s="136"/>
      <c r="D33" s="136"/>
      <c r="E33" s="136"/>
      <c r="F33" s="136"/>
      <c r="G33" s="7" t="s">
        <v>201</v>
      </c>
      <c r="H33" s="7" t="s">
        <v>202</v>
      </c>
      <c r="I33" s="7" t="s">
        <v>208</v>
      </c>
      <c r="J33" s="7" t="s">
        <v>203</v>
      </c>
      <c r="K33" s="89" t="s">
        <v>204</v>
      </c>
      <c r="L33" s="90"/>
      <c r="M33" s="89" t="s">
        <v>205</v>
      </c>
      <c r="N33" s="90"/>
    </row>
    <row r="34" spans="2:14" ht="232.5" customHeight="1">
      <c r="B34" s="91" t="s">
        <v>206</v>
      </c>
      <c r="C34" s="133"/>
      <c r="D34" s="133"/>
      <c r="E34" s="133"/>
      <c r="F34" s="133"/>
      <c r="G34" s="6" t="s">
        <v>207</v>
      </c>
      <c r="H34" s="6" t="s">
        <v>207</v>
      </c>
      <c r="I34" s="6" t="s">
        <v>207</v>
      </c>
      <c r="J34" s="6" t="s">
        <v>207</v>
      </c>
      <c r="K34" s="134" t="s">
        <v>207</v>
      </c>
      <c r="L34" s="135"/>
      <c r="M34" s="134" t="s">
        <v>207</v>
      </c>
      <c r="N34" s="135"/>
    </row>
  </sheetData>
  <sheetProtection/>
  <mergeCells count="24">
    <mergeCell ref="M33:N33"/>
    <mergeCell ref="B34:F34"/>
    <mergeCell ref="K34:L34"/>
    <mergeCell ref="M34:N34"/>
    <mergeCell ref="B33:F33"/>
    <mergeCell ref="K33:L33"/>
    <mergeCell ref="B31:G31"/>
    <mergeCell ref="G2:I2"/>
    <mergeCell ref="H9:I9"/>
    <mergeCell ref="B11:L11"/>
    <mergeCell ref="B28:G28"/>
    <mergeCell ref="B29:G29"/>
    <mergeCell ref="B30:G30"/>
    <mergeCell ref="B14:B17"/>
    <mergeCell ref="M14:M17"/>
    <mergeCell ref="N14:N17"/>
    <mergeCell ref="I14:I17"/>
    <mergeCell ref="K14:K17"/>
    <mergeCell ref="A14:A17"/>
    <mergeCell ref="C14:C17"/>
    <mergeCell ref="D14:D17"/>
    <mergeCell ref="E14:E17"/>
    <mergeCell ref="F14:F17"/>
    <mergeCell ref="H14:H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5.625" style="5" customWidth="1"/>
    <col min="3" max="3" width="17.625" style="5" customWidth="1"/>
    <col min="4" max="4" width="25.375" style="5" customWidth="1"/>
    <col min="5" max="5" width="10.125" style="24" customWidth="1"/>
    <col min="6" max="6" width="11.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hidden="1" customWidth="1"/>
    <col min="12" max="12" width="14.875" style="5" customWidth="1"/>
    <col min="13" max="13" width="16.00390625" style="5" customWidth="1"/>
    <col min="14" max="14" width="18.25390625" style="5" customWidth="1"/>
    <col min="15" max="16" width="14.25390625" style="5" customWidth="1"/>
    <col min="17" max="16384" width="9.125" style="5" customWidth="1"/>
  </cols>
  <sheetData>
    <row r="1" spans="2:16" ht="15">
      <c r="B1" s="31" t="str">
        <f>'formularz oferty'!C4</f>
        <v>DFP.271.53.2018.BZ</v>
      </c>
      <c r="E1" s="5"/>
      <c r="N1" s="26" t="s">
        <v>77</v>
      </c>
      <c r="O1" s="26"/>
      <c r="P1" s="26"/>
    </row>
    <row r="2" spans="7:9" ht="15">
      <c r="G2" s="82"/>
      <c r="H2" s="82"/>
      <c r="I2" s="82"/>
    </row>
    <row r="4" spans="2:14" ht="15">
      <c r="B4" s="4" t="s">
        <v>13</v>
      </c>
      <c r="C4" s="7">
        <v>2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4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</row>
    <row r="10" spans="1:14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</row>
    <row r="11" spans="1:14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</row>
    <row r="12" spans="1:14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</row>
    <row r="13" spans="1:14" s="32" customFormat="1" ht="42.75">
      <c r="A13" s="46" t="s">
        <v>55</v>
      </c>
      <c r="B13" s="46" t="s">
        <v>15</v>
      </c>
      <c r="C13" s="46" t="s">
        <v>16</v>
      </c>
      <c r="D13" s="46" t="s">
        <v>70</v>
      </c>
      <c r="E13" s="102" t="s">
        <v>117</v>
      </c>
      <c r="F13" s="103"/>
      <c r="G13" s="46" t="str">
        <f>"Nazwa handlowa /
"&amp;C13&amp;" / 
"&amp;D13</f>
        <v>Nazwa handlowa /
Dawka / 
Postać/ 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119</v>
      </c>
      <c r="M13" s="46" t="s">
        <v>120</v>
      </c>
      <c r="N13" s="46" t="s">
        <v>18</v>
      </c>
    </row>
    <row r="14" spans="1:14" s="33" customFormat="1" ht="45">
      <c r="A14" s="113" t="s">
        <v>1</v>
      </c>
      <c r="B14" s="116" t="s">
        <v>115</v>
      </c>
      <c r="C14" s="116" t="s">
        <v>116</v>
      </c>
      <c r="D14" s="116" t="s">
        <v>82</v>
      </c>
      <c r="E14" s="119">
        <v>1300</v>
      </c>
      <c r="F14" s="122" t="s">
        <v>118</v>
      </c>
      <c r="G14" s="54" t="s">
        <v>75</v>
      </c>
      <c r="H14" s="104"/>
      <c r="I14" s="104"/>
      <c r="J14" s="49"/>
      <c r="K14" s="46"/>
      <c r="L14" s="107"/>
      <c r="M14" s="104"/>
      <c r="N14" s="110">
        <f>ROUND(L14*ROUND(M15,2),2)</f>
        <v>0</v>
      </c>
    </row>
    <row r="15" spans="1:17" ht="45">
      <c r="A15" s="115"/>
      <c r="B15" s="118"/>
      <c r="C15" s="118"/>
      <c r="D15" s="118"/>
      <c r="E15" s="121"/>
      <c r="F15" s="122"/>
      <c r="G15" s="54" t="s">
        <v>75</v>
      </c>
      <c r="H15" s="106"/>
      <c r="I15" s="106"/>
      <c r="J15" s="55"/>
      <c r="K15" s="54"/>
      <c r="L15" s="109"/>
      <c r="M15" s="106"/>
      <c r="N15" s="112"/>
      <c r="Q15" s="27"/>
    </row>
    <row r="16" spans="2:17" ht="15">
      <c r="B16" s="97"/>
      <c r="C16" s="97"/>
      <c r="D16" s="97"/>
      <c r="E16" s="97"/>
      <c r="F16" s="63"/>
      <c r="Q16" s="27"/>
    </row>
    <row r="17" spans="2:17" ht="15">
      <c r="B17" s="123" t="s">
        <v>186</v>
      </c>
      <c r="C17" s="123"/>
      <c r="D17" s="123"/>
      <c r="Q17" s="27"/>
    </row>
    <row r="18" spans="2:17" ht="15">
      <c r="B18" s="123"/>
      <c r="C18" s="123"/>
      <c r="D18" s="123"/>
      <c r="Q18" s="27"/>
    </row>
    <row r="19" ht="15">
      <c r="Q19" s="27"/>
    </row>
    <row r="20" ht="15">
      <c r="Q20" s="27"/>
    </row>
    <row r="21" ht="15">
      <c r="Q21" s="27"/>
    </row>
    <row r="22" ht="15">
      <c r="Q22" s="27"/>
    </row>
    <row r="23" ht="15">
      <c r="Q23" s="27"/>
    </row>
    <row r="24" ht="15">
      <c r="Q24" s="27"/>
    </row>
    <row r="25" ht="15">
      <c r="Q25" s="27"/>
    </row>
    <row r="26" ht="15">
      <c r="Q26" s="27"/>
    </row>
    <row r="27" ht="15">
      <c r="Q27" s="27"/>
    </row>
    <row r="28" ht="15">
      <c r="Q28" s="27"/>
    </row>
    <row r="29" ht="15">
      <c r="Q29" s="27"/>
    </row>
    <row r="30" ht="15">
      <c r="Q30" s="27"/>
    </row>
    <row r="31" ht="15">
      <c r="Q31" s="27"/>
    </row>
    <row r="32" ht="15">
      <c r="Q32" s="27"/>
    </row>
    <row r="33" ht="15">
      <c r="Q33" s="27"/>
    </row>
    <row r="34" ht="15">
      <c r="Q34" s="27"/>
    </row>
    <row r="35" ht="15">
      <c r="Q35" s="27"/>
    </row>
    <row r="36" ht="15">
      <c r="Q36" s="27"/>
    </row>
    <row r="37" ht="15">
      <c r="Q37" s="27"/>
    </row>
    <row r="38" ht="15">
      <c r="Q38" s="27"/>
    </row>
    <row r="39" ht="15">
      <c r="Q39" s="27"/>
    </row>
    <row r="40" ht="15">
      <c r="Q40" s="27"/>
    </row>
    <row r="41" ht="15">
      <c r="Q41" s="27"/>
    </row>
    <row r="42" ht="15">
      <c r="Q42" s="27"/>
    </row>
    <row r="43" ht="15">
      <c r="Q43" s="27"/>
    </row>
    <row r="44" ht="15">
      <c r="Q44" s="27"/>
    </row>
    <row r="45" ht="15">
      <c r="Q45" s="27"/>
    </row>
    <row r="46" ht="15">
      <c r="Q46" s="27"/>
    </row>
    <row r="47" ht="15">
      <c r="Q47" s="27"/>
    </row>
    <row r="48" ht="15">
      <c r="Q48" s="27"/>
    </row>
    <row r="49" ht="15">
      <c r="Q49" s="27"/>
    </row>
    <row r="50" ht="15">
      <c r="Q50" s="27"/>
    </row>
    <row r="51" ht="15">
      <c r="Q51" s="27"/>
    </row>
    <row r="52" ht="15">
      <c r="Q52" s="27"/>
    </row>
    <row r="53" ht="15">
      <c r="Q53" s="27"/>
    </row>
    <row r="54" ht="15">
      <c r="Q54" s="27"/>
    </row>
    <row r="55" ht="15">
      <c r="Q55" s="27"/>
    </row>
    <row r="56" ht="15">
      <c r="Q56" s="27"/>
    </row>
    <row r="57" ht="15">
      <c r="Q57" s="27"/>
    </row>
    <row r="58" ht="15">
      <c r="Q58" s="27"/>
    </row>
    <row r="59" ht="15">
      <c r="Q59" s="27"/>
    </row>
    <row r="60" ht="15">
      <c r="Q60" s="27"/>
    </row>
    <row r="61" ht="15">
      <c r="Q61" s="27"/>
    </row>
    <row r="62" ht="15">
      <c r="Q62" s="27"/>
    </row>
    <row r="63" ht="15">
      <c r="Q63" s="27"/>
    </row>
    <row r="64" ht="15">
      <c r="Q64" s="27"/>
    </row>
    <row r="65" ht="15">
      <c r="Q65" s="27"/>
    </row>
    <row r="66" ht="15">
      <c r="Q66" s="27"/>
    </row>
    <row r="67" ht="15">
      <c r="Q67" s="27"/>
    </row>
    <row r="68" ht="15">
      <c r="Q68" s="27"/>
    </row>
    <row r="69" ht="15">
      <c r="Q69" s="27"/>
    </row>
    <row r="70" ht="15">
      <c r="Q70" s="27"/>
    </row>
    <row r="71" ht="15">
      <c r="Q71" s="27"/>
    </row>
    <row r="72" ht="15">
      <c r="Q72" s="27"/>
    </row>
    <row r="73" ht="15">
      <c r="Q73" s="27"/>
    </row>
    <row r="74" ht="15">
      <c r="Q74" s="27"/>
    </row>
    <row r="75" ht="15">
      <c r="Q75" s="27"/>
    </row>
    <row r="76" ht="15">
      <c r="Q76" s="27"/>
    </row>
    <row r="77" ht="15">
      <c r="Q77" s="27"/>
    </row>
    <row r="78" ht="15">
      <c r="Q78" s="27"/>
    </row>
    <row r="79" ht="15">
      <c r="Q79" s="27"/>
    </row>
    <row r="80" ht="15">
      <c r="Q80" s="27"/>
    </row>
    <row r="81" ht="15">
      <c r="Q81" s="27"/>
    </row>
    <row r="82" ht="15">
      <c r="Q82" s="27"/>
    </row>
    <row r="83" ht="15">
      <c r="Q83" s="27"/>
    </row>
    <row r="84" ht="15">
      <c r="Q84" s="27"/>
    </row>
    <row r="85" ht="15">
      <c r="Q85" s="27"/>
    </row>
    <row r="86" ht="15">
      <c r="Q86" s="27"/>
    </row>
    <row r="87" ht="15">
      <c r="Q87" s="27"/>
    </row>
    <row r="88" ht="15">
      <c r="Q88" s="27"/>
    </row>
    <row r="89" ht="15">
      <c r="Q89" s="27"/>
    </row>
    <row r="90" ht="15">
      <c r="Q90" s="27"/>
    </row>
    <row r="91" ht="15">
      <c r="Q91" s="27"/>
    </row>
    <row r="92" ht="15">
      <c r="Q92" s="27"/>
    </row>
    <row r="93" ht="15">
      <c r="Q93" s="27"/>
    </row>
    <row r="94" ht="15">
      <c r="Q94" s="27"/>
    </row>
    <row r="95" ht="15">
      <c r="Q95" s="27"/>
    </row>
    <row r="96" ht="15">
      <c r="Q96" s="27"/>
    </row>
  </sheetData>
  <sheetProtection/>
  <mergeCells count="17">
    <mergeCell ref="M14:M15"/>
    <mergeCell ref="N14:N15"/>
    <mergeCell ref="B17:D18"/>
    <mergeCell ref="A14:A15"/>
    <mergeCell ref="B14:B15"/>
    <mergeCell ref="C14:C15"/>
    <mergeCell ref="D14:D15"/>
    <mergeCell ref="E14:E15"/>
    <mergeCell ref="F14:F15"/>
    <mergeCell ref="G2:I2"/>
    <mergeCell ref="H9:I9"/>
    <mergeCell ref="B11:L11"/>
    <mergeCell ref="B16:E16"/>
    <mergeCell ref="E13:F13"/>
    <mergeCell ref="H14:H15"/>
    <mergeCell ref="I14:I15"/>
    <mergeCell ref="L14:L1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tabSelected="1" zoomScale="82" zoomScaleNormal="82" zoomScalePageLayoutView="80" workbookViewId="0" topLeftCell="A1">
      <selection activeCell="H9" sqref="H9:I9"/>
    </sheetView>
  </sheetViews>
  <sheetFormatPr defaultColWidth="9.00390625" defaultRowHeight="12.75"/>
  <cols>
    <col min="1" max="1" width="5.125" style="5" customWidth="1"/>
    <col min="2" max="2" width="17.00390625" style="5" customWidth="1"/>
    <col min="3" max="3" width="10.125" style="5" customWidth="1"/>
    <col min="4" max="4" width="21.875" style="5" customWidth="1"/>
    <col min="5" max="5" width="14.25390625" style="24" customWidth="1"/>
    <col min="6" max="6" width="11.25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3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121</v>
      </c>
      <c r="C14" s="51" t="s">
        <v>122</v>
      </c>
      <c r="D14" s="51" t="s">
        <v>214</v>
      </c>
      <c r="E14" s="52">
        <v>1600</v>
      </c>
      <c r="F14" s="53" t="s">
        <v>123</v>
      </c>
      <c r="G14" s="54" t="s">
        <v>75</v>
      </c>
      <c r="H14" s="54"/>
      <c r="I14" s="54"/>
      <c r="J14" s="55"/>
      <c r="K14" s="54"/>
      <c r="L14" s="75" t="str">
        <f>IF(K14=0,"0,00",IF(K14&gt;0,ROUND(E14/K14,2)))</f>
        <v>0,00</v>
      </c>
      <c r="M14" s="35"/>
      <c r="N14" s="36">
        <f>ROUND(L14*ROUND(M14,2),2)</f>
        <v>0</v>
      </c>
    </row>
    <row r="17" spans="2:7" ht="15">
      <c r="B17" s="82" t="s">
        <v>180</v>
      </c>
      <c r="C17" s="82"/>
      <c r="D17" s="82"/>
      <c r="E17" s="82"/>
      <c r="F17" s="82"/>
      <c r="G17" s="82"/>
    </row>
    <row r="18" spans="2:7" ht="15">
      <c r="B18" s="82" t="s">
        <v>181</v>
      </c>
      <c r="C18" s="82"/>
      <c r="D18" s="82"/>
      <c r="E18" s="82"/>
      <c r="F18" s="82"/>
      <c r="G18" s="82"/>
    </row>
  </sheetData>
  <sheetProtection/>
  <mergeCells count="5">
    <mergeCell ref="G2:I2"/>
    <mergeCell ref="H9:I9"/>
    <mergeCell ref="B11:L11"/>
    <mergeCell ref="B17:G17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19.25390625" style="5" customWidth="1"/>
    <col min="3" max="3" width="16.375" style="5" customWidth="1"/>
    <col min="4" max="4" width="19.25390625" style="5" customWidth="1"/>
    <col min="5" max="5" width="9.625" style="24" customWidth="1"/>
    <col min="6" max="6" width="10.87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14" ht="15">
      <c r="B4" s="4" t="s">
        <v>13</v>
      </c>
      <c r="C4" s="7">
        <v>4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</row>
    <row r="5" spans="2:14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42.75">
      <c r="A13" s="46" t="s">
        <v>55</v>
      </c>
      <c r="B13" s="46" t="s">
        <v>15</v>
      </c>
      <c r="C13" s="46" t="s">
        <v>16</v>
      </c>
      <c r="D13" s="46" t="s">
        <v>70</v>
      </c>
      <c r="E13" s="102" t="s">
        <v>117</v>
      </c>
      <c r="F13" s="103"/>
      <c r="G13" s="46" t="str">
        <f>"Nazwa handlowa /
"&amp;C13&amp;" / 
"&amp;D13</f>
        <v>Nazwa handlowa /
Dawka / 
Postać/ 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127</v>
      </c>
      <c r="M13" s="46" t="s">
        <v>128</v>
      </c>
      <c r="N13" s="46" t="s">
        <v>18</v>
      </c>
    </row>
    <row r="14" spans="1:14" s="32" customFormat="1" ht="45">
      <c r="A14" s="113" t="s">
        <v>1</v>
      </c>
      <c r="B14" s="116" t="s">
        <v>124</v>
      </c>
      <c r="C14" s="116" t="s">
        <v>125</v>
      </c>
      <c r="D14" s="116" t="s">
        <v>72</v>
      </c>
      <c r="E14" s="119">
        <v>6400</v>
      </c>
      <c r="F14" s="122" t="s">
        <v>126</v>
      </c>
      <c r="G14" s="54" t="s">
        <v>75</v>
      </c>
      <c r="H14" s="104"/>
      <c r="I14" s="104"/>
      <c r="J14" s="49"/>
      <c r="K14" s="46"/>
      <c r="L14" s="107"/>
      <c r="M14" s="104"/>
      <c r="N14" s="110">
        <f>ROUND(L14*ROUND(M15,2),2)</f>
        <v>0</v>
      </c>
    </row>
    <row r="15" spans="1:14" s="33" customFormat="1" ht="45">
      <c r="A15" s="115"/>
      <c r="B15" s="118"/>
      <c r="C15" s="118"/>
      <c r="D15" s="118"/>
      <c r="E15" s="121"/>
      <c r="F15" s="122"/>
      <c r="G15" s="54" t="s">
        <v>75</v>
      </c>
      <c r="H15" s="106"/>
      <c r="I15" s="106"/>
      <c r="J15" s="55"/>
      <c r="K15" s="54"/>
      <c r="L15" s="109"/>
      <c r="M15" s="106"/>
      <c r="N15" s="112"/>
    </row>
    <row r="16" spans="2:4" ht="15">
      <c r="B16" s="82"/>
      <c r="C16" s="124"/>
      <c r="D16" s="124"/>
    </row>
    <row r="17" spans="2:5" ht="24" customHeight="1">
      <c r="B17" s="82" t="s">
        <v>196</v>
      </c>
      <c r="C17" s="82"/>
      <c r="D17" s="82"/>
      <c r="E17" s="82"/>
    </row>
  </sheetData>
  <sheetProtection/>
  <mergeCells count="17">
    <mergeCell ref="E13:F13"/>
    <mergeCell ref="B16:D16"/>
    <mergeCell ref="G2:I2"/>
    <mergeCell ref="H9:I9"/>
    <mergeCell ref="B11:L11"/>
    <mergeCell ref="A14:A15"/>
    <mergeCell ref="B14:B15"/>
    <mergeCell ref="C14:C15"/>
    <mergeCell ref="D14:D15"/>
    <mergeCell ref="E14:E15"/>
    <mergeCell ref="B17:E17"/>
    <mergeCell ref="L14:L15"/>
    <mergeCell ref="M14:M15"/>
    <mergeCell ref="N14:N15"/>
    <mergeCell ref="I14:I15"/>
    <mergeCell ref="H14:H15"/>
    <mergeCell ref="F14:F1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1.375" style="5" customWidth="1"/>
    <col min="3" max="3" width="16.25390625" style="5" customWidth="1"/>
    <col min="4" max="4" width="21.375" style="5" customWidth="1"/>
    <col min="5" max="5" width="11.75390625" style="24" customWidth="1"/>
    <col min="6" max="6" width="7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5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SUM(N14:N15)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2" customFormat="1" ht="45">
      <c r="A14" s="50" t="s">
        <v>1</v>
      </c>
      <c r="B14" s="51" t="s">
        <v>129</v>
      </c>
      <c r="C14" s="51" t="s">
        <v>130</v>
      </c>
      <c r="D14" s="51" t="s">
        <v>131</v>
      </c>
      <c r="E14" s="52">
        <v>140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5" spans="1:14" s="33" customFormat="1" ht="45">
      <c r="A15" s="50" t="s">
        <v>2</v>
      </c>
      <c r="B15" s="51" t="s">
        <v>129</v>
      </c>
      <c r="C15" s="51" t="s">
        <v>132</v>
      </c>
      <c r="D15" s="51" t="s">
        <v>131</v>
      </c>
      <c r="E15" s="52">
        <v>110</v>
      </c>
      <c r="F15" s="53" t="s">
        <v>57</v>
      </c>
      <c r="G15" s="54" t="s">
        <v>75</v>
      </c>
      <c r="H15" s="54"/>
      <c r="I15" s="54"/>
      <c r="J15" s="55"/>
      <c r="K15" s="54"/>
      <c r="L15" s="35" t="str">
        <f>IF(K15=0,"0,00",IF(K15&gt;0,ROUND(E15/K15,2)))</f>
        <v>0,00</v>
      </c>
      <c r="M15" s="35"/>
      <c r="N15" s="36">
        <f>ROUND(L15*ROUND(M15,2),2)</f>
        <v>0</v>
      </c>
    </row>
    <row r="17" spans="2:5" ht="15">
      <c r="B17" s="82" t="s">
        <v>186</v>
      </c>
      <c r="C17" s="82"/>
      <c r="D17" s="82"/>
      <c r="E17" s="82"/>
    </row>
    <row r="18" spans="2:5" ht="15">
      <c r="B18" s="82" t="s">
        <v>181</v>
      </c>
      <c r="C18" s="82"/>
      <c r="D18" s="82"/>
      <c r="E18" s="82"/>
    </row>
  </sheetData>
  <sheetProtection/>
  <mergeCells count="5">
    <mergeCell ref="B18:E18"/>
    <mergeCell ref="G2:I2"/>
    <mergeCell ref="H9:I9"/>
    <mergeCell ref="B11:L11"/>
    <mergeCell ref="B17:E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8.125" style="5" customWidth="1"/>
    <col min="3" max="3" width="16.25390625" style="5" customWidth="1"/>
    <col min="4" max="4" width="24.125" style="5" customWidth="1"/>
    <col min="5" max="5" width="10.25390625" style="24" customWidth="1"/>
    <col min="6" max="6" width="15.00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6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46" t="s">
        <v>55</v>
      </c>
      <c r="B13" s="46" t="s">
        <v>15</v>
      </c>
      <c r="C13" s="46" t="s">
        <v>16</v>
      </c>
      <c r="D13" s="46" t="s">
        <v>71</v>
      </c>
      <c r="E13" s="47" t="s">
        <v>17</v>
      </c>
      <c r="F13" s="48"/>
      <c r="G13" s="46" t="str">
        <f>"Nazwa handlowa /
"&amp;C13&amp;" / 
"&amp;D13</f>
        <v>Nazwa handlowa /
Dawka / 
Postać /Opakowanie</v>
      </c>
      <c r="H13" s="46" t="s">
        <v>209</v>
      </c>
      <c r="I13" s="46" t="str">
        <f>B13</f>
        <v>Skład</v>
      </c>
      <c r="J13" s="49" t="s">
        <v>74</v>
      </c>
      <c r="K13" s="46" t="s">
        <v>46</v>
      </c>
      <c r="L13" s="46" t="s">
        <v>47</v>
      </c>
      <c r="M13" s="46" t="s">
        <v>48</v>
      </c>
      <c r="N13" s="46" t="s">
        <v>18</v>
      </c>
    </row>
    <row r="14" spans="1:14" s="33" customFormat="1" ht="45">
      <c r="A14" s="50" t="s">
        <v>1</v>
      </c>
      <c r="B14" s="51" t="s">
        <v>133</v>
      </c>
      <c r="C14" s="51" t="s">
        <v>134</v>
      </c>
      <c r="D14" s="51" t="s">
        <v>135</v>
      </c>
      <c r="E14" s="52">
        <v>150</v>
      </c>
      <c r="F14" s="53" t="s">
        <v>83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15">
      <c r="B16" s="123"/>
      <c r="C16" s="123"/>
      <c r="D16" s="123"/>
      <c r="E16" s="123"/>
      <c r="F16" s="123"/>
    </row>
    <row r="17" spans="2:6" ht="45" customHeight="1">
      <c r="B17" s="82" t="s">
        <v>182</v>
      </c>
      <c r="C17" s="82"/>
      <c r="D17" s="82"/>
      <c r="E17" s="82"/>
      <c r="F17" s="82"/>
    </row>
    <row r="18" spans="2:6" ht="15">
      <c r="B18" s="82"/>
      <c r="C18" s="82"/>
      <c r="D18" s="82"/>
      <c r="E18" s="82"/>
      <c r="F18" s="82"/>
    </row>
    <row r="19" spans="2:6" ht="15">
      <c r="B19" s="82"/>
      <c r="C19" s="82"/>
      <c r="D19" s="82"/>
      <c r="E19" s="82"/>
      <c r="F19" s="82"/>
    </row>
    <row r="20" spans="2:6" ht="15">
      <c r="B20" s="82"/>
      <c r="C20" s="82"/>
      <c r="D20" s="82"/>
      <c r="E20" s="82"/>
      <c r="F20" s="82"/>
    </row>
  </sheetData>
  <sheetProtection/>
  <mergeCells count="8">
    <mergeCell ref="G2:I2"/>
    <mergeCell ref="H9:I9"/>
    <mergeCell ref="B11:L11"/>
    <mergeCell ref="B16:F16"/>
    <mergeCell ref="B19:F19"/>
    <mergeCell ref="B20:F20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="82" zoomScaleNormal="82" zoomScalePageLayoutView="85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38.125" style="5" customWidth="1"/>
    <col min="3" max="3" width="16.125" style="5" customWidth="1"/>
    <col min="4" max="4" width="19.75390625" style="5" customWidth="1"/>
    <col min="5" max="5" width="8.25390625" style="24" customWidth="1"/>
    <col min="6" max="6" width="16.37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6.37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7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SUM(N13:N15)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71.25">
      <c r="A13" s="69" t="s">
        <v>55</v>
      </c>
      <c r="B13" s="69" t="s">
        <v>15</v>
      </c>
      <c r="C13" s="69" t="s">
        <v>16</v>
      </c>
      <c r="D13" s="69" t="s">
        <v>73</v>
      </c>
      <c r="E13" s="125" t="s">
        <v>17</v>
      </c>
      <c r="F13" s="126"/>
      <c r="G13" s="68" t="s">
        <v>78</v>
      </c>
      <c r="H13" s="69" t="s">
        <v>210</v>
      </c>
      <c r="I13" s="69" t="s">
        <v>15</v>
      </c>
      <c r="J13" s="67" t="s">
        <v>74</v>
      </c>
      <c r="K13" s="66" t="s">
        <v>46</v>
      </c>
      <c r="L13" s="68" t="s">
        <v>47</v>
      </c>
      <c r="M13" s="69" t="s">
        <v>48</v>
      </c>
      <c r="N13" s="70" t="s">
        <v>18</v>
      </c>
    </row>
    <row r="14" spans="1:14" s="32" customFormat="1" ht="45">
      <c r="A14" s="46" t="s">
        <v>1</v>
      </c>
      <c r="B14" s="50" t="s">
        <v>136</v>
      </c>
      <c r="C14" s="50" t="s">
        <v>137</v>
      </c>
      <c r="D14" s="50" t="s">
        <v>137</v>
      </c>
      <c r="E14" s="52">
        <v>36</v>
      </c>
      <c r="F14" s="53" t="s">
        <v>213</v>
      </c>
      <c r="G14" s="54" t="s">
        <v>75</v>
      </c>
      <c r="H14" s="46"/>
      <c r="I14" s="46"/>
      <c r="J14" s="49"/>
      <c r="K14" s="46"/>
      <c r="L14" s="35" t="str">
        <f>IF(K14=0,"0,00",IF(K14&gt;0,ROUND(E14/K14,2)))</f>
        <v>0,00</v>
      </c>
      <c r="M14" s="35"/>
      <c r="N14" s="36">
        <f>ROUND(L14*ROUND(M14,2),2)</f>
        <v>0</v>
      </c>
    </row>
    <row r="15" spans="1:14" s="32" customFormat="1" ht="45">
      <c r="A15" s="46" t="s">
        <v>2</v>
      </c>
      <c r="B15" s="50" t="s">
        <v>136</v>
      </c>
      <c r="C15" s="50" t="s">
        <v>138</v>
      </c>
      <c r="D15" s="50" t="s">
        <v>138</v>
      </c>
      <c r="E15" s="52">
        <v>36</v>
      </c>
      <c r="F15" s="53" t="s">
        <v>213</v>
      </c>
      <c r="G15" s="54" t="s">
        <v>75</v>
      </c>
      <c r="H15" s="46"/>
      <c r="I15" s="46"/>
      <c r="J15" s="49"/>
      <c r="K15" s="46"/>
      <c r="L15" s="35" t="str">
        <f>IF(K15=0,"0,00",IF(K15&gt;0,ROUND(E15/K15,2)))</f>
        <v>0,00</v>
      </c>
      <c r="M15" s="35"/>
      <c r="N15" s="36">
        <f>ROUND(L15*ROUND(M15,2),2)</f>
        <v>0</v>
      </c>
    </row>
    <row r="16" ht="15">
      <c r="Q16" s="5"/>
    </row>
    <row r="17" spans="2:17" ht="15">
      <c r="B17" s="82"/>
      <c r="C17" s="82"/>
      <c r="D17" s="82"/>
      <c r="E17" s="82"/>
      <c r="F17" s="82"/>
      <c r="Q17" s="5"/>
    </row>
    <row r="18" spans="2:6" ht="28.5" customHeight="1">
      <c r="B18" s="82" t="s">
        <v>183</v>
      </c>
      <c r="C18" s="82"/>
      <c r="D18" s="82"/>
      <c r="E18" s="82"/>
      <c r="F18" s="82"/>
    </row>
    <row r="19" spans="2:6" ht="36" customHeight="1">
      <c r="B19" s="82" t="s">
        <v>181</v>
      </c>
      <c r="C19" s="82"/>
      <c r="D19" s="82"/>
      <c r="E19" s="82"/>
      <c r="F19" s="5"/>
    </row>
    <row r="20" spans="2:6" ht="85.5" customHeight="1">
      <c r="B20" s="82"/>
      <c r="C20" s="82"/>
      <c r="D20" s="82"/>
      <c r="F20" s="5"/>
    </row>
    <row r="21" spans="2:6" ht="40.5" customHeight="1">
      <c r="B21" s="82"/>
      <c r="C21" s="82"/>
      <c r="D21" s="82"/>
      <c r="F21" s="5"/>
    </row>
  </sheetData>
  <sheetProtection/>
  <mergeCells count="9">
    <mergeCell ref="B19:E19"/>
    <mergeCell ref="B20:D20"/>
    <mergeCell ref="B21:D21"/>
    <mergeCell ref="E13:F13"/>
    <mergeCell ref="B18:F18"/>
    <mergeCell ref="G2:I2"/>
    <mergeCell ref="H9:I9"/>
    <mergeCell ref="B11:L11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82" zoomScaleNormal="82" zoomScalePageLayoutView="80" workbookViewId="0" topLeftCell="A1">
      <selection activeCell="L28" sqref="L28"/>
    </sheetView>
  </sheetViews>
  <sheetFormatPr defaultColWidth="9.00390625" defaultRowHeight="12.75"/>
  <cols>
    <col min="1" max="1" width="5.125" style="5" customWidth="1"/>
    <col min="2" max="2" width="23.125" style="5" customWidth="1"/>
    <col min="3" max="3" width="10.375" style="5" customWidth="1"/>
    <col min="4" max="4" width="18.00390625" style="5" customWidth="1"/>
    <col min="5" max="5" width="9.75390625" style="24" customWidth="1"/>
    <col min="6" max="6" width="10.75390625" style="25" customWidth="1"/>
    <col min="7" max="7" width="39.00390625" style="5" customWidth="1"/>
    <col min="8" max="8" width="16.375" style="5" customWidth="1"/>
    <col min="9" max="9" width="19.875" style="5" customWidth="1"/>
    <col min="10" max="10" width="16.00390625" style="5" customWidth="1"/>
    <col min="11" max="11" width="15.00390625" style="5" customWidth="1"/>
    <col min="12" max="12" width="14.875" style="5" customWidth="1"/>
    <col min="13" max="13" width="16.00390625" style="5" customWidth="1"/>
    <col min="14" max="14" width="18.25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25390625" style="5" customWidth="1"/>
    <col min="21" max="21" width="15.25390625" style="5" customWidth="1"/>
    <col min="22" max="16384" width="9.125" style="5" customWidth="1"/>
  </cols>
  <sheetData>
    <row r="1" spans="2:20" ht="15">
      <c r="B1" s="31" t="str">
        <f>'formularz oferty'!C4</f>
        <v>DFP.271.53.2018.BZ</v>
      </c>
      <c r="E1" s="5"/>
      <c r="N1" s="26" t="s">
        <v>77</v>
      </c>
      <c r="S1" s="26"/>
      <c r="T1" s="26"/>
    </row>
    <row r="2" spans="7:9" ht="15">
      <c r="G2" s="82"/>
      <c r="H2" s="82"/>
      <c r="I2" s="82"/>
    </row>
    <row r="4" spans="2:20" ht="15">
      <c r="B4" s="4" t="s">
        <v>13</v>
      </c>
      <c r="C4" s="7">
        <v>8</v>
      </c>
      <c r="D4" s="3"/>
      <c r="E4" s="28"/>
      <c r="F4" s="29"/>
      <c r="G4" s="30" t="s">
        <v>20</v>
      </c>
      <c r="H4" s="1"/>
      <c r="I4" s="3"/>
      <c r="J4" s="1"/>
      <c r="K4" s="1"/>
      <c r="L4" s="1"/>
      <c r="M4" s="1"/>
      <c r="N4" s="1"/>
      <c r="T4" s="31"/>
    </row>
    <row r="5" spans="2:20" ht="1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5">
      <c r="A9" s="37"/>
      <c r="B9" s="37"/>
      <c r="C9" s="38"/>
      <c r="D9" s="38"/>
      <c r="E9" s="39"/>
      <c r="F9" s="40"/>
      <c r="G9" s="41" t="s">
        <v>0</v>
      </c>
      <c r="H9" s="99">
        <f>SUM(N14:N14)</f>
        <v>0</v>
      </c>
      <c r="I9" s="100"/>
      <c r="J9" s="42"/>
      <c r="K9" s="42"/>
      <c r="L9" s="42"/>
      <c r="M9" s="42"/>
      <c r="N9" s="42"/>
      <c r="Q9" s="5"/>
    </row>
    <row r="10" spans="1:17" ht="15">
      <c r="A10" s="37"/>
      <c r="B10" s="42"/>
      <c r="C10" s="43"/>
      <c r="D10" s="43"/>
      <c r="E10" s="39"/>
      <c r="F10" s="40"/>
      <c r="G10" s="43"/>
      <c r="H10" s="43"/>
      <c r="I10" s="43"/>
      <c r="J10" s="43"/>
      <c r="K10" s="43"/>
      <c r="L10" s="43"/>
      <c r="M10" s="42"/>
      <c r="N10" s="42"/>
      <c r="Q10" s="5"/>
    </row>
    <row r="11" spans="1:17" ht="15">
      <c r="A11" s="37"/>
      <c r="B11" s="101" t="s">
        <v>14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42"/>
      <c r="N11" s="42"/>
      <c r="Q11" s="5"/>
    </row>
    <row r="12" spans="1:17" ht="15">
      <c r="A12" s="42"/>
      <c r="B12" s="37"/>
      <c r="C12" s="42"/>
      <c r="D12" s="42"/>
      <c r="E12" s="44"/>
      <c r="F12" s="45"/>
      <c r="G12" s="42"/>
      <c r="H12" s="42"/>
      <c r="I12" s="42"/>
      <c r="J12" s="42"/>
      <c r="K12" s="42"/>
      <c r="L12" s="42"/>
      <c r="M12" s="42"/>
      <c r="N12" s="42"/>
      <c r="Q12" s="5"/>
    </row>
    <row r="13" spans="1:14" s="32" customFormat="1" ht="66.75" customHeight="1">
      <c r="A13" s="66" t="s">
        <v>55</v>
      </c>
      <c r="B13" s="69" t="s">
        <v>15</v>
      </c>
      <c r="C13" s="69" t="s">
        <v>16</v>
      </c>
      <c r="D13" s="69" t="s">
        <v>73</v>
      </c>
      <c r="E13" s="125" t="s">
        <v>17</v>
      </c>
      <c r="F13" s="126"/>
      <c r="G13" s="68" t="s">
        <v>78</v>
      </c>
      <c r="H13" s="69" t="s">
        <v>209</v>
      </c>
      <c r="I13" s="69" t="s">
        <v>15</v>
      </c>
      <c r="J13" s="67" t="s">
        <v>74</v>
      </c>
      <c r="K13" s="66" t="s">
        <v>46</v>
      </c>
      <c r="L13" s="68" t="s">
        <v>47</v>
      </c>
      <c r="M13" s="69" t="s">
        <v>48</v>
      </c>
      <c r="N13" s="70" t="s">
        <v>18</v>
      </c>
    </row>
    <row r="14" spans="1:14" ht="75">
      <c r="A14" s="50" t="s">
        <v>1</v>
      </c>
      <c r="B14" s="51" t="s">
        <v>139</v>
      </c>
      <c r="C14" s="51" t="s">
        <v>140</v>
      </c>
      <c r="D14" s="51" t="s">
        <v>141</v>
      </c>
      <c r="E14" s="52">
        <v>100</v>
      </c>
      <c r="F14" s="53" t="s">
        <v>57</v>
      </c>
      <c r="G14" s="54" t="s">
        <v>75</v>
      </c>
      <c r="H14" s="54"/>
      <c r="I14" s="54"/>
      <c r="J14" s="55"/>
      <c r="K14" s="54"/>
      <c r="L14" s="35" t="str">
        <f>IF(K14=0,"0,00",IF(K14&gt;0,ROUND(E14/K14,2)))</f>
        <v>0,00</v>
      </c>
      <c r="M14" s="35"/>
      <c r="N14" s="36">
        <f>ROUND(L14*ROUND(M14,2),2)</f>
        <v>0</v>
      </c>
    </row>
    <row r="16" spans="2:6" ht="39" customHeight="1">
      <c r="B16" s="82" t="s">
        <v>184</v>
      </c>
      <c r="C16" s="82"/>
      <c r="D16" s="82"/>
      <c r="E16" s="82"/>
      <c r="F16" s="82"/>
    </row>
    <row r="17" spans="2:6" ht="15">
      <c r="B17" s="82"/>
      <c r="C17" s="82"/>
      <c r="D17" s="82"/>
      <c r="E17" s="82"/>
      <c r="F17" s="5"/>
    </row>
  </sheetData>
  <sheetProtection/>
  <mergeCells count="6">
    <mergeCell ref="B17:E17"/>
    <mergeCell ref="G2:I2"/>
    <mergeCell ref="H9:I9"/>
    <mergeCell ref="B11:L11"/>
    <mergeCell ref="E13:F13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Ziajka</cp:lastModifiedBy>
  <cp:lastPrinted>2018-04-10T10:19:10Z</cp:lastPrinted>
  <dcterms:created xsi:type="dcterms:W3CDTF">2003-05-16T10:10:29Z</dcterms:created>
  <dcterms:modified xsi:type="dcterms:W3CDTF">2018-04-27T07:25:25Z</dcterms:modified>
  <cp:category/>
  <cp:version/>
  <cp:contentType/>
  <cp:contentStatus/>
</cp:coreProperties>
</file>