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7975" windowHeight="11730" tabRatio="818" activeTab="5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</sheets>
  <definedNames>
    <definedName name="_xlnm.Print_Area" localSheetId="1">'część (1)'!$A$1:$O$16</definedName>
    <definedName name="_xlnm.Print_Area" localSheetId="2">'część (2)'!$A$1:$O$24</definedName>
    <definedName name="_xlnm.Print_Area" localSheetId="3">'część (3)'!$A$1:$O$14</definedName>
    <definedName name="_xlnm.Print_Area" localSheetId="4">'część (4)'!$A$1:$O$15</definedName>
    <definedName name="_xlnm.Print_Area" localSheetId="5">'część (5)'!$A$1:$O$16</definedName>
    <definedName name="_xlnm.Print_Area" localSheetId="0">'formularz oferty'!$A$1:$E$52</definedName>
  </definedNames>
  <calcPr fullCalcOnLoad="1"/>
</workbook>
</file>

<file path=xl/sharedStrings.xml><?xml version="1.0" encoding="utf-8"?>
<sst xmlns="http://schemas.openxmlformats.org/spreadsheetml/2006/main" count="297" uniqueCount="136">
  <si>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</si>
  <si>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</si>
  <si>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</si>
  <si>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</si>
  <si>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</si>
  <si>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</si>
  <si>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</si>
  <si>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</si>
  <si>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</si>
  <si>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</si>
  <si>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</si>
  <si>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</si>
  <si>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</si>
  <si>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</si>
  <si>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</si>
  <si>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</si>
  <si>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Wartość brutto pozycji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</si>
  <si>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</si>
  <si>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</si>
  <si>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</si>
  <si>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</si>
  <si>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</si>
  <si>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</si>
  <si>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</si>
  <si>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</si>
  <si>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</si>
  <si>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</si>
  <si>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Ilość sztuk w opakowaniu jednostkowym</t>
  </si>
  <si>
    <t>Oferowana ilość opakowań jednostkowych</t>
  </si>
  <si>
    <t>Cena brutto jednego opakowania jednostkowego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</si>
  <si>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</si>
  <si>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</si>
  <si>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</si>
  <si>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</si>
  <si>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</si>
  <si>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</si>
  <si>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</si>
  <si>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</si>
  <si>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</si>
  <si>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</si>
  <si>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</si>
  <si>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</si>
  <si>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</si>
  <si>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</si>
  <si>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</si>
  <si>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</si>
  <si>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Kod EAN</t>
  </si>
  <si>
    <t>Ilość</t>
  </si>
  <si>
    <t>załącznik nr ….. do umowy</t>
  </si>
  <si>
    <t>Postać/ Opakowanie</t>
  </si>
  <si>
    <t>Postać/Opakowanie</t>
  </si>
  <si>
    <t xml:space="preserve">Ilość </t>
  </si>
  <si>
    <t>Postać / opakowanie</t>
  </si>
  <si>
    <t>Nazwa handlowa:
Dawka: 
Postać / Opakowanie:</t>
  </si>
  <si>
    <t>sztuk</t>
  </si>
  <si>
    <t>9.</t>
  </si>
  <si>
    <t xml:space="preserve">Oferowana ilość opakowań jednostkowych </t>
  </si>
  <si>
    <t xml:space="preserve">Cena brutto jednego opakowania jednostkowego  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</si>
  <si>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</si>
  <si>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</si>
  <si>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</si>
  <si>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</si>
  <si>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</si>
  <si>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</si>
  <si>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</si>
  <si>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</si>
  <si>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</si>
  <si>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</si>
  <si>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12.</t>
  </si>
  <si>
    <t>13.</t>
  </si>
  <si>
    <t>Załącznik nr 1 do SWZ</t>
  </si>
  <si>
    <t>załącznik nr 1a do SWZ</t>
  </si>
  <si>
    <t xml:space="preserve">
</t>
  </si>
  <si>
    <t xml:space="preserve">
</t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</si>
  <si>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</si>
  <si>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t>Oświadczamy, że zamówienie będziemy wykonywać do czasu wyczerpania kwoty wynagrodzenia umownego, nie dłużej jednak niż przez 5 miesięcy od dnia zawarcia umowy.</t>
  </si>
  <si>
    <t>Kod EAN (jeżeli dotyczy)</t>
  </si>
  <si>
    <t xml:space="preserve">mikroprzedsiębiorstwem 
małym przedsiębiorstwem 
średnim przedsiębiorstwem
jednoosobową działalnością gospodarczą 
osobą fizyczną nieprowadzącą działalności gospodarczej
inny rodzaj (w tym duże przedsiębiorstwo)
</t>
  </si>
  <si>
    <t>DFP.271.79.2021.AM</t>
  </si>
  <si>
    <t>Dostawa produktów leczniczych i wyrobów medycznych do Apteki</t>
  </si>
  <si>
    <t xml:space="preserve">Nazwa handlowa:
Dawka: 
Postać / Opakowanie:
</t>
  </si>
  <si>
    <t xml:space="preserve">Kod EAN </t>
  </si>
  <si>
    <t>Wytwórca</t>
  </si>
  <si>
    <t>Kod EAN  (jeżeli dotyczy)</t>
  </si>
  <si>
    <t xml:space="preserve">Oświadczamy, że oferowane przez nas w części: 1 - 2  produkty lecznicze są dopuszczone do obrotu na terenie Polski na zasadach określonych w art. 3 lub 4a ustawy prawo farmaceutyczne. Jednocześnie oświadczamy, że na każdorazowe wezwanie Zamawiającego przedstawimy dokumenty dopuszczające do obrotu na terenie Polski. (dotyczy wykonawców oferujących produkty lecznicze). </t>
  </si>
  <si>
    <t>Oświadczamy, że oferowane przez nas w części: 3 - 5  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medyczne).</t>
  </si>
  <si>
    <t>Dexmedetomidinum*</t>
  </si>
  <si>
    <t>200 mcg</t>
  </si>
  <si>
    <t>400 mcg</t>
  </si>
  <si>
    <t>koncentrat do sporządzania roztworu do infuzji, fiol.**</t>
  </si>
  <si>
    <t>1mg</t>
  </si>
  <si>
    <t>* Wymagany jeden podmiot odpowiedzialny</t>
  </si>
  <si>
    <t>** opakowanie jednostkowe nie większe niż 5 szt</t>
  </si>
  <si>
    <t>Dulaglutidum</t>
  </si>
  <si>
    <t>1,5 mg/0,5 ml</t>
  </si>
  <si>
    <t>roztwór do wstrzykiwań</t>
  </si>
  <si>
    <t>Etoricoxibum*</t>
  </si>
  <si>
    <t xml:space="preserve">30 mg </t>
  </si>
  <si>
    <t>tabletki powlekane</t>
  </si>
  <si>
    <t xml:space="preserve">60 mg </t>
  </si>
  <si>
    <t xml:space="preserve">90 mg </t>
  </si>
  <si>
    <t>Olmesartanum
medoxomilum +
Amlodipinum*</t>
  </si>
  <si>
    <t xml:space="preserve">20 mg + 5 mg </t>
  </si>
  <si>
    <t xml:space="preserve">40 mg + 5 mg </t>
  </si>
  <si>
    <t>40 mg + 10 mg</t>
  </si>
  <si>
    <t>Olmesartanum
medoxomilum +
Amlodipinum +
Hydrochlorothiazidum*</t>
  </si>
  <si>
    <t xml:space="preserve">40 mg + 5 mg + 12,5 mg </t>
  </si>
  <si>
    <t xml:space="preserve">40 mg + 10 mg + 25 mg </t>
  </si>
  <si>
    <t>Olmesartanum
medoxomilum*</t>
  </si>
  <si>
    <t xml:space="preserve">10 mg </t>
  </si>
  <si>
    <t>20 mg</t>
  </si>
  <si>
    <t xml:space="preserve">40 mg </t>
  </si>
  <si>
    <t xml:space="preserve">* Wymagany jeden podmiot odpowiedzialny w przypadku tej samej substancji czynnej / tego samego składu </t>
  </si>
  <si>
    <t>3 g</t>
  </si>
  <si>
    <t>Proszek + aplikator</t>
  </si>
  <si>
    <t>XX</t>
  </si>
  <si>
    <t xml:space="preserve">Aplikator 2w1
Cześć sztywna 31 cm
Część giętka 38 cm**
</t>
  </si>
  <si>
    <t>** Produkt kompatybilny z wyrobem medycznym z pozycji 1</t>
  </si>
  <si>
    <t xml:space="preserve">10 cm x 10 cm </t>
  </si>
  <si>
    <t>szt.</t>
  </si>
  <si>
    <t xml:space="preserve">17,5 cm x 17,5 cm </t>
  </si>
  <si>
    <t xml:space="preserve">21 cm x 21 cm </t>
  </si>
  <si>
    <t>polisacharydowy system hemostatyczny złożony z cząsteczek zmodyfikowanego polimeru, uzyskiwanego z oczyszczonej skrobi roślinnej bez dodatku celuloz, ulega pełnej absorpcji w ciągu 48 godz.*</t>
  </si>
  <si>
    <t xml:space="preserve">proszek + aplikator 9 cm </t>
  </si>
  <si>
    <t>5 g</t>
  </si>
  <si>
    <t>-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</si>
  <si>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</si>
  <si>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>Sterylne opatrunki piankowe, wykonane w Technologii typu Hydrofiber ze srebrem jonowym składają się z wodoodpornej zewnętrznej błony poliuretanowej oraz wielowarstwowej części chłonnej, z delikatnym, przylepnym obramowaniem. Wielowarstwowa część chłonna zawiera warstwę pianki poliuretanowej oraz włókniny, warstwę kontaktową z raną w Technologii Hydrofiber (karboksymetyloceluloza sodowa). Część kontaktowa z raną wykonana w Technologii typu Hydrofiber zawiera 1,2% w/w jonów srebra.*</t>
  </si>
  <si>
    <t>*Wymagany jeden podmiot odpowiedzialny</t>
  </si>
  <si>
    <t>koncentrat do sporządzania roztworu do infuzji, fiol lub amp**</t>
  </si>
  <si>
    <t xml:space="preserve">40 mg + 10 mg + 12,5 mg </t>
  </si>
  <si>
    <t>* wymagany jeden wytwórca</t>
  </si>
  <si>
    <t>APLIKATOR</t>
  </si>
  <si>
    <t xml:space="preserve">Aplikator 20 cm </t>
  </si>
  <si>
    <t xml:space="preserve">Aplikator 38 cm </t>
  </si>
  <si>
    <t xml:space="preserve">Wchłanialny jałowy hemostatyk ze 100 % regenerowanej, oksydowanej celulozy (pochodzenia roślinnego) w formie proszku o działaniu bakteriobójczym poprzez niskie pH 2,5-3,5 w kontakcie z krwią po 24 h eliminują na poziomie 99,9% szczepy bekterii: MRSA,MRSE, PRSP, VRE, Pseudomonas aeruginosa. Zawartość grupy karboksylowej 18-21%. Okres wchłaniania 7-14 dni. 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</si>
</sst>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&quot; &quot;#,##0&quot;    &quot;;&quot;-&quot;#,##0&quot;    &quot;;&quot; -&quot;00&quot;    &quot;;&quot; &quot;@&quot; &quot;"/>
    <numFmt numFmtId="183" formatCode="_-* #,##0_-;\-* #,##0_-;_-* &quot;-&quot;??_-;_-@_-"/>
  </numFmts>
  <fonts count="5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3" fontId="45" fillId="33" borderId="0" xfId="0" applyNumberFormat="1" applyFont="1" applyFill="1" applyAlignment="1" applyProtection="1">
      <alignment horizontal="righ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4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10" xfId="0" applyNumberFormat="1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3" fontId="45" fillId="0" borderId="0" xfId="0" applyNumberFormat="1" applyFont="1" applyFill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center" wrapText="1"/>
      <protection locked="0"/>
    </xf>
    <xf numFmtId="0" fontId="46" fillId="34" borderId="10" xfId="0" applyFont="1" applyFill="1" applyBorder="1" applyAlignment="1" applyProtection="1">
      <alignment horizontal="left" vertical="top" wrapText="1"/>
      <protection locked="0"/>
    </xf>
    <xf numFmtId="0" fontId="45" fillId="34" borderId="11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3" fontId="46" fillId="34" borderId="12" xfId="48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33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center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right" vertical="top"/>
      <protection locked="0"/>
    </xf>
    <xf numFmtId="9" fontId="45" fillId="0" borderId="0" xfId="0" applyNumberFormat="1" applyFont="1" applyFill="1" applyAlignment="1" applyProtection="1">
      <alignment horizontal="left"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left" vertical="top"/>
      <protection locked="0"/>
    </xf>
    <xf numFmtId="168" fontId="45" fillId="0" borderId="0" xfId="0" applyNumberFormat="1" applyFont="1" applyFill="1" applyBorder="1" applyAlignment="1" applyProtection="1">
      <alignment horizontal="left" vertical="top" wrapText="1"/>
      <protection locked="0"/>
    </xf>
    <xf numFmtId="3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left" vertical="top"/>
      <protection locked="0"/>
    </xf>
    <xf numFmtId="3" fontId="46" fillId="0" borderId="0" xfId="0" applyNumberFormat="1" applyFont="1" applyFill="1" applyAlignment="1" applyProtection="1">
      <alignment horizontal="left" vertical="top" wrapText="1"/>
      <protection locked="0"/>
    </xf>
    <xf numFmtId="3" fontId="46" fillId="0" borderId="0" xfId="0" applyNumberFormat="1" applyFont="1" applyFill="1" applyAlignment="1" applyProtection="1">
      <alignment horizontal="right" vertical="top" wrapText="1"/>
      <protection locked="0"/>
    </xf>
    <xf numFmtId="0" fontId="45" fillId="0" borderId="10" xfId="0" applyFont="1" applyBorder="1" applyAlignment="1">
      <alignment horizontal="center" vertical="center"/>
    </xf>
    <xf numFmtId="4" fontId="4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1" fontId="4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4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60" applyFont="1" applyFill="1" applyBorder="1" applyAlignment="1">
      <alignment horizontal="center" vertical="center" wrapText="1"/>
      <protection/>
    </xf>
    <xf numFmtId="175" fontId="45" fillId="33" borderId="0" xfId="44" applyNumberFormat="1" applyFont="1" applyFill="1" applyBorder="1" applyAlignment="1">
      <alignment horizontal="left" vertical="center" wrapText="1"/>
    </xf>
    <xf numFmtId="0" fontId="45" fillId="34" borderId="10" xfId="0" applyFont="1" applyFill="1" applyBorder="1" applyAlignment="1" applyProtection="1">
      <alignment horizontal="left" vertical="top" wrapText="1"/>
      <protection locked="0"/>
    </xf>
    <xf numFmtId="0" fontId="46" fillId="0" borderId="0" xfId="0" applyFont="1" applyFill="1" applyBorder="1" applyAlignment="1" applyProtection="1">
      <alignment horizontal="center" vertical="top"/>
      <protection locked="0"/>
    </xf>
    <xf numFmtId="3" fontId="46" fillId="0" borderId="0" xfId="0" applyNumberFormat="1" applyFont="1" applyFill="1" applyBorder="1" applyAlignment="1" applyProtection="1">
      <alignment horizontal="left" vertical="top" wrapText="1"/>
      <protection locked="0"/>
    </xf>
    <xf numFmtId="3" fontId="46" fillId="34" borderId="10" xfId="0" applyNumberFormat="1" applyFont="1" applyFill="1" applyBorder="1" applyAlignment="1" applyProtection="1">
      <alignment horizontal="left" vertical="top" wrapText="1"/>
      <protection locked="0"/>
    </xf>
    <xf numFmtId="44" fontId="45" fillId="0" borderId="10" xfId="72" applyNumberFormat="1" applyFont="1" applyFill="1" applyBorder="1" applyAlignment="1" applyProtection="1">
      <alignment horizontal="left" vertical="top" wrapText="1"/>
      <protection locked="0"/>
    </xf>
    <xf numFmtId="44" fontId="45" fillId="0" borderId="0" xfId="0" applyNumberFormat="1" applyFont="1" applyFill="1" applyBorder="1" applyAlignment="1" applyProtection="1">
      <alignment horizontal="right" vertical="top" wrapText="1"/>
      <protection locked="0"/>
    </xf>
    <xf numFmtId="44" fontId="45" fillId="0" borderId="0" xfId="72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5" fillId="0" borderId="0" xfId="0" applyNumberFormat="1" applyFont="1" applyFill="1" applyBorder="1" applyAlignment="1" applyProtection="1">
      <alignment horizontal="right" vertical="top" wrapText="1"/>
      <protection locked="0"/>
    </xf>
    <xf numFmtId="0" fontId="4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Border="1" applyAlignment="1" applyProtection="1">
      <alignment horizontal="left" vertical="top"/>
      <protection locked="0"/>
    </xf>
    <xf numFmtId="49" fontId="45" fillId="0" borderId="0" xfId="0" applyNumberFormat="1" applyFont="1" applyFill="1" applyBorder="1" applyAlignment="1" applyProtection="1">
      <alignment horizontal="left" vertical="top" wrapText="1"/>
      <protection locked="0"/>
    </xf>
    <xf numFmtId="49" fontId="45" fillId="0" borderId="0" xfId="0" applyNumberFormat="1" applyFont="1" applyFill="1" applyAlignment="1" applyProtection="1">
      <alignment horizontal="left" vertical="top" wrapText="1"/>
      <protection locked="0"/>
    </xf>
    <xf numFmtId="49" fontId="45" fillId="0" borderId="10" xfId="0" applyNumberFormat="1" applyFont="1" applyFill="1" applyBorder="1" applyAlignment="1" applyProtection="1">
      <alignment horizontal="left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3" fontId="4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46" fillId="0" borderId="10" xfId="0" applyNumberFormat="1" applyFont="1" applyFill="1" applyBorder="1" applyAlignment="1" applyProtection="1">
      <alignment horizontal="left" vertical="top" wrapText="1"/>
      <protection locked="0"/>
    </xf>
    <xf numFmtId="3" fontId="46" fillId="0" borderId="10" xfId="0" applyNumberFormat="1" applyFont="1" applyFill="1" applyBorder="1" applyAlignment="1" applyProtection="1">
      <alignment horizontal="right" vertical="top" wrapText="1"/>
      <protection locked="0"/>
    </xf>
    <xf numFmtId="0" fontId="45" fillId="0" borderId="0" xfId="0" applyFont="1" applyFill="1" applyAlignment="1" applyProtection="1">
      <alignment horizontal="justify" vertical="top" wrapText="1"/>
      <protection locked="0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5" fillId="33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183" fontId="5" fillId="0" borderId="10" xfId="42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 applyProtection="1">
      <alignment horizontal="justify" vertical="top" wrapText="1"/>
      <protection locked="0"/>
    </xf>
    <xf numFmtId="0" fontId="45" fillId="0" borderId="0" xfId="0" applyFont="1" applyFill="1" applyBorder="1" applyAlignment="1" applyProtection="1">
      <alignment horizontal="justify" vertical="justify" wrapText="1"/>
      <protection locked="0"/>
    </xf>
    <xf numFmtId="0" fontId="45" fillId="0" borderId="0" xfId="0" applyNumberFormat="1" applyFont="1" applyFill="1" applyBorder="1" applyAlignment="1" applyProtection="1">
      <alignment horizontal="justify" vertical="top" wrapText="1"/>
      <protection locked="0"/>
    </xf>
    <xf numFmtId="49" fontId="45" fillId="0" borderId="12" xfId="0" applyNumberFormat="1" applyFont="1" applyFill="1" applyBorder="1" applyAlignment="1" applyProtection="1">
      <alignment horizontal="left" vertical="top" wrapText="1"/>
      <protection locked="0"/>
    </xf>
    <xf numFmtId="49" fontId="45" fillId="0" borderId="11" xfId="0" applyNumberFormat="1" applyFont="1" applyFill="1" applyBorder="1" applyAlignment="1" applyProtection="1">
      <alignment horizontal="left" vertical="top" wrapText="1"/>
      <protection locked="0"/>
    </xf>
    <xf numFmtId="49" fontId="46" fillId="0" borderId="12" xfId="0" applyNumberFormat="1" applyFont="1" applyFill="1" applyBorder="1" applyAlignment="1" applyProtection="1">
      <alignment horizontal="left" vertical="top" wrapText="1"/>
      <protection locked="0"/>
    </xf>
    <xf numFmtId="49" fontId="46" fillId="0" borderId="11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Border="1" applyAlignment="1" applyProtection="1">
      <alignment horizontal="left" vertical="top" wrapText="1"/>
      <protection locked="0"/>
    </xf>
    <xf numFmtId="0" fontId="45" fillId="0" borderId="0" xfId="0" applyNumberFormat="1" applyFont="1" applyFill="1" applyBorder="1" applyAlignment="1" applyProtection="1">
      <alignment horizontal="left" vertical="top" wrapText="1"/>
      <protection locked="0"/>
    </xf>
    <xf numFmtId="0" fontId="46" fillId="0" borderId="12" xfId="0" applyFont="1" applyFill="1" applyBorder="1" applyAlignment="1" applyProtection="1">
      <alignment horizontal="center" vertical="top" wrapText="1"/>
      <protection locked="0"/>
    </xf>
    <xf numFmtId="0" fontId="46" fillId="0" borderId="11" xfId="0" applyFont="1" applyFill="1" applyBorder="1" applyAlignment="1" applyProtection="1">
      <alignment horizontal="center" vertical="top" wrapText="1"/>
      <protection locked="0"/>
    </xf>
    <xf numFmtId="0" fontId="46" fillId="0" borderId="12" xfId="0" applyFont="1" applyFill="1" applyBorder="1" applyAlignment="1" applyProtection="1">
      <alignment horizontal="left" vertical="top" wrapText="1"/>
      <protection locked="0"/>
    </xf>
    <xf numFmtId="0" fontId="46" fillId="0" borderId="11" xfId="0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vertical="top" wrapText="1"/>
      <protection locked="0"/>
    </xf>
    <xf numFmtId="0" fontId="46" fillId="0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Alignment="1">
      <alignment horizontal="left" vertical="top" wrapText="1"/>
    </xf>
    <xf numFmtId="49" fontId="45" fillId="0" borderId="13" xfId="0" applyNumberFormat="1" applyFont="1" applyFill="1" applyBorder="1" applyAlignment="1" applyProtection="1">
      <alignment horizontal="left" vertical="top" wrapText="1"/>
      <protection locked="0"/>
    </xf>
    <xf numFmtId="0" fontId="45" fillId="0" borderId="10" xfId="0" applyFont="1" applyFill="1" applyBorder="1" applyAlignment="1" applyProtection="1">
      <alignment horizontal="left" vertical="top" wrapText="1"/>
      <protection locked="0"/>
    </xf>
    <xf numFmtId="0" fontId="46" fillId="0" borderId="10" xfId="0" applyFont="1" applyFill="1" applyBorder="1" applyAlignment="1" applyProtection="1">
      <alignment horizontal="left" vertical="top" wrapText="1"/>
      <protection locked="0"/>
    </xf>
    <xf numFmtId="44" fontId="4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5" fillId="0" borderId="11" xfId="0" applyNumberFormat="1" applyFont="1" applyFill="1" applyBorder="1" applyAlignment="1" applyProtection="1">
      <alignment horizontal="left" vertical="top" wrapText="1"/>
      <protection locked="0"/>
    </xf>
    <xf numFmtId="0" fontId="45" fillId="0" borderId="0" xfId="0" applyFont="1" applyFill="1" applyAlignment="1" applyProtection="1">
      <alignment horizontal="left" vertical="top"/>
      <protection locked="0"/>
    </xf>
    <xf numFmtId="0" fontId="45" fillId="0" borderId="14" xfId="0" applyFont="1" applyFill="1" applyBorder="1" applyAlignment="1" applyProtection="1">
      <alignment horizontal="left" vertical="top" wrapText="1"/>
      <protection locked="0"/>
    </xf>
    <xf numFmtId="3" fontId="46" fillId="34" borderId="12" xfId="48" applyNumberFormat="1" applyFont="1" applyFill="1" applyBorder="1" applyAlignment="1" applyProtection="1">
      <alignment horizontal="left" vertical="top" wrapText="1"/>
      <protection locked="0"/>
    </xf>
    <xf numFmtId="3" fontId="46" fillId="34" borderId="11" xfId="48" applyNumberFormat="1" applyFont="1" applyFill="1" applyBorder="1" applyAlignment="1" applyProtection="1">
      <alignment horizontal="left" vertical="top" wrapText="1"/>
      <protection locked="0"/>
    </xf>
    <xf numFmtId="0" fontId="45" fillId="33" borderId="14" xfId="0" applyFont="1" applyFill="1" applyBorder="1" applyAlignment="1" applyProtection="1">
      <alignment horizontal="left" vertical="top" wrapText="1"/>
      <protection locked="0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3" xfId="46"/>
    <cellStyle name="Dziesiętny 2 4" xfId="47"/>
    <cellStyle name="Dziesiętny 3" xfId="48"/>
    <cellStyle name="Dziesiętny 4" xfId="49"/>
    <cellStyle name="Dziesiętny 7" xfId="50"/>
    <cellStyle name="Dziesiętny 9" xfId="51"/>
    <cellStyle name="Hyperlink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y" xfId="59"/>
    <cellStyle name="Normalny 2" xfId="60"/>
    <cellStyle name="Normalny 3" xfId="61"/>
    <cellStyle name="Normalny 4" xfId="62"/>
    <cellStyle name="Normalny 7" xfId="63"/>
    <cellStyle name="Obliczenia" xfId="64"/>
    <cellStyle name="Followed Hyperlink" xfId="65"/>
    <cellStyle name="Percent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Walutowy 2" xfId="74"/>
    <cellStyle name="Walutowy 3" xfId="75"/>
    <cellStyle name="Zły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4"/>
  <sheetViews>
    <sheetView showGridLines="0" view="pageBreakPreview" zoomScale="110" zoomScaleNormal="110" zoomScaleSheetLayoutView="110" zoomScalePageLayoutView="115" workbookViewId="0" topLeftCell="B1">
      <selection activeCell="H18" sqref="H18"/>
    </sheetView>
  </sheetViews>
  <sheetFormatPr defaultColWidth="9.00390625" defaultRowHeight="12.75"/>
  <cols>
    <col min="1" max="1" width="9.125" style="17" customWidth="1"/>
    <col min="2" max="2" width="6.125" style="17" customWidth="1"/>
    <col min="3" max="4" width="30.00390625" style="17" customWidth="1"/>
    <col min="5" max="5" width="48.625" style="26" customWidth="1"/>
    <col min="6" max="7" width="9.125" style="17" customWidth="1"/>
    <col min="8" max="8" width="31.00390625" style="17" customWidth="1"/>
    <col min="9" max="9" width="9.125" style="17" customWidth="1"/>
    <col min="10" max="10" width="26.75390625" style="17" customWidth="1"/>
    <col min="11" max="12" width="16.125" style="17" customWidth="1"/>
    <col min="13" max="16384" width="9.125" style="17" customWidth="1"/>
  </cols>
  <sheetData>
    <row r="1" ht="15">
      <c r="E1" s="29" t="s">
        <v>70</v>
      </c>
    </row>
    <row r="2" spans="3:5" ht="15">
      <c r="C2" s="41"/>
      <c r="D2" s="41" t="s">
        <v>44</v>
      </c>
      <c r="E2" s="41"/>
    </row>
    <row r="4" spans="3:4" ht="15">
      <c r="C4" s="17" t="s">
        <v>36</v>
      </c>
      <c r="D4" s="74" t="s">
        <v>78</v>
      </c>
    </row>
    <row r="5" ht="15">
      <c r="D5" s="74"/>
    </row>
    <row r="6" spans="3:5" ht="18.75" customHeight="1">
      <c r="C6" s="17" t="s">
        <v>35</v>
      </c>
      <c r="D6" s="76" t="s">
        <v>79</v>
      </c>
      <c r="E6" s="76"/>
    </row>
    <row r="8" spans="3:5" ht="15">
      <c r="C8" s="40" t="s">
        <v>32</v>
      </c>
      <c r="D8" s="95"/>
      <c r="E8" s="94"/>
    </row>
    <row r="9" spans="3:5" ht="15">
      <c r="C9" s="40" t="s">
        <v>37</v>
      </c>
      <c r="D9" s="85"/>
      <c r="E9" s="86"/>
    </row>
    <row r="10" spans="3:5" ht="15">
      <c r="C10" s="40" t="s">
        <v>31</v>
      </c>
      <c r="D10" s="87"/>
      <c r="E10" s="88"/>
    </row>
    <row r="11" spans="3:5" ht="15">
      <c r="C11" s="40" t="s">
        <v>38</v>
      </c>
      <c r="D11" s="87"/>
      <c r="E11" s="88"/>
    </row>
    <row r="12" spans="3:5" ht="15">
      <c r="C12" s="40" t="s">
        <v>39</v>
      </c>
      <c r="D12" s="87"/>
      <c r="E12" s="88"/>
    </row>
    <row r="13" spans="3:5" ht="15">
      <c r="C13" s="40" t="s">
        <v>40</v>
      </c>
      <c r="D13" s="87"/>
      <c r="E13" s="88"/>
    </row>
    <row r="14" spans="3:5" ht="15">
      <c r="C14" s="40" t="s">
        <v>41</v>
      </c>
      <c r="D14" s="87"/>
      <c r="E14" s="88"/>
    </row>
    <row r="15" spans="3:5" ht="15">
      <c r="C15" s="40" t="s">
        <v>42</v>
      </c>
      <c r="D15" s="87"/>
      <c r="E15" s="88"/>
    </row>
    <row r="16" spans="3:5" ht="15">
      <c r="C16" s="40" t="s">
        <v>43</v>
      </c>
      <c r="D16" s="87"/>
      <c r="E16" s="88"/>
    </row>
    <row r="17" spans="4:5" ht="15">
      <c r="D17" s="25"/>
      <c r="E17" s="42"/>
    </row>
    <row r="18" spans="2:5" ht="15" customHeight="1">
      <c r="B18" s="17" t="s">
        <v>1</v>
      </c>
      <c r="C18" s="83" t="s">
        <v>58</v>
      </c>
      <c r="D18" s="83"/>
      <c r="E18" s="83"/>
    </row>
    <row r="19" spans="3:5" ht="21" customHeight="1">
      <c r="C19" s="10" t="s">
        <v>17</v>
      </c>
      <c r="D19" s="43" t="s">
        <v>0</v>
      </c>
      <c r="E19" s="25"/>
    </row>
    <row r="20" spans="3:5" ht="15">
      <c r="C20" s="20" t="s">
        <v>22</v>
      </c>
      <c r="D20" s="44">
        <f>'część (1)'!H$6</f>
        <v>0</v>
      </c>
      <c r="E20" s="45"/>
    </row>
    <row r="21" spans="3:5" ht="15">
      <c r="C21" s="20" t="s">
        <v>23</v>
      </c>
      <c r="D21" s="44">
        <f>'część (2)'!H$6</f>
        <v>0</v>
      </c>
      <c r="E21" s="45"/>
    </row>
    <row r="22" spans="3:5" ht="15">
      <c r="C22" s="20" t="s">
        <v>24</v>
      </c>
      <c r="D22" s="44">
        <f>'część (3)'!H$6</f>
        <v>0</v>
      </c>
      <c r="E22" s="45"/>
    </row>
    <row r="23" spans="3:5" ht="15">
      <c r="C23" s="20" t="s">
        <v>25</v>
      </c>
      <c r="D23" s="44">
        <f>'część (4)'!H$6</f>
        <v>0</v>
      </c>
      <c r="E23" s="45"/>
    </row>
    <row r="24" spans="3:5" ht="15">
      <c r="C24" s="20" t="s">
        <v>26</v>
      </c>
      <c r="D24" s="44">
        <f>'część (5)'!H$6</f>
        <v>0</v>
      </c>
      <c r="E24" s="45"/>
    </row>
    <row r="25" spans="4:5" ht="15">
      <c r="D25" s="46"/>
      <c r="E25" s="45"/>
    </row>
    <row r="26" spans="2:5" ht="72.75" customHeight="1">
      <c r="B26" s="17" t="s">
        <v>2</v>
      </c>
      <c r="C26" s="83" t="s">
        <v>126</v>
      </c>
      <c r="D26" s="83"/>
      <c r="E26" s="83"/>
    </row>
    <row r="27" spans="2:5" ht="21" customHeight="1">
      <c r="B27" s="17" t="s">
        <v>3</v>
      </c>
      <c r="C27" s="89" t="s">
        <v>59</v>
      </c>
      <c r="D27" s="83"/>
      <c r="E27" s="90"/>
    </row>
    <row r="28" spans="2:5" ht="33" customHeight="1">
      <c r="B28" s="17" t="s">
        <v>4</v>
      </c>
      <c r="C28" s="78" t="s">
        <v>75</v>
      </c>
      <c r="D28" s="78"/>
      <c r="E28" s="78"/>
    </row>
    <row r="29" spans="2:5" ht="17.25" customHeight="1">
      <c r="B29" s="17" t="s">
        <v>30</v>
      </c>
      <c r="C29" s="47" t="s">
        <v>65</v>
      </c>
      <c r="D29" s="47"/>
      <c r="E29" s="47"/>
    </row>
    <row r="30" spans="3:5" ht="93.75" customHeight="1">
      <c r="C30" s="48" t="s">
        <v>64</v>
      </c>
      <c r="D30" s="84" t="s">
        <v>77</v>
      </c>
      <c r="E30" s="84"/>
    </row>
    <row r="31" spans="3:5" ht="20.25" customHeight="1">
      <c r="C31" s="49"/>
      <c r="D31" s="49" t="s">
        <v>63</v>
      </c>
      <c r="E31" s="47"/>
    </row>
    <row r="32" spans="2:5" s="50" customFormat="1" ht="62.25" customHeight="1">
      <c r="B32" s="50" t="s">
        <v>34</v>
      </c>
      <c r="C32" s="76" t="s">
        <v>84</v>
      </c>
      <c r="D32" s="76"/>
      <c r="E32" s="76"/>
    </row>
    <row r="33" spans="2:5" s="50" customFormat="1" ht="64.5" customHeight="1">
      <c r="B33" s="50" t="s">
        <v>5</v>
      </c>
      <c r="C33" s="83" t="s">
        <v>85</v>
      </c>
      <c r="D33" s="83"/>
      <c r="E33" s="83"/>
    </row>
    <row r="34" spans="2:5" ht="36" customHeight="1">
      <c r="B34" s="50" t="s">
        <v>6</v>
      </c>
      <c r="C34" s="76" t="s">
        <v>60</v>
      </c>
      <c r="D34" s="76"/>
      <c r="E34" s="76"/>
    </row>
    <row r="35" spans="2:5" ht="21" customHeight="1">
      <c r="B35" s="50" t="s">
        <v>55</v>
      </c>
      <c r="C35" s="77" t="s">
        <v>61</v>
      </c>
      <c r="D35" s="77"/>
      <c r="E35" s="77"/>
    </row>
    <row r="36" spans="2:5" ht="39" customHeight="1">
      <c r="B36" s="50" t="s">
        <v>66</v>
      </c>
      <c r="C36" s="76" t="s">
        <v>62</v>
      </c>
      <c r="D36" s="76"/>
      <c r="E36" s="76"/>
    </row>
    <row r="37" spans="2:5" ht="96.75" customHeight="1">
      <c r="B37" s="50" t="s">
        <v>67</v>
      </c>
      <c r="C37" s="76" t="s">
        <v>74</v>
      </c>
      <c r="D37" s="76"/>
      <c r="E37" s="76"/>
    </row>
    <row r="38" spans="2:5" ht="18" customHeight="1">
      <c r="B38" s="17" t="s">
        <v>68</v>
      </c>
      <c r="C38" s="23" t="s">
        <v>7</v>
      </c>
      <c r="D38" s="18"/>
      <c r="E38" s="17"/>
    </row>
    <row r="39" spans="2:5" ht="18" customHeight="1">
      <c r="B39" s="51"/>
      <c r="C39" s="79" t="s">
        <v>19</v>
      </c>
      <c r="D39" s="93"/>
      <c r="E39" s="80"/>
    </row>
    <row r="40" spans="3:5" ht="18" customHeight="1">
      <c r="C40" s="79" t="s">
        <v>8</v>
      </c>
      <c r="D40" s="80"/>
      <c r="E40" s="20"/>
    </row>
    <row r="41" spans="3:5" ht="18" customHeight="1">
      <c r="C41" s="81"/>
      <c r="D41" s="82"/>
      <c r="E41" s="20"/>
    </row>
    <row r="42" spans="3:5" ht="18" customHeight="1">
      <c r="C42" s="81"/>
      <c r="D42" s="82"/>
      <c r="E42" s="20"/>
    </row>
    <row r="43" spans="3:5" ht="18" customHeight="1">
      <c r="C43" s="81"/>
      <c r="D43" s="82"/>
      <c r="E43" s="20"/>
    </row>
    <row r="44" spans="3:5" ht="18" customHeight="1">
      <c r="C44" s="52" t="s">
        <v>10</v>
      </c>
      <c r="D44" s="52"/>
      <c r="E44" s="29"/>
    </row>
    <row r="45" spans="3:5" ht="18" customHeight="1">
      <c r="C45" s="79" t="s">
        <v>20</v>
      </c>
      <c r="D45" s="93"/>
      <c r="E45" s="80"/>
    </row>
    <row r="46" spans="3:5" ht="18" customHeight="1">
      <c r="C46" s="53" t="s">
        <v>8</v>
      </c>
      <c r="D46" s="54" t="s">
        <v>9</v>
      </c>
      <c r="E46" s="55" t="s">
        <v>11</v>
      </c>
    </row>
    <row r="47" spans="3:5" ht="18" customHeight="1">
      <c r="C47" s="56"/>
      <c r="D47" s="54"/>
      <c r="E47" s="57"/>
    </row>
    <row r="48" spans="3:5" ht="18" customHeight="1">
      <c r="C48" s="56"/>
      <c r="D48" s="54"/>
      <c r="E48" s="57"/>
    </row>
    <row r="49" spans="3:5" ht="18" customHeight="1">
      <c r="C49" s="52"/>
      <c r="D49" s="52"/>
      <c r="E49" s="29"/>
    </row>
    <row r="50" spans="3:5" ht="18" customHeight="1">
      <c r="C50" s="79" t="s">
        <v>21</v>
      </c>
      <c r="D50" s="93"/>
      <c r="E50" s="80"/>
    </row>
    <row r="51" spans="3:5" ht="18" customHeight="1">
      <c r="C51" s="79" t="s">
        <v>12</v>
      </c>
      <c r="D51" s="80"/>
      <c r="E51" s="20"/>
    </row>
    <row r="52" spans="3:5" ht="18" customHeight="1">
      <c r="C52" s="94"/>
      <c r="D52" s="94"/>
      <c r="E52" s="20"/>
    </row>
    <row r="53" spans="3:5" ht="34.5" customHeight="1">
      <c r="C53" s="16"/>
      <c r="D53" s="58"/>
      <c r="E53" s="58"/>
    </row>
    <row r="54" spans="3:5" ht="21" customHeight="1">
      <c r="C54" s="91"/>
      <c r="D54" s="92"/>
      <c r="E54" s="92"/>
    </row>
  </sheetData>
  <sheetProtection/>
  <mergeCells count="31">
    <mergeCell ref="D6:E6"/>
    <mergeCell ref="D13:E13"/>
    <mergeCell ref="D11:E11"/>
    <mergeCell ref="D14:E14"/>
    <mergeCell ref="D8:E8"/>
    <mergeCell ref="D16:E16"/>
    <mergeCell ref="D15:E15"/>
    <mergeCell ref="C54:E54"/>
    <mergeCell ref="C36:E36"/>
    <mergeCell ref="C39:E39"/>
    <mergeCell ref="C42:D42"/>
    <mergeCell ref="C43:D43"/>
    <mergeCell ref="C45:E45"/>
    <mergeCell ref="C50:E50"/>
    <mergeCell ref="C51:D51"/>
    <mergeCell ref="C52:D52"/>
    <mergeCell ref="C18:E18"/>
    <mergeCell ref="D30:E30"/>
    <mergeCell ref="C33:E33"/>
    <mergeCell ref="D9:E9"/>
    <mergeCell ref="D10:E10"/>
    <mergeCell ref="D12:E12"/>
    <mergeCell ref="C27:E27"/>
    <mergeCell ref="C32:E32"/>
    <mergeCell ref="C26:E26"/>
    <mergeCell ref="C34:E34"/>
    <mergeCell ref="C35:E35"/>
    <mergeCell ref="C28:E28"/>
    <mergeCell ref="C40:D40"/>
    <mergeCell ref="C41:D41"/>
    <mergeCell ref="C37:E37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  <rowBreaks count="1" manualBreakCount="1">
    <brk id="27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view="pageBreakPreview" zoomScale="130" zoomScaleNormal="90" zoomScaleSheetLayoutView="130" zoomScalePageLayoutView="85" workbookViewId="0" topLeftCell="A1">
      <selection activeCell="C16" sqref="C16"/>
    </sheetView>
  </sheetViews>
  <sheetFormatPr defaultColWidth="9.00390625" defaultRowHeight="12.75"/>
  <cols>
    <col min="1" max="1" width="5.375" style="14" customWidth="1"/>
    <col min="2" max="2" width="24.375" style="14" customWidth="1"/>
    <col min="3" max="3" width="14.00390625" style="14" customWidth="1"/>
    <col min="4" max="4" width="35.875" style="14" customWidth="1"/>
    <col min="5" max="5" width="10.375" style="8" customWidth="1"/>
    <col min="6" max="6" width="14.1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89"/>
      <c r="H2" s="89"/>
      <c r="I2" s="89"/>
    </row>
    <row r="3" ht="15">
      <c r="N3" s="21" t="s">
        <v>48</v>
      </c>
    </row>
    <row r="4" spans="2:17" ht="15">
      <c r="B4" s="23" t="s">
        <v>13</v>
      </c>
      <c r="C4" s="24">
        <v>1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96">
        <f>SUM(N11:N13)</f>
        <v>0</v>
      </c>
      <c r="I6" s="97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50</v>
      </c>
      <c r="E10" s="13" t="s">
        <v>47</v>
      </c>
      <c r="F10" s="11"/>
      <c r="G10" s="10" t="str">
        <f>"Nazwa handlowa /
"&amp;C10&amp;" / 
"&amp;D10</f>
        <v>Nazwa handlowa /
Dawka / 
Postać/Opakowanie</v>
      </c>
      <c r="H10" s="10" t="s">
        <v>45</v>
      </c>
      <c r="I10" s="10" t="str">
        <f>B10</f>
        <v>Skład</v>
      </c>
      <c r="J10" s="10" t="s">
        <v>81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45">
      <c r="A11" s="62" t="s">
        <v>1</v>
      </c>
      <c r="B11" s="64" t="s">
        <v>86</v>
      </c>
      <c r="C11" s="65" t="s">
        <v>87</v>
      </c>
      <c r="D11" s="59" t="s">
        <v>129</v>
      </c>
      <c r="E11" s="66">
        <v>400</v>
      </c>
      <c r="F11" s="9" t="s">
        <v>54</v>
      </c>
      <c r="G11" s="3" t="s">
        <v>53</v>
      </c>
      <c r="H11" s="3"/>
      <c r="I11" s="3"/>
      <c r="J11" s="4"/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45">
      <c r="A12" s="62" t="s">
        <v>2</v>
      </c>
      <c r="B12" s="64" t="s">
        <v>86</v>
      </c>
      <c r="C12" s="67" t="s">
        <v>88</v>
      </c>
      <c r="D12" s="64" t="s">
        <v>89</v>
      </c>
      <c r="E12" s="66">
        <v>100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1:17" s="61" customFormat="1" ht="45">
      <c r="A13" s="62" t="s">
        <v>3</v>
      </c>
      <c r="B13" s="64" t="s">
        <v>86</v>
      </c>
      <c r="C13" s="64" t="s">
        <v>90</v>
      </c>
      <c r="D13" s="64" t="s">
        <v>89</v>
      </c>
      <c r="E13" s="66">
        <v>1000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  <c r="Q13" s="22"/>
    </row>
    <row r="14" spans="2:5" ht="17.25" customHeight="1">
      <c r="B14" s="83" t="s">
        <v>91</v>
      </c>
      <c r="C14" s="83"/>
      <c r="D14" s="83"/>
      <c r="E14" s="6"/>
    </row>
    <row r="15" spans="2:4" ht="15">
      <c r="B15" s="98" t="s">
        <v>92</v>
      </c>
      <c r="C15" s="98"/>
      <c r="D15" s="98"/>
    </row>
  </sheetData>
  <sheetProtection/>
  <mergeCells count="4">
    <mergeCell ref="G2:I2"/>
    <mergeCell ref="H6:I6"/>
    <mergeCell ref="B14:D14"/>
    <mergeCell ref="B15:D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25"/>
  <sheetViews>
    <sheetView showGridLines="0" view="pageBreakPreview" zoomScale="150" zoomScaleNormal="90" zoomScaleSheetLayoutView="150" zoomScalePageLayoutView="85" workbookViewId="0" topLeftCell="A18">
      <selection activeCell="K16" sqref="K16"/>
    </sheetView>
  </sheetViews>
  <sheetFormatPr defaultColWidth="9.00390625" defaultRowHeight="12.75"/>
  <cols>
    <col min="1" max="1" width="5.375" style="14" customWidth="1"/>
    <col min="2" max="2" width="26.75390625" style="14" customWidth="1"/>
    <col min="3" max="3" width="30.75390625" style="14" customWidth="1"/>
    <col min="4" max="4" width="18.75390625" style="14" customWidth="1"/>
    <col min="5" max="5" width="8.375" style="8" customWidth="1"/>
    <col min="6" max="6" width="13.75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89"/>
      <c r="H2" s="89"/>
      <c r="I2" s="89"/>
    </row>
    <row r="3" ht="15">
      <c r="N3" s="21" t="s">
        <v>48</v>
      </c>
    </row>
    <row r="4" spans="2:17" ht="15">
      <c r="B4" s="23" t="s">
        <v>13</v>
      </c>
      <c r="C4" s="24">
        <v>2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96">
        <f>SUM(N11:N23)</f>
        <v>0</v>
      </c>
      <c r="I6" s="97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3" t="s">
        <v>51</v>
      </c>
      <c r="F10" s="11"/>
      <c r="G10" s="10" t="str">
        <f>"Nazwa handlowa /
"&amp;C10&amp;" / 
"&amp;D10</f>
        <v>Nazwa handlowa /
Dawka / 
Postać/ Opakowanie</v>
      </c>
      <c r="H10" s="10" t="s">
        <v>45</v>
      </c>
      <c r="I10" s="10" t="str">
        <f>B10</f>
        <v>Skład</v>
      </c>
      <c r="J10" s="10" t="s">
        <v>46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45">
      <c r="A11" s="62" t="s">
        <v>1</v>
      </c>
      <c r="B11" s="68" t="s">
        <v>93</v>
      </c>
      <c r="C11" s="64" t="s">
        <v>94</v>
      </c>
      <c r="D11" s="64" t="s">
        <v>95</v>
      </c>
      <c r="E11" s="68">
        <v>30</v>
      </c>
      <c r="F11" s="9" t="s">
        <v>54</v>
      </c>
      <c r="G11" s="3" t="s">
        <v>53</v>
      </c>
      <c r="H11" s="3"/>
      <c r="I11" s="3"/>
      <c r="J11" s="4"/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45">
      <c r="A12" s="62" t="s">
        <v>2</v>
      </c>
      <c r="B12" s="64" t="s">
        <v>96</v>
      </c>
      <c r="C12" s="64" t="s">
        <v>97</v>
      </c>
      <c r="D12" s="64" t="s">
        <v>98</v>
      </c>
      <c r="E12" s="64">
        <v>300</v>
      </c>
      <c r="F12" s="9" t="s">
        <v>54</v>
      </c>
      <c r="G12" s="3" t="s">
        <v>53</v>
      </c>
      <c r="H12" s="3"/>
      <c r="I12" s="3"/>
      <c r="J12" s="4"/>
      <c r="K12" s="3"/>
      <c r="L12" s="3" t="str">
        <f aca="true" t="shared" si="0" ref="L12:L23">IF(K12=0,"0,00",IF(K12&gt;0,ROUND(E12/K12,2)))</f>
        <v>0,00</v>
      </c>
      <c r="M12" s="3"/>
      <c r="N12" s="5">
        <f aca="true" t="shared" si="1" ref="N12:N23">ROUND(L12*ROUND(M12,2),2)</f>
        <v>0</v>
      </c>
      <c r="Q12" s="22"/>
    </row>
    <row r="13" spans="1:17" s="61" customFormat="1" ht="45">
      <c r="A13" s="62" t="s">
        <v>3</v>
      </c>
      <c r="B13" s="64" t="s">
        <v>96</v>
      </c>
      <c r="C13" s="64" t="s">
        <v>99</v>
      </c>
      <c r="D13" s="64" t="s">
        <v>98</v>
      </c>
      <c r="E13" s="64">
        <v>300</v>
      </c>
      <c r="F13" s="9" t="s">
        <v>54</v>
      </c>
      <c r="G13" s="3" t="s">
        <v>53</v>
      </c>
      <c r="H13" s="3"/>
      <c r="I13" s="3"/>
      <c r="J13" s="4"/>
      <c r="K13" s="3"/>
      <c r="L13" s="3" t="str">
        <f t="shared" si="0"/>
        <v>0,00</v>
      </c>
      <c r="M13" s="3"/>
      <c r="N13" s="5">
        <f t="shared" si="1"/>
        <v>0</v>
      </c>
      <c r="Q13" s="22"/>
    </row>
    <row r="14" spans="1:17" s="61" customFormat="1" ht="45">
      <c r="A14" s="62" t="s">
        <v>4</v>
      </c>
      <c r="B14" s="64" t="s">
        <v>96</v>
      </c>
      <c r="C14" s="64" t="s">
        <v>100</v>
      </c>
      <c r="D14" s="64" t="s">
        <v>98</v>
      </c>
      <c r="E14" s="64">
        <v>300</v>
      </c>
      <c r="F14" s="9" t="s">
        <v>54</v>
      </c>
      <c r="G14" s="3" t="s">
        <v>53</v>
      </c>
      <c r="H14" s="3"/>
      <c r="I14" s="3"/>
      <c r="J14" s="4"/>
      <c r="K14" s="3"/>
      <c r="L14" s="3" t="str">
        <f t="shared" si="0"/>
        <v>0,00</v>
      </c>
      <c r="M14" s="3"/>
      <c r="N14" s="5">
        <f t="shared" si="1"/>
        <v>0</v>
      </c>
      <c r="Q14" s="22"/>
    </row>
    <row r="15" spans="1:17" s="61" customFormat="1" ht="45">
      <c r="A15" s="62" t="s">
        <v>30</v>
      </c>
      <c r="B15" s="64" t="s">
        <v>101</v>
      </c>
      <c r="C15" s="64" t="s">
        <v>102</v>
      </c>
      <c r="D15" s="64" t="s">
        <v>98</v>
      </c>
      <c r="E15" s="64">
        <v>280</v>
      </c>
      <c r="F15" s="9" t="s">
        <v>54</v>
      </c>
      <c r="G15" s="3" t="s">
        <v>53</v>
      </c>
      <c r="H15" s="3"/>
      <c r="I15" s="3"/>
      <c r="J15" s="4"/>
      <c r="K15" s="3"/>
      <c r="L15" s="3" t="str">
        <f t="shared" si="0"/>
        <v>0,00</v>
      </c>
      <c r="M15" s="3"/>
      <c r="N15" s="5">
        <f t="shared" si="1"/>
        <v>0</v>
      </c>
      <c r="Q15" s="22"/>
    </row>
    <row r="16" spans="1:17" s="61" customFormat="1" ht="45">
      <c r="A16" s="62" t="s">
        <v>34</v>
      </c>
      <c r="B16" s="64" t="s">
        <v>101</v>
      </c>
      <c r="C16" s="64" t="s">
        <v>103</v>
      </c>
      <c r="D16" s="64" t="s">
        <v>98</v>
      </c>
      <c r="E16" s="64">
        <v>280</v>
      </c>
      <c r="F16" s="9" t="s">
        <v>54</v>
      </c>
      <c r="G16" s="3" t="s">
        <v>53</v>
      </c>
      <c r="H16" s="3"/>
      <c r="I16" s="3"/>
      <c r="J16" s="4"/>
      <c r="K16" s="3"/>
      <c r="L16" s="3" t="str">
        <f t="shared" si="0"/>
        <v>0,00</v>
      </c>
      <c r="M16" s="3"/>
      <c r="N16" s="5">
        <f t="shared" si="1"/>
        <v>0</v>
      </c>
      <c r="Q16" s="22"/>
    </row>
    <row r="17" spans="1:17" s="61" customFormat="1" ht="45">
      <c r="A17" s="62" t="s">
        <v>5</v>
      </c>
      <c r="B17" s="64" t="s">
        <v>101</v>
      </c>
      <c r="C17" s="64" t="s">
        <v>104</v>
      </c>
      <c r="D17" s="64" t="s">
        <v>98</v>
      </c>
      <c r="E17" s="64">
        <v>280</v>
      </c>
      <c r="F17" s="9" t="s">
        <v>54</v>
      </c>
      <c r="G17" s="3" t="s">
        <v>53</v>
      </c>
      <c r="H17" s="3"/>
      <c r="I17" s="3"/>
      <c r="J17" s="4"/>
      <c r="K17" s="3"/>
      <c r="L17" s="3" t="str">
        <f t="shared" si="0"/>
        <v>0,00</v>
      </c>
      <c r="M17" s="3"/>
      <c r="N17" s="5">
        <f t="shared" si="1"/>
        <v>0</v>
      </c>
      <c r="Q17" s="22"/>
    </row>
    <row r="18" spans="1:17" s="61" customFormat="1" ht="60">
      <c r="A18" s="62" t="s">
        <v>6</v>
      </c>
      <c r="B18" s="64" t="s">
        <v>105</v>
      </c>
      <c r="C18" s="64" t="s">
        <v>106</v>
      </c>
      <c r="D18" s="64" t="s">
        <v>98</v>
      </c>
      <c r="E18" s="64">
        <v>280</v>
      </c>
      <c r="F18" s="9" t="s">
        <v>54</v>
      </c>
      <c r="G18" s="3" t="s">
        <v>53</v>
      </c>
      <c r="H18" s="3"/>
      <c r="I18" s="3"/>
      <c r="J18" s="4"/>
      <c r="K18" s="3"/>
      <c r="L18" s="3" t="str">
        <f t="shared" si="0"/>
        <v>0,00</v>
      </c>
      <c r="M18" s="3"/>
      <c r="N18" s="5">
        <f t="shared" si="1"/>
        <v>0</v>
      </c>
      <c r="Q18" s="22"/>
    </row>
    <row r="19" spans="1:17" s="61" customFormat="1" ht="60">
      <c r="A19" s="62" t="s">
        <v>55</v>
      </c>
      <c r="B19" s="64" t="s">
        <v>105</v>
      </c>
      <c r="C19" s="59" t="s">
        <v>130</v>
      </c>
      <c r="D19" s="64" t="s">
        <v>98</v>
      </c>
      <c r="E19" s="64">
        <v>280</v>
      </c>
      <c r="F19" s="9" t="s">
        <v>54</v>
      </c>
      <c r="G19" s="3" t="s">
        <v>53</v>
      </c>
      <c r="H19" s="3"/>
      <c r="I19" s="3"/>
      <c r="J19" s="4"/>
      <c r="K19" s="3"/>
      <c r="L19" s="3" t="str">
        <f t="shared" si="0"/>
        <v>0,00</v>
      </c>
      <c r="M19" s="3"/>
      <c r="N19" s="5">
        <f t="shared" si="1"/>
        <v>0</v>
      </c>
      <c r="Q19" s="22"/>
    </row>
    <row r="20" spans="1:17" s="61" customFormat="1" ht="60">
      <c r="A20" s="62" t="s">
        <v>66</v>
      </c>
      <c r="B20" s="64" t="s">
        <v>105</v>
      </c>
      <c r="C20" s="64" t="s">
        <v>107</v>
      </c>
      <c r="D20" s="64" t="s">
        <v>98</v>
      </c>
      <c r="E20" s="64">
        <v>280</v>
      </c>
      <c r="F20" s="9" t="s">
        <v>54</v>
      </c>
      <c r="G20" s="3" t="s">
        <v>53</v>
      </c>
      <c r="H20" s="3"/>
      <c r="I20" s="3"/>
      <c r="J20" s="4"/>
      <c r="K20" s="3"/>
      <c r="L20" s="3" t="str">
        <f t="shared" si="0"/>
        <v>0,00</v>
      </c>
      <c r="M20" s="3"/>
      <c r="N20" s="5">
        <f t="shared" si="1"/>
        <v>0</v>
      </c>
      <c r="Q20" s="22"/>
    </row>
    <row r="21" spans="1:17" s="61" customFormat="1" ht="45">
      <c r="A21" s="62" t="s">
        <v>67</v>
      </c>
      <c r="B21" s="64" t="s">
        <v>108</v>
      </c>
      <c r="C21" s="64" t="s">
        <v>109</v>
      </c>
      <c r="D21" s="64" t="s">
        <v>98</v>
      </c>
      <c r="E21" s="64">
        <v>280</v>
      </c>
      <c r="F21" s="9" t="s">
        <v>54</v>
      </c>
      <c r="G21" s="3" t="s">
        <v>53</v>
      </c>
      <c r="H21" s="3"/>
      <c r="I21" s="3"/>
      <c r="J21" s="4"/>
      <c r="K21" s="3"/>
      <c r="L21" s="3" t="str">
        <f t="shared" si="0"/>
        <v>0,00</v>
      </c>
      <c r="M21" s="3"/>
      <c r="N21" s="5">
        <f t="shared" si="1"/>
        <v>0</v>
      </c>
      <c r="Q21" s="22"/>
    </row>
    <row r="22" spans="1:17" s="61" customFormat="1" ht="45">
      <c r="A22" s="62" t="s">
        <v>68</v>
      </c>
      <c r="B22" s="64" t="s">
        <v>108</v>
      </c>
      <c r="C22" s="64" t="s">
        <v>110</v>
      </c>
      <c r="D22" s="64" t="s">
        <v>98</v>
      </c>
      <c r="E22" s="64">
        <v>280</v>
      </c>
      <c r="F22" s="9" t="s">
        <v>54</v>
      </c>
      <c r="G22" s="3" t="s">
        <v>53</v>
      </c>
      <c r="H22" s="3"/>
      <c r="I22" s="3"/>
      <c r="J22" s="4"/>
      <c r="K22" s="3"/>
      <c r="L22" s="3" t="str">
        <f t="shared" si="0"/>
        <v>0,00</v>
      </c>
      <c r="M22" s="3"/>
      <c r="N22" s="5">
        <f t="shared" si="1"/>
        <v>0</v>
      </c>
      <c r="Q22" s="22"/>
    </row>
    <row r="23" spans="1:17" s="61" customFormat="1" ht="45">
      <c r="A23" s="62" t="s">
        <v>69</v>
      </c>
      <c r="B23" s="64" t="s">
        <v>108</v>
      </c>
      <c r="C23" s="64" t="s">
        <v>111</v>
      </c>
      <c r="D23" s="64" t="s">
        <v>98</v>
      </c>
      <c r="E23" s="64">
        <v>280</v>
      </c>
      <c r="F23" s="9" t="s">
        <v>54</v>
      </c>
      <c r="G23" s="3" t="s">
        <v>53</v>
      </c>
      <c r="H23" s="3"/>
      <c r="I23" s="3"/>
      <c r="J23" s="4"/>
      <c r="K23" s="3"/>
      <c r="L23" s="3" t="str">
        <f t="shared" si="0"/>
        <v>0,00</v>
      </c>
      <c r="M23" s="3"/>
      <c r="N23" s="5">
        <f t="shared" si="1"/>
        <v>0</v>
      </c>
      <c r="Q23" s="22"/>
    </row>
    <row r="24" spans="2:6" ht="21" customHeight="1">
      <c r="B24" s="99" t="s">
        <v>112</v>
      </c>
      <c r="C24" s="99"/>
      <c r="D24" s="99"/>
      <c r="E24" s="99"/>
      <c r="F24" s="99"/>
    </row>
    <row r="25" spans="2:5" ht="15">
      <c r="B25" s="7"/>
      <c r="E25" s="6"/>
    </row>
  </sheetData>
  <sheetProtection/>
  <mergeCells count="3">
    <mergeCell ref="G2:I2"/>
    <mergeCell ref="H6:I6"/>
    <mergeCell ref="B24:F2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view="pageBreakPreview" zoomScale="120" zoomScaleNormal="120" zoomScaleSheetLayoutView="120" zoomScalePageLayoutView="80" workbookViewId="0" topLeftCell="A2">
      <selection activeCell="B3" sqref="B3"/>
    </sheetView>
  </sheetViews>
  <sheetFormatPr defaultColWidth="9.00390625" defaultRowHeight="12.75"/>
  <cols>
    <col min="1" max="1" width="5.375" style="14" customWidth="1"/>
    <col min="2" max="2" width="46.25390625" style="14" customWidth="1"/>
    <col min="3" max="3" width="20.25390625" style="14" customWidth="1"/>
    <col min="4" max="4" width="12.125" style="14" customWidth="1"/>
    <col min="5" max="5" width="6.25390625" style="8" customWidth="1"/>
    <col min="6" max="6" width="14.1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89"/>
      <c r="H2" s="89"/>
      <c r="I2" s="89"/>
    </row>
    <row r="3" ht="15">
      <c r="N3" s="21" t="s">
        <v>48</v>
      </c>
    </row>
    <row r="4" spans="2:17" ht="15">
      <c r="B4" s="23" t="s">
        <v>13</v>
      </c>
      <c r="C4" s="24">
        <v>3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96">
        <f>SUM(N11:N12)</f>
        <v>0</v>
      </c>
      <c r="I6" s="97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00" t="s">
        <v>51</v>
      </c>
      <c r="F10" s="101"/>
      <c r="G10" s="10" t="str">
        <f>"Nazwa handlowa /
"&amp;C10&amp;" / 
"&amp;D10</f>
        <v>Nazwa handlowa /
Dawka / 
Postać/ Opakowanie</v>
      </c>
      <c r="H10" s="10" t="s">
        <v>82</v>
      </c>
      <c r="I10" s="10" t="str">
        <f>B10</f>
        <v>Skład</v>
      </c>
      <c r="J10" s="10" t="s">
        <v>76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126.75" customHeight="1">
      <c r="A11" s="62" t="s">
        <v>1</v>
      </c>
      <c r="B11" s="71" t="s">
        <v>135</v>
      </c>
      <c r="C11" s="59" t="s">
        <v>113</v>
      </c>
      <c r="D11" s="59" t="s">
        <v>114</v>
      </c>
      <c r="E11" s="69">
        <v>75</v>
      </c>
      <c r="F11" s="63" t="s">
        <v>54</v>
      </c>
      <c r="G11" s="3" t="s">
        <v>80</v>
      </c>
      <c r="H11" s="3"/>
      <c r="I11" s="3"/>
      <c r="J11" s="4" t="s">
        <v>72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1" customFormat="1" ht="60">
      <c r="A12" s="62" t="s">
        <v>2</v>
      </c>
      <c r="B12" s="34" t="s">
        <v>125</v>
      </c>
      <c r="C12" s="59" t="s">
        <v>116</v>
      </c>
      <c r="D12" s="59" t="s">
        <v>125</v>
      </c>
      <c r="E12" s="70">
        <v>75</v>
      </c>
      <c r="F12" s="63" t="s">
        <v>54</v>
      </c>
      <c r="G12" s="3" t="s">
        <v>80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2:6" ht="17.25" customHeight="1">
      <c r="B13" s="102" t="s">
        <v>117</v>
      </c>
      <c r="C13" s="102"/>
      <c r="D13" s="102"/>
      <c r="E13" s="1"/>
      <c r="F13" s="15"/>
    </row>
  </sheetData>
  <sheetProtection/>
  <mergeCells count="4">
    <mergeCell ref="G2:I2"/>
    <mergeCell ref="H6:I6"/>
    <mergeCell ref="E10:F10"/>
    <mergeCell ref="B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6"/>
  <sheetViews>
    <sheetView showGridLines="0" view="pageBreakPreview" zoomScale="120" zoomScaleNormal="82" zoomScaleSheetLayoutView="120" zoomScalePageLayoutView="80" workbookViewId="0" topLeftCell="A11">
      <selection activeCell="C13" sqref="C13"/>
    </sheetView>
  </sheetViews>
  <sheetFormatPr defaultColWidth="9.00390625" defaultRowHeight="12.75"/>
  <cols>
    <col min="1" max="1" width="5.375" style="14" customWidth="1"/>
    <col min="2" max="2" width="53.875" style="14" customWidth="1"/>
    <col min="3" max="3" width="15.375" style="14" customWidth="1"/>
    <col min="4" max="4" width="11.375" style="14" customWidth="1"/>
    <col min="5" max="5" width="8.125" style="8" customWidth="1"/>
    <col min="6" max="6" width="10.25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89"/>
      <c r="H2" s="89"/>
      <c r="I2" s="89"/>
    </row>
    <row r="3" ht="15">
      <c r="N3" s="21" t="s">
        <v>48</v>
      </c>
    </row>
    <row r="4" spans="2:17" ht="15">
      <c r="B4" s="23" t="s">
        <v>13</v>
      </c>
      <c r="C4" s="24">
        <v>4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96">
        <f>SUM(N11:N13)</f>
        <v>0</v>
      </c>
      <c r="I6" s="97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52</v>
      </c>
      <c r="E10" s="13" t="s">
        <v>47</v>
      </c>
      <c r="F10" s="11"/>
      <c r="G10" s="10" t="str">
        <f>"Nazwa handlowa /
"&amp;C10&amp;" / 
"&amp;D10</f>
        <v>Nazwa handlowa /
Dawka / 
Postać / opakowanie</v>
      </c>
      <c r="H10" s="10" t="s">
        <v>82</v>
      </c>
      <c r="I10" s="10" t="str">
        <f>B10</f>
        <v>Skład</v>
      </c>
      <c r="J10" s="10" t="s">
        <v>76</v>
      </c>
      <c r="K10" s="10" t="s">
        <v>27</v>
      </c>
      <c r="L10" s="10" t="s">
        <v>28</v>
      </c>
      <c r="M10" s="10" t="s">
        <v>29</v>
      </c>
      <c r="N10" s="10" t="s">
        <v>16</v>
      </c>
    </row>
    <row r="11" spans="1:14" ht="141.75" customHeight="1">
      <c r="A11" s="2" t="s">
        <v>1</v>
      </c>
      <c r="B11" s="72" t="s">
        <v>127</v>
      </c>
      <c r="C11" s="59" t="s">
        <v>118</v>
      </c>
      <c r="D11" s="59" t="s">
        <v>119</v>
      </c>
      <c r="E11" s="59">
        <v>150</v>
      </c>
      <c r="F11" s="9" t="s">
        <v>54</v>
      </c>
      <c r="G11" s="3" t="s">
        <v>53</v>
      </c>
      <c r="H11" s="3"/>
      <c r="I11" s="3"/>
      <c r="J11" s="4" t="s">
        <v>72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4" ht="138.75" customHeight="1">
      <c r="A12" s="2" t="s">
        <v>2</v>
      </c>
      <c r="B12" s="72" t="s">
        <v>127</v>
      </c>
      <c r="C12" s="59" t="s">
        <v>120</v>
      </c>
      <c r="D12" s="59" t="s">
        <v>119</v>
      </c>
      <c r="E12" s="59">
        <v>150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</row>
    <row r="13" spans="1:14" ht="137.25" customHeight="1">
      <c r="A13" s="2" t="s">
        <v>3</v>
      </c>
      <c r="B13" s="72" t="s">
        <v>127</v>
      </c>
      <c r="C13" s="59" t="s">
        <v>121</v>
      </c>
      <c r="D13" s="59" t="s">
        <v>119</v>
      </c>
      <c r="E13" s="59">
        <v>60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</row>
    <row r="14" spans="1:14" ht="29.25" customHeight="1">
      <c r="A14" s="12"/>
      <c r="B14" s="75" t="s">
        <v>128</v>
      </c>
      <c r="C14" s="38"/>
      <c r="D14" s="38"/>
      <c r="E14" s="39"/>
      <c r="F14" s="19"/>
      <c r="G14" s="35"/>
      <c r="H14" s="35"/>
      <c r="I14" s="35"/>
      <c r="J14" s="36"/>
      <c r="K14" s="35"/>
      <c r="L14" s="35"/>
      <c r="M14" s="35"/>
      <c r="N14" s="37"/>
    </row>
    <row r="15" ht="15">
      <c r="E15" s="6"/>
    </row>
    <row r="16" spans="2:5" ht="15">
      <c r="B16" s="7"/>
      <c r="E16" s="6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5"/>
  <sheetViews>
    <sheetView showGridLines="0" tabSelected="1" view="pageBreakPreview" zoomScale="130" zoomScaleNormal="80" zoomScaleSheetLayoutView="130" zoomScalePageLayoutView="85" workbookViewId="0" topLeftCell="A9">
      <selection activeCell="B13" sqref="B13:D14"/>
    </sheetView>
  </sheetViews>
  <sheetFormatPr defaultColWidth="9.00390625" defaultRowHeight="12.75"/>
  <cols>
    <col min="1" max="1" width="5.375" style="14" customWidth="1"/>
    <col min="2" max="2" width="43.375" style="14" customWidth="1"/>
    <col min="3" max="3" width="7.875" style="14" customWidth="1"/>
    <col min="4" max="4" width="24.00390625" style="14" customWidth="1"/>
    <col min="5" max="5" width="10.125" style="8" customWidth="1"/>
    <col min="6" max="6" width="13.00390625" style="14" customWidth="1"/>
    <col min="7" max="7" width="36.125" style="14" customWidth="1"/>
    <col min="8" max="8" width="31.00390625" style="14" customWidth="1"/>
    <col min="9" max="9" width="19.25390625" style="14" customWidth="1"/>
    <col min="10" max="10" width="26.75390625" style="14" customWidth="1"/>
    <col min="11" max="12" width="16.125" style="14" customWidth="1"/>
    <col min="13" max="13" width="17.125" style="14" customWidth="1"/>
    <col min="14" max="14" width="18.625" style="14" customWidth="1"/>
    <col min="15" max="15" width="8.00390625" style="14" customWidth="1"/>
    <col min="16" max="16" width="15.875" style="14" customWidth="1"/>
    <col min="17" max="17" width="15.875" style="22" customWidth="1"/>
    <col min="18" max="18" width="15.875" style="14" customWidth="1"/>
    <col min="19" max="20" width="14.25390625" style="14" customWidth="1"/>
    <col min="21" max="21" width="15.25390625" style="14" customWidth="1"/>
    <col min="22" max="16384" width="9.125" style="14" customWidth="1"/>
  </cols>
  <sheetData>
    <row r="1" spans="2:20" ht="15">
      <c r="B1" s="7" t="str">
        <f>'formularz oferty'!D4</f>
        <v>DFP.271.79.2021.AM</v>
      </c>
      <c r="N1" s="21" t="s">
        <v>71</v>
      </c>
      <c r="S1" s="7"/>
      <c r="T1" s="7"/>
    </row>
    <row r="2" spans="7:9" ht="15">
      <c r="G2" s="89"/>
      <c r="H2" s="89"/>
      <c r="I2" s="89"/>
    </row>
    <row r="3" ht="15">
      <c r="N3" s="21" t="s">
        <v>48</v>
      </c>
    </row>
    <row r="4" spans="2:17" ht="15">
      <c r="B4" s="23" t="s">
        <v>13</v>
      </c>
      <c r="C4" s="24">
        <v>5</v>
      </c>
      <c r="D4" s="25"/>
      <c r="E4" s="26"/>
      <c r="F4" s="12"/>
      <c r="G4" s="27" t="s">
        <v>18</v>
      </c>
      <c r="H4" s="12"/>
      <c r="I4" s="25"/>
      <c r="J4" s="12"/>
      <c r="K4" s="12"/>
      <c r="L4" s="12"/>
      <c r="M4" s="12"/>
      <c r="N4" s="12"/>
      <c r="Q4" s="14"/>
    </row>
    <row r="5" spans="2:17" ht="15">
      <c r="B5" s="23"/>
      <c r="C5" s="25"/>
      <c r="D5" s="25"/>
      <c r="E5" s="26"/>
      <c r="F5" s="12"/>
      <c r="G5" s="27"/>
      <c r="H5" s="12"/>
      <c r="I5" s="25"/>
      <c r="J5" s="12"/>
      <c r="K5" s="12"/>
      <c r="L5" s="12"/>
      <c r="M5" s="12"/>
      <c r="N5" s="12"/>
      <c r="Q5" s="14"/>
    </row>
    <row r="6" spans="1:17" ht="15">
      <c r="A6" s="23"/>
      <c r="B6" s="23"/>
      <c r="C6" s="28"/>
      <c r="D6" s="28"/>
      <c r="E6" s="29"/>
      <c r="F6" s="12"/>
      <c r="G6" s="30" t="s">
        <v>0</v>
      </c>
      <c r="H6" s="96">
        <f>SUM(N11:N14)</f>
        <v>0</v>
      </c>
      <c r="I6" s="97"/>
      <c r="Q6" s="14"/>
    </row>
    <row r="7" spans="1:17" ht="15">
      <c r="A7" s="23"/>
      <c r="C7" s="12"/>
      <c r="D7" s="12"/>
      <c r="E7" s="29"/>
      <c r="F7" s="12"/>
      <c r="G7" s="12"/>
      <c r="H7" s="12"/>
      <c r="I7" s="12"/>
      <c r="J7" s="12"/>
      <c r="K7" s="12"/>
      <c r="L7" s="12"/>
      <c r="Q7" s="14"/>
    </row>
    <row r="8" spans="1:17" ht="15">
      <c r="A8" s="23"/>
      <c r="B8" s="31"/>
      <c r="C8" s="32"/>
      <c r="D8" s="32"/>
      <c r="E8" s="33"/>
      <c r="F8" s="32"/>
      <c r="G8" s="32"/>
      <c r="H8" s="32"/>
      <c r="I8" s="32"/>
      <c r="J8" s="32"/>
      <c r="K8" s="32"/>
      <c r="L8" s="32"/>
      <c r="Q8" s="14"/>
    </row>
    <row r="9" spans="2:17" ht="15">
      <c r="B9" s="23"/>
      <c r="E9" s="6"/>
      <c r="Q9" s="14"/>
    </row>
    <row r="10" spans="1:14" s="23" customFormat="1" ht="74.25" customHeight="1">
      <c r="A10" s="10" t="s">
        <v>33</v>
      </c>
      <c r="B10" s="10" t="s">
        <v>14</v>
      </c>
      <c r="C10" s="10" t="s">
        <v>15</v>
      </c>
      <c r="D10" s="10" t="s">
        <v>49</v>
      </c>
      <c r="E10" s="13" t="s">
        <v>51</v>
      </c>
      <c r="F10" s="11"/>
      <c r="G10" s="10" t="str">
        <f>"Nazwa handlowa /
"&amp;C10&amp;" / 
"&amp;D10</f>
        <v>Nazwa handlowa /
Dawka / 
Postać/ Opakowanie</v>
      </c>
      <c r="H10" s="10" t="s">
        <v>82</v>
      </c>
      <c r="I10" s="10" t="str">
        <f>B10</f>
        <v>Skład</v>
      </c>
      <c r="J10" s="10" t="s">
        <v>83</v>
      </c>
      <c r="K10" s="10" t="s">
        <v>27</v>
      </c>
      <c r="L10" s="10" t="s">
        <v>56</v>
      </c>
      <c r="M10" s="10" t="s">
        <v>57</v>
      </c>
      <c r="N10" s="10" t="s">
        <v>16</v>
      </c>
    </row>
    <row r="11" spans="1:14" ht="78.75" customHeight="1">
      <c r="A11" s="2" t="s">
        <v>1</v>
      </c>
      <c r="B11" s="64" t="s">
        <v>122</v>
      </c>
      <c r="C11" s="68" t="s">
        <v>113</v>
      </c>
      <c r="D11" s="64" t="s">
        <v>123</v>
      </c>
      <c r="E11" s="73">
        <v>250</v>
      </c>
      <c r="F11" s="9" t="s">
        <v>54</v>
      </c>
      <c r="G11" s="3" t="s">
        <v>53</v>
      </c>
      <c r="H11" s="3"/>
      <c r="I11" s="3"/>
      <c r="J11" s="4" t="s">
        <v>73</v>
      </c>
      <c r="K11" s="3"/>
      <c r="L11" s="3" t="str">
        <f>IF(K11=0,"0,00",IF(K11&gt;0,ROUND(E11/K11,2)))</f>
        <v>0,00</v>
      </c>
      <c r="M11" s="3"/>
      <c r="N11" s="5">
        <f>ROUND(L11*ROUND(M11,2),2)</f>
        <v>0</v>
      </c>
    </row>
    <row r="12" spans="1:17" s="60" customFormat="1" ht="81.75" customHeight="1">
      <c r="A12" s="62" t="s">
        <v>2</v>
      </c>
      <c r="B12" s="64" t="s">
        <v>122</v>
      </c>
      <c r="C12" s="68" t="s">
        <v>124</v>
      </c>
      <c r="D12" s="64" t="s">
        <v>123</v>
      </c>
      <c r="E12" s="73">
        <v>30</v>
      </c>
      <c r="F12" s="9" t="s">
        <v>54</v>
      </c>
      <c r="G12" s="3" t="s">
        <v>53</v>
      </c>
      <c r="H12" s="3"/>
      <c r="I12" s="3"/>
      <c r="J12" s="4"/>
      <c r="K12" s="3"/>
      <c r="L12" s="3" t="str">
        <f>IF(K12=0,"0,00",IF(K12&gt;0,ROUND(E12/K12,2)))</f>
        <v>0,00</v>
      </c>
      <c r="M12" s="3"/>
      <c r="N12" s="5">
        <f>ROUND(L12*ROUND(M12,2),2)</f>
        <v>0</v>
      </c>
      <c r="Q12" s="22"/>
    </row>
    <row r="13" spans="1:17" s="61" customFormat="1" ht="45">
      <c r="A13" s="62" t="s">
        <v>3</v>
      </c>
      <c r="B13" s="59" t="s">
        <v>132</v>
      </c>
      <c r="C13" s="59" t="s">
        <v>115</v>
      </c>
      <c r="D13" s="59" t="s">
        <v>133</v>
      </c>
      <c r="E13" s="73">
        <v>10</v>
      </c>
      <c r="F13" s="9" t="s">
        <v>54</v>
      </c>
      <c r="G13" s="3" t="s">
        <v>53</v>
      </c>
      <c r="H13" s="3"/>
      <c r="I13" s="3"/>
      <c r="J13" s="4"/>
      <c r="K13" s="3"/>
      <c r="L13" s="3" t="str">
        <f>IF(K13=0,"0,00",IF(K13&gt;0,ROUND(E13/K13,2)))</f>
        <v>0,00</v>
      </c>
      <c r="M13" s="3"/>
      <c r="N13" s="5">
        <f>ROUND(L13*ROUND(M13,2),2)</f>
        <v>0</v>
      </c>
      <c r="Q13" s="22"/>
    </row>
    <row r="14" spans="1:14" ht="45">
      <c r="A14" s="62" t="s">
        <v>4</v>
      </c>
      <c r="B14" s="59" t="s">
        <v>132</v>
      </c>
      <c r="C14" s="59" t="s">
        <v>115</v>
      </c>
      <c r="D14" s="59" t="s">
        <v>134</v>
      </c>
      <c r="E14" s="73">
        <v>250</v>
      </c>
      <c r="F14" s="9" t="s">
        <v>54</v>
      </c>
      <c r="G14" s="3" t="s">
        <v>53</v>
      </c>
      <c r="H14" s="2"/>
      <c r="I14" s="2"/>
      <c r="J14" s="2"/>
      <c r="K14" s="2"/>
      <c r="L14" s="3" t="str">
        <f>IF(K14=0,"0,00",IF(K14&gt;0,ROUND(E14/K14,2)))</f>
        <v>0,00</v>
      </c>
      <c r="M14" s="2"/>
      <c r="N14" s="5">
        <f>ROUND(L14*ROUND(M14,2),2)</f>
        <v>0</v>
      </c>
    </row>
    <row r="15" spans="2:3" ht="15.75" customHeight="1">
      <c r="B15" s="99" t="s">
        <v>131</v>
      </c>
      <c r="C15" s="99"/>
    </row>
  </sheetData>
  <sheetProtection/>
  <mergeCells count="3">
    <mergeCell ref="G2:I2"/>
    <mergeCell ref="H6:I6"/>
    <mergeCell ref="B15:C15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0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Matys</cp:lastModifiedBy>
  <cp:lastPrinted>2020-10-06T13:47:16Z</cp:lastPrinted>
  <dcterms:created xsi:type="dcterms:W3CDTF">2003-05-16T10:10:29Z</dcterms:created>
  <dcterms:modified xsi:type="dcterms:W3CDTF">2021-08-09T07:53:38Z</dcterms:modified>
  <cp:category/>
  <cp:version/>
  <cp:contentType/>
  <cp:contentStatus/>
</cp:coreProperties>
</file>