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575" windowHeight="11820" tabRatio="818" activeTab="5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</sheets>
  <definedNames>
    <definedName name="_xlnm.Print_Area" localSheetId="1">'część (1)'!$A$1:$O$15</definedName>
    <definedName name="_xlnm.Print_Area" localSheetId="2">'część (2)'!$A$1:$O$15</definedName>
    <definedName name="_xlnm.Print_Area" localSheetId="3">'część (3)'!$A$1:$O$15</definedName>
    <definedName name="_xlnm.Print_Area" localSheetId="4">'część (4)'!$A$1:$O$14</definedName>
    <definedName name="_xlnm.Print_Area" localSheetId="5">'część (5)'!$A$1:$O$17</definedName>
    <definedName name="_xlnm.Print_Area" localSheetId="0">'formularz oferty'!$A$1:$E$52</definedName>
  </definedNames>
  <calcPr fullCalcOnLoad="1"/>
</workbook>
</file>

<file path=xl/sharedStrings.xml><?xml version="1.0" encoding="utf-8"?>
<sst xmlns="http://schemas.openxmlformats.org/spreadsheetml/2006/main" count="214" uniqueCount="113">
  <si>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</si>
  <si>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</si>
  <si>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</si>
  <si>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</si>
  <si>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</si>
  <si>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</si>
  <si>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</si>
  <si>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</si>
  <si>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</si>
  <si>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</si>
  <si>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</si>
  <si>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</si>
  <si>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</si>
  <si>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</si>
  <si>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</si>
  <si>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</si>
  <si>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</si>
  <si>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</si>
  <si>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</si>
  <si>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</si>
  <si>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</si>
  <si>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</si>
  <si>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</si>
  <si>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</si>
  <si>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</si>
  <si>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</si>
  <si>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</si>
  <si>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</si>
  <si>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</si>
  <si>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</si>
  <si>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</si>
  <si>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</si>
  <si>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</si>
  <si>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</si>
  <si>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</si>
  <si>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</si>
  <si>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</si>
  <si>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</si>
  <si>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</si>
  <si>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</si>
  <si>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</si>
  <si>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</si>
  <si>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</si>
  <si>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Kod EAN</t>
  </si>
  <si>
    <t>Ilość</t>
  </si>
  <si>
    <t>załącznik nr ….. do umowy</t>
  </si>
  <si>
    <t>Postać/ Opakowanie</t>
  </si>
  <si>
    <t>Postać/Opakowanie</t>
  </si>
  <si>
    <t xml:space="preserve">Ilość </t>
  </si>
  <si>
    <t>Postać / opakowanie</t>
  </si>
  <si>
    <t>Nazwa handlowa:
Dawka: 
Postać / Opakowanie:</t>
  </si>
  <si>
    <t>sztuk</t>
  </si>
  <si>
    <t>9.</t>
  </si>
  <si>
    <t xml:space="preserve">Oferowana ilość opakowań jednostkowych 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</si>
  <si>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</si>
  <si>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</si>
  <si>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</si>
  <si>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</si>
  <si>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</si>
  <si>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</si>
  <si>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</si>
  <si>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</si>
  <si>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</si>
  <si>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</si>
  <si>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</si>
  <si>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</si>
  <si>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t xml:space="preserve">
</t>
  </si>
  <si>
    <t xml:space="preserve">
</t>
  </si>
  <si>
    <t>Oświadczamy, że zamówienie będziemy wykonywać do czasu wyczerpania kwoty wynagrodzenia umownego, nie dłużej jednak niż przez 5 miesięcy od dnia zawarcia umowy.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</si>
  <si>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</si>
  <si>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 xml:space="preserve">Nazwa handlowa:
Dawka: 
Postać / Opakowanie:
</t>
  </si>
  <si>
    <t xml:space="preserve">Kod EAN </t>
  </si>
  <si>
    <t>5 g</t>
  </si>
  <si>
    <t>Dostawa produktów leczniczych do Apteki Szpitala Uniwersyteckiego w Krakowie</t>
  </si>
  <si>
    <t>DFP.271.154.2021.AM</t>
  </si>
  <si>
    <t xml:space="preserve">Oświadczamy, że oferowane przez nas 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 </t>
  </si>
  <si>
    <t>Cefotaximum**</t>
  </si>
  <si>
    <t>1000 mg</t>
  </si>
  <si>
    <t>2000 mg</t>
  </si>
  <si>
    <t>** wymagany jeden podmiot odpowiedzialny</t>
  </si>
  <si>
    <t xml:space="preserve">** wymagany jeden podmiot odpowiedzialny </t>
  </si>
  <si>
    <t>Remifentanilum**</t>
  </si>
  <si>
    <t xml:space="preserve"> 1 mg</t>
  </si>
  <si>
    <t>proszek do sporządzania roztworu do wstrzykiwań i infuzji, fiolka</t>
  </si>
  <si>
    <t xml:space="preserve"> 2 mg</t>
  </si>
  <si>
    <t>* wymagany jeden podmiot odpowiedzialny</t>
  </si>
  <si>
    <t>Treosulfan*</t>
  </si>
  <si>
    <t>1 g</t>
  </si>
  <si>
    <t>fiol.</t>
  </si>
  <si>
    <t>Pantoprazolum</t>
  </si>
  <si>
    <t>40mg</t>
  </si>
  <si>
    <t>proszek do sporządzania roztworu do wstrzykiwań, fiol.</t>
  </si>
  <si>
    <t>Nimesulide</t>
  </si>
  <si>
    <t>100 mg</t>
  </si>
  <si>
    <t>stała postać doustna</t>
  </si>
  <si>
    <t>Suchy wyciąg z Ruscus aculeatus L., Rhizoma (kłącze ruszczyka kolczastego) (5 – 7,5 :1), Ekstrahent: etanol 85% (V/V), Hesperydyny metylochalkon 150 mg, Kwas askorbowy 100 mg</t>
  </si>
  <si>
    <t xml:space="preserve"> 150 mg + 150 mg + 100 mg</t>
  </si>
  <si>
    <t>Torasemidum</t>
  </si>
  <si>
    <t>200 mg/20ml</t>
  </si>
  <si>
    <t>roztwór do infuzji</t>
  </si>
  <si>
    <t>Alprostadilum</t>
  </si>
  <si>
    <t>60 mcg</t>
  </si>
  <si>
    <t>proszek do sporządzania roztworu do infuzji</t>
  </si>
  <si>
    <t xml:space="preserve">proszek do sporządzania
roztworu do infuzji, fiol. </t>
  </si>
  <si>
    <t xml:space="preserve">proszek do sporządzania
roztworu do wstrzykiwań, fiol. </t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</si>
  <si>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</si>
  <si>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  </t>
    </r>
  </si>
  <si>
    <r>
      <rPr>
        <i/>
        <vertAlign val="superscript"/>
        <sz val="11"/>
        <color indexed="8"/>
        <rFont val="Times New Roman"/>
        <family val="1"/>
      </rPr>
      <t>&amp;</t>
    </r>
    <r>
      <rPr>
        <i/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</si>
  <si>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>: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</si>
  <si>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>:</t>
    </r>
  </si>
  <si>
    <r>
      <rPr>
        <i/>
        <vertAlign val="superscript"/>
        <sz val="10"/>
        <color indexed="8"/>
        <rFont val="Times New Roman"/>
        <family val="1"/>
      </rPr>
      <t>&amp;</t>
    </r>
    <r>
      <rPr>
        <i/>
        <sz val="10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</si>
  <si>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</si>
  <si>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0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</si>
</sst>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&quot;    &quot;;&quot;-&quot;#,##0&quot;    &quot;;&quot; -&quot;00&quot;    &quot;;&quot; &quot;@&quot; &quot;"/>
    <numFmt numFmtId="183" formatCode="_-* #,##0_-;\-* #,##0_-;_-* &quot;-&quot;??_-;_-@_-"/>
    <numFmt numFmtId="184" formatCode="_-* #,##0.00_-;\-* #,##0.00_-;_-* &quot;-&quot;??_-;_-@_-"/>
    <numFmt numFmtId="185" formatCode="[$-415]dddd\,\ d\ mmmm\ yyyy"/>
    <numFmt numFmtId="186" formatCode="0.0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i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3" fontId="48" fillId="33" borderId="0" xfId="0" applyNumberFormat="1" applyFont="1" applyFill="1" applyAlignment="1" applyProtection="1">
      <alignment horizontal="right" vertical="top" wrapText="1"/>
      <protection locked="0"/>
    </xf>
    <xf numFmtId="4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8" fillId="0" borderId="10" xfId="0" applyNumberFormat="1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Alignment="1" applyProtection="1">
      <alignment horizontal="right" vertical="top" wrapText="1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9" fillId="34" borderId="10" xfId="0" applyFont="1" applyFill="1" applyBorder="1" applyAlignment="1" applyProtection="1">
      <alignment horizontal="left" vertical="top" wrapText="1"/>
      <protection locked="0"/>
    </xf>
    <xf numFmtId="0" fontId="48" fillId="34" borderId="11" xfId="0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Alignment="1" applyProtection="1">
      <alignment horizontal="right" vertical="top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168" fontId="48" fillId="0" borderId="0" xfId="0" applyNumberFormat="1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right" vertical="top" wrapText="1"/>
      <protection locked="0"/>
    </xf>
    <xf numFmtId="3" fontId="49" fillId="0" borderId="0" xfId="0" applyNumberFormat="1" applyFont="1" applyFill="1" applyAlignment="1" applyProtection="1">
      <alignment horizontal="left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3" fontId="49" fillId="0" borderId="0" xfId="0" applyNumberFormat="1" applyFont="1" applyFill="1" applyAlignment="1" applyProtection="1">
      <alignment horizontal="right" vertical="top" wrapText="1"/>
      <protection locked="0"/>
    </xf>
    <xf numFmtId="0" fontId="48" fillId="0" borderId="10" xfId="0" applyFont="1" applyBorder="1" applyAlignment="1">
      <alignment horizontal="center" vertical="center"/>
    </xf>
    <xf numFmtId="4" fontId="48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8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61" applyFont="1" applyFill="1" applyBorder="1" applyAlignment="1">
      <alignment horizontal="center" vertical="center" wrapText="1"/>
      <protection/>
    </xf>
    <xf numFmtId="175" fontId="48" fillId="33" borderId="0" xfId="44" applyNumberFormat="1" applyFont="1" applyFill="1" applyBorder="1" applyAlignment="1">
      <alignment horizontal="left" vertical="center" wrapText="1"/>
    </xf>
    <xf numFmtId="0" fontId="48" fillId="34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3" fontId="49" fillId="34" borderId="10" xfId="0" applyNumberFormat="1" applyFont="1" applyFill="1" applyBorder="1" applyAlignment="1" applyProtection="1">
      <alignment horizontal="left" vertical="top" wrapText="1"/>
      <protection locked="0"/>
    </xf>
    <xf numFmtId="44" fontId="48" fillId="0" borderId="10" xfId="73" applyNumberFormat="1" applyFont="1" applyFill="1" applyBorder="1" applyAlignment="1" applyProtection="1">
      <alignment horizontal="left" vertical="top" wrapText="1"/>
      <protection locked="0"/>
    </xf>
    <xf numFmtId="44" fontId="48" fillId="0" borderId="0" xfId="0" applyNumberFormat="1" applyFont="1" applyFill="1" applyBorder="1" applyAlignment="1" applyProtection="1">
      <alignment horizontal="right" vertical="top" wrapText="1"/>
      <protection locked="0"/>
    </xf>
    <xf numFmtId="44" fontId="48" fillId="0" borderId="0" xfId="73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NumberFormat="1" applyFont="1" applyFill="1" applyBorder="1" applyAlignment="1" applyProtection="1">
      <alignment horizontal="right" vertical="top" wrapText="1"/>
      <protection locked="0"/>
    </xf>
    <xf numFmtId="0" fontId="5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49" fontId="48" fillId="0" borderId="0" xfId="0" applyNumberFormat="1" applyFont="1" applyFill="1" applyBorder="1" applyAlignment="1" applyProtection="1">
      <alignment horizontal="left" vertical="top" wrapText="1"/>
      <protection locked="0"/>
    </xf>
    <xf numFmtId="49" fontId="48" fillId="0" borderId="0" xfId="0" applyNumberFormat="1" applyFont="1" applyFill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/>
      <protection locked="0"/>
    </xf>
    <xf numFmtId="3" fontId="49" fillId="34" borderId="12" xfId="48" applyNumberFormat="1" applyFont="1" applyFill="1" applyBorder="1" applyAlignment="1" applyProtection="1">
      <alignment horizontal="left" vertical="top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175" fontId="4" fillId="33" borderId="10" xfId="50" applyNumberFormat="1" applyFont="1" applyFill="1" applyBorder="1" applyAlignment="1">
      <alignment horizontal="center" vertical="center" wrapText="1"/>
    </xf>
    <xf numFmtId="175" fontId="4" fillId="0" borderId="10" xfId="42" applyNumberFormat="1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NumberFormat="1" applyFont="1" applyFill="1" applyBorder="1" applyAlignment="1" applyProtection="1">
      <alignment horizontal="justify" vertical="top" wrapText="1"/>
      <protection locked="0"/>
    </xf>
    <xf numFmtId="1" fontId="48" fillId="0" borderId="13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" fontId="4" fillId="33" borderId="10" xfId="42" applyNumberFormat="1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justify" vertical="justify" wrapText="1"/>
      <protection locked="0"/>
    </xf>
    <xf numFmtId="0" fontId="48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9" fillId="0" borderId="12" xfId="0" applyNumberFormat="1" applyFont="1" applyFill="1" applyBorder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12" xfId="0" applyFont="1" applyFill="1" applyBorder="1" applyAlignment="1" applyProtection="1">
      <alignment horizontal="center" vertical="top" wrapText="1"/>
      <protection locked="0"/>
    </xf>
    <xf numFmtId="0" fontId="49" fillId="0" borderId="11" xfId="0" applyFont="1" applyFill="1" applyBorder="1" applyAlignment="1" applyProtection="1">
      <alignment horizontal="center" vertical="top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left" vertical="top" wrapText="1"/>
    </xf>
    <xf numFmtId="49" fontId="48" fillId="0" borderId="14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44" fontId="48" fillId="0" borderId="12" xfId="0" applyNumberFormat="1" applyFont="1" applyFill="1" applyBorder="1" applyAlignment="1" applyProtection="1">
      <alignment horizontal="left" vertical="top" wrapText="1"/>
      <protection locked="0"/>
    </xf>
    <xf numFmtId="44" fontId="48" fillId="0" borderId="11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8" fillId="0" borderId="15" xfId="0" applyFont="1" applyFill="1" applyBorder="1" applyAlignment="1" applyProtection="1">
      <alignment horizontal="left" vertical="top" wrapText="1"/>
      <protection locked="0"/>
    </xf>
    <xf numFmtId="3" fontId="49" fillId="34" borderId="12" xfId="48" applyNumberFormat="1" applyFont="1" applyFill="1" applyBorder="1" applyAlignment="1" applyProtection="1">
      <alignment horizontal="left" vertical="top" wrapText="1"/>
      <protection locked="0"/>
    </xf>
    <xf numFmtId="3" fontId="49" fillId="34" borderId="11" xfId="48" applyNumberFormat="1" applyFont="1" applyFill="1" applyBorder="1" applyAlignment="1" applyProtection="1">
      <alignment horizontal="left" vertical="top" wrapText="1"/>
      <protection locked="0"/>
    </xf>
    <xf numFmtId="0" fontId="48" fillId="33" borderId="15" xfId="0" applyFont="1" applyFill="1" applyBorder="1" applyAlignment="1" applyProtection="1">
      <alignment horizontal="left" vertical="top" wrapText="1"/>
      <protection locked="0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6" xfId="50"/>
    <cellStyle name="Dziesiętny 7" xfId="51"/>
    <cellStyle name="Dziesiętny 9" xfId="52"/>
    <cellStyle name="Hyperlink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ormalny 2" xfId="61"/>
    <cellStyle name="Normalny 3" xfId="62"/>
    <cellStyle name="Normalny 4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4"/>
  <sheetViews>
    <sheetView showGridLines="0" view="pageBreakPreview" zoomScale="90" zoomScaleNormal="110" zoomScaleSheetLayoutView="90" zoomScalePageLayoutView="115" workbookViewId="0" topLeftCell="A1">
      <selection activeCell="H31" sqref="H31"/>
    </sheetView>
  </sheetViews>
  <sheetFormatPr defaultColWidth="9.00390625" defaultRowHeight="12.75"/>
  <cols>
    <col min="1" max="1" width="9.125" style="70" customWidth="1"/>
    <col min="2" max="2" width="6.125" style="70" customWidth="1"/>
    <col min="3" max="4" width="30.00390625" style="70" customWidth="1"/>
    <col min="5" max="5" width="48.625" style="15" customWidth="1"/>
    <col min="6" max="7" width="9.125" style="70" customWidth="1"/>
    <col min="8" max="8" width="31.00390625" style="70" customWidth="1"/>
    <col min="9" max="9" width="9.125" style="70" customWidth="1"/>
    <col min="10" max="10" width="26.75390625" style="70" customWidth="1"/>
    <col min="11" max="12" width="16.125" style="70" customWidth="1"/>
    <col min="13" max="16384" width="9.125" style="70" customWidth="1"/>
  </cols>
  <sheetData>
    <row r="1" s="70" customFormat="1" ht="15">
      <c r="E1" s="18" t="s">
        <v>64</v>
      </c>
    </row>
    <row r="2" spans="3:5" s="70" customFormat="1" ht="15">
      <c r="C2" s="29"/>
      <c r="D2" s="29" t="s">
        <v>41</v>
      </c>
      <c r="E2" s="29"/>
    </row>
    <row r="4" spans="3:5" s="70" customFormat="1" ht="15">
      <c r="C4" s="70" t="s">
        <v>33</v>
      </c>
      <c r="D4" s="70" t="s">
        <v>74</v>
      </c>
      <c r="E4" s="15"/>
    </row>
    <row r="5" s="70" customFormat="1" ht="15">
      <c r="E5" s="15"/>
    </row>
    <row r="6" spans="3:5" s="70" customFormat="1" ht="18.75" customHeight="1">
      <c r="C6" s="70" t="s">
        <v>32</v>
      </c>
      <c r="D6" s="77" t="s">
        <v>73</v>
      </c>
      <c r="E6" s="77"/>
    </row>
    <row r="8" spans="3:5" s="70" customFormat="1" ht="15">
      <c r="C8" s="28" t="s">
        <v>29</v>
      </c>
      <c r="D8" s="97"/>
      <c r="E8" s="96"/>
    </row>
    <row r="9" spans="3:5" s="70" customFormat="1" ht="15">
      <c r="C9" s="28" t="s">
        <v>34</v>
      </c>
      <c r="D9" s="86"/>
      <c r="E9" s="87"/>
    </row>
    <row r="10" spans="3:5" s="70" customFormat="1" ht="15">
      <c r="C10" s="28" t="s">
        <v>28</v>
      </c>
      <c r="D10" s="88"/>
      <c r="E10" s="89"/>
    </row>
    <row r="11" spans="3:5" s="70" customFormat="1" ht="15">
      <c r="C11" s="28" t="s">
        <v>35</v>
      </c>
      <c r="D11" s="88"/>
      <c r="E11" s="89"/>
    </row>
    <row r="12" spans="3:5" s="70" customFormat="1" ht="15">
      <c r="C12" s="28" t="s">
        <v>36</v>
      </c>
      <c r="D12" s="88"/>
      <c r="E12" s="89"/>
    </row>
    <row r="13" spans="3:5" s="70" customFormat="1" ht="15">
      <c r="C13" s="28" t="s">
        <v>37</v>
      </c>
      <c r="D13" s="88"/>
      <c r="E13" s="89"/>
    </row>
    <row r="14" spans="3:5" s="70" customFormat="1" ht="15">
      <c r="C14" s="28" t="s">
        <v>38</v>
      </c>
      <c r="D14" s="88"/>
      <c r="E14" s="89"/>
    </row>
    <row r="15" spans="3:5" s="70" customFormat="1" ht="15">
      <c r="C15" s="28" t="s">
        <v>39</v>
      </c>
      <c r="D15" s="88"/>
      <c r="E15" s="89"/>
    </row>
    <row r="16" spans="3:5" s="70" customFormat="1" ht="15">
      <c r="C16" s="28" t="s">
        <v>40</v>
      </c>
      <c r="D16" s="88"/>
      <c r="E16" s="89"/>
    </row>
    <row r="17" spans="4:5" s="70" customFormat="1" ht="15">
      <c r="D17" s="14"/>
      <c r="E17" s="30"/>
    </row>
    <row r="18" spans="2:5" s="70" customFormat="1" ht="15" customHeight="1">
      <c r="B18" s="70" t="s">
        <v>0</v>
      </c>
      <c r="C18" s="84" t="s">
        <v>54</v>
      </c>
      <c r="D18" s="84"/>
      <c r="E18" s="84"/>
    </row>
    <row r="19" spans="3:5" s="70" customFormat="1" ht="21" customHeight="1">
      <c r="C19" s="8" t="s">
        <v>15</v>
      </c>
      <c r="D19" s="31" t="s">
        <v>109</v>
      </c>
      <c r="E19" s="14"/>
    </row>
    <row r="20" spans="3:5" s="70" customFormat="1" ht="15">
      <c r="C20" s="66" t="s">
        <v>20</v>
      </c>
      <c r="D20" s="32">
        <f>'część (1)'!H$6</f>
        <v>0</v>
      </c>
      <c r="E20" s="33"/>
    </row>
    <row r="21" spans="3:5" s="70" customFormat="1" ht="15">
      <c r="C21" s="66" t="s">
        <v>21</v>
      </c>
      <c r="D21" s="32">
        <f>'część (2)'!H$6</f>
        <v>0</v>
      </c>
      <c r="E21" s="33"/>
    </row>
    <row r="22" spans="3:5" s="70" customFormat="1" ht="15">
      <c r="C22" s="66" t="s">
        <v>22</v>
      </c>
      <c r="D22" s="32">
        <f>'część (3)'!H$6</f>
        <v>0</v>
      </c>
      <c r="E22" s="33"/>
    </row>
    <row r="23" spans="3:5" s="70" customFormat="1" ht="15">
      <c r="C23" s="66" t="s">
        <v>23</v>
      </c>
      <c r="D23" s="32">
        <f>'część (4)'!H$6</f>
        <v>0</v>
      </c>
      <c r="E23" s="33"/>
    </row>
    <row r="24" spans="3:5" s="70" customFormat="1" ht="15">
      <c r="C24" s="66" t="s">
        <v>24</v>
      </c>
      <c r="D24" s="32">
        <f>'część (5)'!H$6</f>
        <v>0</v>
      </c>
      <c r="E24" s="33"/>
    </row>
    <row r="25" spans="3:5" s="70" customFormat="1" ht="34.5" customHeight="1">
      <c r="C25" s="92" t="s">
        <v>110</v>
      </c>
      <c r="D25" s="92"/>
      <c r="E25" s="92"/>
    </row>
    <row r="26" spans="4:5" s="70" customFormat="1" ht="15">
      <c r="D26" s="34"/>
      <c r="E26" s="33"/>
    </row>
    <row r="27" spans="2:5" s="70" customFormat="1" ht="72.75" customHeight="1">
      <c r="B27" s="70" t="s">
        <v>1</v>
      </c>
      <c r="C27" s="84" t="s">
        <v>111</v>
      </c>
      <c r="D27" s="84"/>
      <c r="E27" s="84"/>
    </row>
    <row r="28" spans="2:5" s="70" customFormat="1" ht="21" customHeight="1">
      <c r="B28" s="70" t="s">
        <v>2</v>
      </c>
      <c r="C28" s="90" t="s">
        <v>55</v>
      </c>
      <c r="D28" s="84"/>
      <c r="E28" s="91"/>
    </row>
    <row r="29" spans="2:5" s="70" customFormat="1" ht="33" customHeight="1">
      <c r="B29" s="70" t="s">
        <v>3</v>
      </c>
      <c r="C29" s="79" t="s">
        <v>68</v>
      </c>
      <c r="D29" s="79"/>
      <c r="E29" s="79"/>
    </row>
    <row r="30" spans="2:5" s="70" customFormat="1" ht="17.25" customHeight="1">
      <c r="B30" s="70" t="s">
        <v>27</v>
      </c>
      <c r="C30" s="72" t="s">
        <v>61</v>
      </c>
      <c r="D30" s="72"/>
      <c r="E30" s="72"/>
    </row>
    <row r="31" spans="3:5" s="70" customFormat="1" ht="93.75" customHeight="1">
      <c r="C31" s="35" t="s">
        <v>60</v>
      </c>
      <c r="D31" s="85" t="s">
        <v>69</v>
      </c>
      <c r="E31" s="85"/>
    </row>
    <row r="32" spans="3:5" s="70" customFormat="1" ht="20.25" customHeight="1">
      <c r="C32" s="36"/>
      <c r="D32" s="36" t="s">
        <v>59</v>
      </c>
      <c r="E32" s="72"/>
    </row>
    <row r="33" spans="2:5" s="37" customFormat="1" ht="52.5" customHeight="1">
      <c r="B33" s="37" t="s">
        <v>31</v>
      </c>
      <c r="C33" s="77" t="s">
        <v>75</v>
      </c>
      <c r="D33" s="77"/>
      <c r="E33" s="77"/>
    </row>
    <row r="34" spans="2:5" s="70" customFormat="1" ht="36" customHeight="1">
      <c r="B34" s="37" t="s">
        <v>4</v>
      </c>
      <c r="C34" s="77" t="s">
        <v>56</v>
      </c>
      <c r="D34" s="77"/>
      <c r="E34" s="77"/>
    </row>
    <row r="35" spans="2:5" s="70" customFormat="1" ht="21" customHeight="1">
      <c r="B35" s="37" t="s">
        <v>5</v>
      </c>
      <c r="C35" s="78" t="s">
        <v>57</v>
      </c>
      <c r="D35" s="78"/>
      <c r="E35" s="78"/>
    </row>
    <row r="36" spans="2:5" s="70" customFormat="1" ht="39" customHeight="1">
      <c r="B36" s="37" t="s">
        <v>52</v>
      </c>
      <c r="C36" s="77" t="s">
        <v>58</v>
      </c>
      <c r="D36" s="77"/>
      <c r="E36" s="77"/>
    </row>
    <row r="37" spans="2:5" s="70" customFormat="1" ht="123" customHeight="1">
      <c r="B37" s="37" t="s">
        <v>62</v>
      </c>
      <c r="C37" s="84" t="s">
        <v>112</v>
      </c>
      <c r="D37" s="84"/>
      <c r="E37" s="84"/>
    </row>
    <row r="38" spans="2:4" s="70" customFormat="1" ht="18" customHeight="1">
      <c r="B38" s="70" t="s">
        <v>63</v>
      </c>
      <c r="C38" s="67" t="s">
        <v>6</v>
      </c>
      <c r="D38" s="71"/>
    </row>
    <row r="39" spans="2:5" s="70" customFormat="1" ht="18" customHeight="1">
      <c r="B39" s="38"/>
      <c r="C39" s="80" t="s">
        <v>17</v>
      </c>
      <c r="D39" s="95"/>
      <c r="E39" s="81"/>
    </row>
    <row r="40" spans="3:5" s="70" customFormat="1" ht="18" customHeight="1">
      <c r="C40" s="80" t="s">
        <v>7</v>
      </c>
      <c r="D40" s="81"/>
      <c r="E40" s="66"/>
    </row>
    <row r="41" spans="3:5" s="70" customFormat="1" ht="18" customHeight="1">
      <c r="C41" s="82"/>
      <c r="D41" s="83"/>
      <c r="E41" s="66"/>
    </row>
    <row r="42" spans="3:5" s="70" customFormat="1" ht="18" customHeight="1">
      <c r="C42" s="82"/>
      <c r="D42" s="83"/>
      <c r="E42" s="66"/>
    </row>
    <row r="43" spans="3:5" s="70" customFormat="1" ht="18" customHeight="1">
      <c r="C43" s="82"/>
      <c r="D43" s="83"/>
      <c r="E43" s="66"/>
    </row>
    <row r="44" spans="3:5" s="70" customFormat="1" ht="18" customHeight="1">
      <c r="C44" s="39" t="s">
        <v>9</v>
      </c>
      <c r="D44" s="39"/>
      <c r="E44" s="18"/>
    </row>
    <row r="45" spans="3:5" s="70" customFormat="1" ht="18" customHeight="1">
      <c r="C45" s="80" t="s">
        <v>18</v>
      </c>
      <c r="D45" s="95"/>
      <c r="E45" s="81"/>
    </row>
    <row r="46" spans="3:5" s="70" customFormat="1" ht="18" customHeight="1">
      <c r="C46" s="40" t="s">
        <v>7</v>
      </c>
      <c r="D46" s="69" t="s">
        <v>8</v>
      </c>
      <c r="E46" s="41" t="s">
        <v>10</v>
      </c>
    </row>
    <row r="47" spans="3:5" s="70" customFormat="1" ht="18" customHeight="1">
      <c r="C47" s="42"/>
      <c r="D47" s="69"/>
      <c r="E47" s="43"/>
    </row>
    <row r="48" spans="3:5" s="70" customFormat="1" ht="18" customHeight="1">
      <c r="C48" s="42"/>
      <c r="D48" s="69"/>
      <c r="E48" s="43"/>
    </row>
    <row r="49" spans="3:5" s="70" customFormat="1" ht="18" customHeight="1">
      <c r="C49" s="39"/>
      <c r="D49" s="39"/>
      <c r="E49" s="18"/>
    </row>
    <row r="50" spans="3:5" s="70" customFormat="1" ht="18" customHeight="1">
      <c r="C50" s="80" t="s">
        <v>19</v>
      </c>
      <c r="D50" s="95"/>
      <c r="E50" s="81"/>
    </row>
    <row r="51" spans="3:5" s="70" customFormat="1" ht="18" customHeight="1">
      <c r="C51" s="80" t="s">
        <v>11</v>
      </c>
      <c r="D51" s="81"/>
      <c r="E51" s="66"/>
    </row>
    <row r="52" spans="3:5" s="70" customFormat="1" ht="18" customHeight="1">
      <c r="C52" s="96"/>
      <c r="D52" s="96"/>
      <c r="E52" s="66"/>
    </row>
    <row r="53" spans="3:5" s="70" customFormat="1" ht="34.5" customHeight="1">
      <c r="C53" s="68"/>
      <c r="D53" s="44"/>
      <c r="E53" s="44"/>
    </row>
    <row r="54" spans="3:5" s="70" customFormat="1" ht="21" customHeight="1">
      <c r="C54" s="93"/>
      <c r="D54" s="94"/>
      <c r="E54" s="94"/>
    </row>
  </sheetData>
  <sheetProtection/>
  <mergeCells count="31">
    <mergeCell ref="D6:E6"/>
    <mergeCell ref="D13:E13"/>
    <mergeCell ref="D11:E11"/>
    <mergeCell ref="D14:E14"/>
    <mergeCell ref="D8:E8"/>
    <mergeCell ref="D16:E16"/>
    <mergeCell ref="D15:E15"/>
    <mergeCell ref="C54:E54"/>
    <mergeCell ref="C36:E36"/>
    <mergeCell ref="C39:E39"/>
    <mergeCell ref="C42:D42"/>
    <mergeCell ref="C43:D43"/>
    <mergeCell ref="C45:E45"/>
    <mergeCell ref="C50:E50"/>
    <mergeCell ref="C51:D51"/>
    <mergeCell ref="C52:D52"/>
    <mergeCell ref="C18:E18"/>
    <mergeCell ref="D31:E31"/>
    <mergeCell ref="D9:E9"/>
    <mergeCell ref="D10:E10"/>
    <mergeCell ref="D12:E12"/>
    <mergeCell ref="C28:E28"/>
    <mergeCell ref="C27:E27"/>
    <mergeCell ref="C25:E25"/>
    <mergeCell ref="C34:E34"/>
    <mergeCell ref="C35:E35"/>
    <mergeCell ref="C29:E29"/>
    <mergeCell ref="C40:D40"/>
    <mergeCell ref="C41:D41"/>
    <mergeCell ref="C37:E37"/>
    <mergeCell ref="C33:E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90" zoomScaleSheetLayoutView="100" zoomScalePageLayoutView="85" workbookViewId="0" topLeftCell="A1">
      <selection activeCell="B14" sqref="B14:J14"/>
    </sheetView>
  </sheetViews>
  <sheetFormatPr defaultColWidth="9.00390625" defaultRowHeight="12.75"/>
  <cols>
    <col min="1" max="1" width="5.375" style="55" customWidth="1"/>
    <col min="2" max="2" width="20.875" style="55" customWidth="1"/>
    <col min="3" max="3" width="9.875" style="55" customWidth="1"/>
    <col min="4" max="4" width="28.25390625" style="55" customWidth="1"/>
    <col min="5" max="5" width="9.375" style="6" customWidth="1"/>
    <col min="6" max="6" width="8.125" style="55" customWidth="1"/>
    <col min="7" max="7" width="36.125" style="55" customWidth="1"/>
    <col min="8" max="8" width="28.125" style="55" customWidth="1"/>
    <col min="9" max="9" width="19.25390625" style="55" customWidth="1"/>
    <col min="10" max="10" width="21.375" style="55" customWidth="1"/>
    <col min="11" max="12" width="16.125" style="55" customWidth="1"/>
    <col min="13" max="13" width="17.125" style="55" customWidth="1"/>
    <col min="14" max="14" width="18.625" style="55" customWidth="1"/>
    <col min="15" max="15" width="8.00390625" style="55" customWidth="1"/>
    <col min="16" max="16" width="15.875" style="55" customWidth="1"/>
    <col min="17" max="17" width="15.875" style="13" customWidth="1"/>
    <col min="18" max="18" width="15.875" style="55" customWidth="1"/>
    <col min="19" max="20" width="14.25390625" style="55" customWidth="1"/>
    <col min="21" max="21" width="15.25390625" style="55" customWidth="1"/>
    <col min="22" max="16384" width="9.125" style="55" customWidth="1"/>
  </cols>
  <sheetData>
    <row r="1" spans="2:20" ht="15">
      <c r="B1" s="56" t="str">
        <f>'formularz oferty'!D4</f>
        <v>DFP.271.154.2021.AM</v>
      </c>
      <c r="N1" s="12" t="s">
        <v>65</v>
      </c>
      <c r="S1" s="56"/>
      <c r="T1" s="56"/>
    </row>
    <row r="2" spans="7:9" ht="15">
      <c r="G2" s="90"/>
      <c r="H2" s="90"/>
      <c r="I2" s="90"/>
    </row>
    <row r="3" ht="15">
      <c r="N3" s="12" t="s">
        <v>45</v>
      </c>
    </row>
    <row r="4" spans="2:17" ht="15">
      <c r="B4" s="53" t="s">
        <v>12</v>
      </c>
      <c r="C4" s="51">
        <v>1</v>
      </c>
      <c r="D4" s="14"/>
      <c r="E4" s="15"/>
      <c r="F4" s="54"/>
      <c r="G4" s="16" t="s">
        <v>16</v>
      </c>
      <c r="H4" s="54"/>
      <c r="I4" s="14"/>
      <c r="J4" s="54"/>
      <c r="K4" s="54"/>
      <c r="L4" s="54"/>
      <c r="M4" s="54"/>
      <c r="N4" s="54"/>
      <c r="Q4" s="55"/>
    </row>
    <row r="5" spans="2:17" ht="15">
      <c r="B5" s="53"/>
      <c r="C5" s="14"/>
      <c r="D5" s="14"/>
      <c r="E5" s="15"/>
      <c r="F5" s="54"/>
      <c r="G5" s="16"/>
      <c r="H5" s="54"/>
      <c r="I5" s="14"/>
      <c r="J5" s="54"/>
      <c r="K5" s="54"/>
      <c r="L5" s="54"/>
      <c r="M5" s="54"/>
      <c r="N5" s="54"/>
      <c r="Q5" s="55"/>
    </row>
    <row r="6" spans="1:17" ht="16.5">
      <c r="A6" s="53"/>
      <c r="B6" s="53"/>
      <c r="C6" s="17"/>
      <c r="D6" s="17"/>
      <c r="E6" s="18"/>
      <c r="F6" s="54"/>
      <c r="G6" s="50" t="s">
        <v>108</v>
      </c>
      <c r="H6" s="98">
        <f>SUM(N11:N12)</f>
        <v>0</v>
      </c>
      <c r="I6" s="99"/>
      <c r="Q6" s="55"/>
    </row>
    <row r="7" spans="1:17" ht="15">
      <c r="A7" s="53"/>
      <c r="C7" s="54"/>
      <c r="D7" s="54"/>
      <c r="E7" s="18"/>
      <c r="F7" s="54"/>
      <c r="G7" s="54"/>
      <c r="H7" s="54"/>
      <c r="I7" s="54"/>
      <c r="J7" s="54"/>
      <c r="K7" s="54"/>
      <c r="L7" s="54"/>
      <c r="Q7" s="55"/>
    </row>
    <row r="8" spans="1:17" ht="15">
      <c r="A8" s="53"/>
      <c r="B8" s="19"/>
      <c r="C8" s="20"/>
      <c r="D8" s="20"/>
      <c r="E8" s="21"/>
      <c r="F8" s="20"/>
      <c r="G8" s="20"/>
      <c r="H8" s="20"/>
      <c r="I8" s="20"/>
      <c r="J8" s="20"/>
      <c r="K8" s="20"/>
      <c r="L8" s="20"/>
      <c r="Q8" s="55"/>
    </row>
    <row r="9" spans="2:17" ht="15">
      <c r="B9" s="53"/>
      <c r="E9" s="5"/>
      <c r="Q9" s="55"/>
    </row>
    <row r="10" spans="1:14" s="53" customFormat="1" ht="74.25" customHeight="1">
      <c r="A10" s="8" t="s">
        <v>30</v>
      </c>
      <c r="B10" s="8" t="s">
        <v>13</v>
      </c>
      <c r="C10" s="8" t="s">
        <v>14</v>
      </c>
      <c r="D10" s="8" t="s">
        <v>47</v>
      </c>
      <c r="E10" s="57" t="s">
        <v>44</v>
      </c>
      <c r="F10" s="9"/>
      <c r="G10" s="8" t="str">
        <f>"Nazwa handlowa /
"&amp;C10&amp;" / 
"&amp;D10</f>
        <v>Nazwa handlowa /
Dawka / 
Postać/Opakowanie</v>
      </c>
      <c r="H10" s="8" t="s">
        <v>42</v>
      </c>
      <c r="I10" s="8" t="str">
        <f>B10</f>
        <v>Skład</v>
      </c>
      <c r="J10" s="8" t="s">
        <v>71</v>
      </c>
      <c r="K10" s="8" t="s">
        <v>25</v>
      </c>
      <c r="L10" s="8" t="s">
        <v>26</v>
      </c>
      <c r="M10" s="8" t="s">
        <v>106</v>
      </c>
      <c r="N10" s="8" t="s">
        <v>105</v>
      </c>
    </row>
    <row r="11" spans="1:14" ht="45">
      <c r="A11" s="52" t="s">
        <v>0</v>
      </c>
      <c r="B11" s="47" t="s">
        <v>76</v>
      </c>
      <c r="C11" s="47" t="s">
        <v>77</v>
      </c>
      <c r="D11" s="47" t="s">
        <v>104</v>
      </c>
      <c r="E11" s="59">
        <v>1300</v>
      </c>
      <c r="F11" s="7" t="s">
        <v>51</v>
      </c>
      <c r="G11" s="2" t="s">
        <v>50</v>
      </c>
      <c r="H11" s="2"/>
      <c r="I11" s="2"/>
      <c r="J11" s="3"/>
      <c r="K11" s="2"/>
      <c r="L11" s="2" t="str">
        <f>IF(K11=0,"0,00",IF(K11&gt;0,ROUND(E11/K11,2)))</f>
        <v>0,00</v>
      </c>
      <c r="M11" s="2"/>
      <c r="N11" s="4">
        <f>ROUND(L11*ROUND(M11,2),2)</f>
        <v>0</v>
      </c>
    </row>
    <row r="12" spans="1:14" ht="45">
      <c r="A12" s="52" t="s">
        <v>1</v>
      </c>
      <c r="B12" s="47" t="s">
        <v>76</v>
      </c>
      <c r="C12" s="47" t="s">
        <v>78</v>
      </c>
      <c r="D12" s="47" t="s">
        <v>103</v>
      </c>
      <c r="E12" s="59">
        <v>1600</v>
      </c>
      <c r="F12" s="7" t="s">
        <v>51</v>
      </c>
      <c r="G12" s="2" t="s">
        <v>50</v>
      </c>
      <c r="H12" s="2"/>
      <c r="I12" s="2"/>
      <c r="J12" s="3"/>
      <c r="K12" s="2"/>
      <c r="L12" s="2" t="str">
        <f>IF(K12=0,"0,00",IF(K12&gt;0,ROUND(E12/K12,2)))</f>
        <v>0,00</v>
      </c>
      <c r="M12" s="2"/>
      <c r="N12" s="4">
        <f>ROUND(L12*ROUND(M12,2),2)</f>
        <v>0</v>
      </c>
    </row>
    <row r="13" spans="2:5" ht="17.25" customHeight="1">
      <c r="B13" s="84" t="s">
        <v>79</v>
      </c>
      <c r="C13" s="84"/>
      <c r="D13" s="84"/>
      <c r="E13" s="5"/>
    </row>
    <row r="14" spans="2:10" ht="24.75" customHeight="1">
      <c r="B14" s="100" t="s">
        <v>107</v>
      </c>
      <c r="C14" s="100"/>
      <c r="D14" s="100"/>
      <c r="E14" s="100"/>
      <c r="F14" s="100"/>
      <c r="G14" s="100"/>
      <c r="H14" s="100"/>
      <c r="I14" s="100"/>
      <c r="J14" s="100"/>
    </row>
  </sheetData>
  <sheetProtection/>
  <mergeCells count="4">
    <mergeCell ref="G2:I2"/>
    <mergeCell ref="H6:I6"/>
    <mergeCell ref="B13:D13"/>
    <mergeCell ref="B14:J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90" zoomScaleSheetLayoutView="100" zoomScalePageLayoutView="85" workbookViewId="0" topLeftCell="A1">
      <selection activeCell="H7" sqref="H7"/>
    </sheetView>
  </sheetViews>
  <sheetFormatPr defaultColWidth="9.00390625" defaultRowHeight="12.75"/>
  <cols>
    <col min="1" max="1" width="5.375" style="55" customWidth="1"/>
    <col min="2" max="2" width="21.25390625" style="55" customWidth="1"/>
    <col min="3" max="3" width="9.375" style="55" customWidth="1"/>
    <col min="4" max="4" width="32.625" style="55" customWidth="1"/>
    <col min="5" max="5" width="8.375" style="6" customWidth="1"/>
    <col min="6" max="6" width="13.75390625" style="55" customWidth="1"/>
    <col min="7" max="7" width="36.125" style="55" customWidth="1"/>
    <col min="8" max="8" width="25.00390625" style="55" customWidth="1"/>
    <col min="9" max="9" width="19.25390625" style="55" customWidth="1"/>
    <col min="10" max="10" width="15.75390625" style="55" customWidth="1"/>
    <col min="11" max="12" width="16.125" style="55" customWidth="1"/>
    <col min="13" max="13" width="17.125" style="55" customWidth="1"/>
    <col min="14" max="14" width="18.625" style="55" customWidth="1"/>
    <col min="15" max="15" width="8.00390625" style="55" customWidth="1"/>
    <col min="16" max="16" width="15.875" style="55" customWidth="1"/>
    <col min="17" max="17" width="15.875" style="13" customWidth="1"/>
    <col min="18" max="18" width="15.875" style="55" customWidth="1"/>
    <col min="19" max="20" width="14.25390625" style="55" customWidth="1"/>
    <col min="21" max="21" width="15.25390625" style="55" customWidth="1"/>
    <col min="22" max="16384" width="9.125" style="55" customWidth="1"/>
  </cols>
  <sheetData>
    <row r="1" spans="2:20" ht="15">
      <c r="B1" s="56" t="str">
        <f>'formularz oferty'!D4</f>
        <v>DFP.271.154.2021.AM</v>
      </c>
      <c r="N1" s="12" t="s">
        <v>65</v>
      </c>
      <c r="S1" s="56"/>
      <c r="T1" s="56"/>
    </row>
    <row r="2" spans="7:9" ht="15">
      <c r="G2" s="90"/>
      <c r="H2" s="90"/>
      <c r="I2" s="90"/>
    </row>
    <row r="3" ht="15">
      <c r="N3" s="12" t="s">
        <v>45</v>
      </c>
    </row>
    <row r="4" spans="2:17" ht="15">
      <c r="B4" s="53" t="s">
        <v>12</v>
      </c>
      <c r="C4" s="51">
        <v>2</v>
      </c>
      <c r="D4" s="14"/>
      <c r="E4" s="15"/>
      <c r="F4" s="54"/>
      <c r="G4" s="16" t="s">
        <v>16</v>
      </c>
      <c r="H4" s="54"/>
      <c r="I4" s="14"/>
      <c r="J4" s="54"/>
      <c r="K4" s="54"/>
      <c r="L4" s="54"/>
      <c r="M4" s="54"/>
      <c r="N4" s="54"/>
      <c r="Q4" s="55"/>
    </row>
    <row r="5" spans="2:17" ht="15">
      <c r="B5" s="53"/>
      <c r="C5" s="14"/>
      <c r="D5" s="14"/>
      <c r="E5" s="15"/>
      <c r="F5" s="54"/>
      <c r="G5" s="16"/>
      <c r="H5" s="54"/>
      <c r="I5" s="14"/>
      <c r="J5" s="54"/>
      <c r="K5" s="54"/>
      <c r="L5" s="54"/>
      <c r="M5" s="54"/>
      <c r="N5" s="54"/>
      <c r="Q5" s="55"/>
    </row>
    <row r="6" spans="1:17" ht="16.5">
      <c r="A6" s="53"/>
      <c r="B6" s="53"/>
      <c r="C6" s="17"/>
      <c r="D6" s="17"/>
      <c r="E6" s="18"/>
      <c r="F6" s="54"/>
      <c r="G6" s="58" t="s">
        <v>108</v>
      </c>
      <c r="H6" s="98">
        <f>SUM(N11:N12)</f>
        <v>0</v>
      </c>
      <c r="I6" s="99"/>
      <c r="Q6" s="55"/>
    </row>
    <row r="7" spans="1:17" ht="15">
      <c r="A7" s="53"/>
      <c r="C7" s="54"/>
      <c r="D7" s="54"/>
      <c r="E7" s="18"/>
      <c r="F7" s="54"/>
      <c r="G7" s="54"/>
      <c r="H7" s="54"/>
      <c r="I7" s="54"/>
      <c r="J7" s="54"/>
      <c r="K7" s="54"/>
      <c r="L7" s="54"/>
      <c r="Q7" s="55"/>
    </row>
    <row r="8" spans="1:17" ht="15">
      <c r="A8" s="53"/>
      <c r="B8" s="19"/>
      <c r="C8" s="20"/>
      <c r="D8" s="20"/>
      <c r="E8" s="21"/>
      <c r="F8" s="20"/>
      <c r="G8" s="20"/>
      <c r="H8" s="20"/>
      <c r="I8" s="20"/>
      <c r="J8" s="20"/>
      <c r="K8" s="20"/>
      <c r="L8" s="20"/>
      <c r="Q8" s="55"/>
    </row>
    <row r="9" spans="2:17" ht="15">
      <c r="B9" s="53"/>
      <c r="E9" s="5"/>
      <c r="Q9" s="55"/>
    </row>
    <row r="10" spans="1:14" s="53" customFormat="1" ht="74.25" customHeight="1">
      <c r="A10" s="8" t="s">
        <v>30</v>
      </c>
      <c r="B10" s="8" t="s">
        <v>13</v>
      </c>
      <c r="C10" s="8" t="s">
        <v>14</v>
      </c>
      <c r="D10" s="8" t="s">
        <v>46</v>
      </c>
      <c r="E10" s="57" t="s">
        <v>48</v>
      </c>
      <c r="F10" s="9"/>
      <c r="G10" s="8" t="str">
        <f>"Nazwa handlowa /
"&amp;C10&amp;" / 
"&amp;D10</f>
        <v>Nazwa handlowa /
Dawka / 
Postać/ Opakowanie</v>
      </c>
      <c r="H10" s="8" t="s">
        <v>42</v>
      </c>
      <c r="I10" s="8" t="str">
        <f>B10</f>
        <v>Skład</v>
      </c>
      <c r="J10" s="8" t="s">
        <v>43</v>
      </c>
      <c r="K10" s="8" t="s">
        <v>25</v>
      </c>
      <c r="L10" s="8" t="s">
        <v>26</v>
      </c>
      <c r="M10" s="8" t="s">
        <v>106</v>
      </c>
      <c r="N10" s="8" t="s">
        <v>105</v>
      </c>
    </row>
    <row r="11" spans="1:14" ht="54" customHeight="1">
      <c r="A11" s="52" t="s">
        <v>0</v>
      </c>
      <c r="B11" s="47" t="s">
        <v>81</v>
      </c>
      <c r="C11" s="47" t="s">
        <v>82</v>
      </c>
      <c r="D11" s="47" t="s">
        <v>83</v>
      </c>
      <c r="E11" s="59">
        <v>1400</v>
      </c>
      <c r="F11" s="7" t="s">
        <v>51</v>
      </c>
      <c r="G11" s="2" t="s">
        <v>50</v>
      </c>
      <c r="H11" s="2"/>
      <c r="I11" s="2"/>
      <c r="J11" s="3"/>
      <c r="K11" s="2"/>
      <c r="L11" s="2" t="str">
        <f>IF(K11=0,"0,00",IF(K11&gt;0,ROUND(E11/K11,2)))</f>
        <v>0,00</v>
      </c>
      <c r="M11" s="2"/>
      <c r="N11" s="4">
        <f>ROUND(L11*ROUND(M11,2),2)</f>
        <v>0</v>
      </c>
    </row>
    <row r="12" spans="1:14" ht="50.25" customHeight="1">
      <c r="A12" s="52" t="s">
        <v>1</v>
      </c>
      <c r="B12" s="47" t="s">
        <v>81</v>
      </c>
      <c r="C12" s="47" t="s">
        <v>84</v>
      </c>
      <c r="D12" s="47" t="s">
        <v>83</v>
      </c>
      <c r="E12" s="59">
        <v>100</v>
      </c>
      <c r="F12" s="7" t="s">
        <v>51</v>
      </c>
      <c r="G12" s="2" t="s">
        <v>50</v>
      </c>
      <c r="H12" s="2"/>
      <c r="I12" s="2"/>
      <c r="J12" s="3"/>
      <c r="K12" s="2"/>
      <c r="L12" s="2" t="str">
        <f>IF(K12=0,"0,00",IF(K12&gt;0,ROUND(E12/K12,2)))</f>
        <v>0,00</v>
      </c>
      <c r="M12" s="2"/>
      <c r="N12" s="4">
        <f>ROUND(L12*ROUND(M12,2),2)</f>
        <v>0</v>
      </c>
    </row>
    <row r="13" spans="2:6" ht="21" customHeight="1">
      <c r="B13" s="101" t="s">
        <v>80</v>
      </c>
      <c r="C13" s="101"/>
      <c r="D13" s="101"/>
      <c r="E13" s="101"/>
      <c r="F13" s="101"/>
    </row>
    <row r="14" spans="2:10" ht="24.75" customHeight="1">
      <c r="B14" s="100" t="s">
        <v>107</v>
      </c>
      <c r="C14" s="100"/>
      <c r="D14" s="100"/>
      <c r="E14" s="100"/>
      <c r="F14" s="100"/>
      <c r="G14" s="100"/>
      <c r="H14" s="100"/>
      <c r="I14" s="100"/>
      <c r="J14" s="100"/>
    </row>
  </sheetData>
  <sheetProtection/>
  <mergeCells count="4">
    <mergeCell ref="G2:I2"/>
    <mergeCell ref="H6:I6"/>
    <mergeCell ref="B13:F13"/>
    <mergeCell ref="B14:J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120" zoomScaleSheetLayoutView="100" zoomScalePageLayoutView="80" workbookViewId="0" topLeftCell="A1">
      <selection activeCell="M16" sqref="M16"/>
    </sheetView>
  </sheetViews>
  <sheetFormatPr defaultColWidth="9.00390625" defaultRowHeight="12.75"/>
  <cols>
    <col min="1" max="1" width="5.375" style="55" customWidth="1"/>
    <col min="2" max="2" width="21.125" style="55" customWidth="1"/>
    <col min="3" max="3" width="8.125" style="55" customWidth="1"/>
    <col min="4" max="4" width="14.75390625" style="55" customWidth="1"/>
    <col min="5" max="5" width="6.25390625" style="6" customWidth="1"/>
    <col min="6" max="6" width="8.375" style="55" customWidth="1"/>
    <col min="7" max="7" width="36.125" style="55" customWidth="1"/>
    <col min="8" max="8" width="31.00390625" style="55" customWidth="1"/>
    <col min="9" max="9" width="19.25390625" style="55" customWidth="1"/>
    <col min="10" max="10" width="26.75390625" style="55" customWidth="1"/>
    <col min="11" max="12" width="16.125" style="55" customWidth="1"/>
    <col min="13" max="13" width="17.125" style="55" customWidth="1"/>
    <col min="14" max="14" width="18.625" style="55" customWidth="1"/>
    <col min="15" max="15" width="8.00390625" style="55" customWidth="1"/>
    <col min="16" max="16" width="15.875" style="55" customWidth="1"/>
    <col min="17" max="17" width="15.875" style="13" customWidth="1"/>
    <col min="18" max="18" width="15.875" style="55" customWidth="1"/>
    <col min="19" max="20" width="14.25390625" style="55" customWidth="1"/>
    <col min="21" max="16384" width="9.125" style="55" customWidth="1"/>
  </cols>
  <sheetData>
    <row r="1" spans="2:20" ht="15">
      <c r="B1" s="56" t="str">
        <f>'formularz oferty'!D4</f>
        <v>DFP.271.154.2021.AM</v>
      </c>
      <c r="N1" s="12" t="s">
        <v>65</v>
      </c>
      <c r="S1" s="56"/>
      <c r="T1" s="56"/>
    </row>
    <row r="2" spans="7:9" ht="15">
      <c r="G2" s="90"/>
      <c r="H2" s="90"/>
      <c r="I2" s="90"/>
    </row>
    <row r="3" ht="15">
      <c r="N3" s="12" t="s">
        <v>45</v>
      </c>
    </row>
    <row r="4" spans="2:17" ht="15">
      <c r="B4" s="53" t="s">
        <v>12</v>
      </c>
      <c r="C4" s="51">
        <v>3</v>
      </c>
      <c r="D4" s="14"/>
      <c r="E4" s="15"/>
      <c r="F4" s="54"/>
      <c r="G4" s="16" t="s">
        <v>16</v>
      </c>
      <c r="H4" s="54"/>
      <c r="I4" s="14"/>
      <c r="J4" s="54"/>
      <c r="K4" s="54"/>
      <c r="L4" s="54"/>
      <c r="M4" s="54"/>
      <c r="N4" s="54"/>
      <c r="Q4" s="55"/>
    </row>
    <row r="5" spans="2:17" ht="15">
      <c r="B5" s="53"/>
      <c r="C5" s="14"/>
      <c r="D5" s="14"/>
      <c r="E5" s="15"/>
      <c r="F5" s="54"/>
      <c r="G5" s="16"/>
      <c r="H5" s="54"/>
      <c r="I5" s="14"/>
      <c r="J5" s="54"/>
      <c r="K5" s="54"/>
      <c r="L5" s="54"/>
      <c r="M5" s="54"/>
      <c r="N5" s="54"/>
      <c r="Q5" s="55"/>
    </row>
    <row r="6" spans="1:17" ht="16.5">
      <c r="A6" s="53"/>
      <c r="B6" s="53"/>
      <c r="C6" s="17"/>
      <c r="D6" s="17"/>
      <c r="E6" s="18"/>
      <c r="F6" s="54"/>
      <c r="G6" s="58" t="s">
        <v>108</v>
      </c>
      <c r="H6" s="98">
        <f>SUM(N11:N12)</f>
        <v>0</v>
      </c>
      <c r="I6" s="99"/>
      <c r="Q6" s="55"/>
    </row>
    <row r="7" spans="1:17" ht="15">
      <c r="A7" s="53"/>
      <c r="C7" s="54"/>
      <c r="D7" s="54"/>
      <c r="E7" s="18"/>
      <c r="F7" s="54"/>
      <c r="G7" s="54"/>
      <c r="H7" s="54"/>
      <c r="I7" s="54"/>
      <c r="J7" s="54"/>
      <c r="K7" s="54"/>
      <c r="L7" s="54"/>
      <c r="Q7" s="55"/>
    </row>
    <row r="8" spans="1:17" ht="15">
      <c r="A8" s="53"/>
      <c r="B8" s="19"/>
      <c r="C8" s="20"/>
      <c r="D8" s="20"/>
      <c r="E8" s="21"/>
      <c r="F8" s="20"/>
      <c r="G8" s="20"/>
      <c r="H8" s="20"/>
      <c r="I8" s="20"/>
      <c r="J8" s="20"/>
      <c r="K8" s="20"/>
      <c r="L8" s="20"/>
      <c r="Q8" s="55"/>
    </row>
    <row r="9" spans="2:17" ht="15">
      <c r="B9" s="53"/>
      <c r="E9" s="5"/>
      <c r="Q9" s="55"/>
    </row>
    <row r="10" spans="1:14" s="53" customFormat="1" ht="74.25" customHeight="1">
      <c r="A10" s="8" t="s">
        <v>30</v>
      </c>
      <c r="B10" s="8" t="s">
        <v>13</v>
      </c>
      <c r="C10" s="8" t="s">
        <v>14</v>
      </c>
      <c r="D10" s="8" t="s">
        <v>46</v>
      </c>
      <c r="E10" s="102" t="s">
        <v>48</v>
      </c>
      <c r="F10" s="103"/>
      <c r="G10" s="8" t="str">
        <f>"Nazwa handlowa /
"&amp;C10&amp;" / 
"&amp;D10</f>
        <v>Nazwa handlowa /
Dawka / 
Postać/ Opakowanie</v>
      </c>
      <c r="H10" s="8" t="s">
        <v>42</v>
      </c>
      <c r="I10" s="8" t="str">
        <f>B10</f>
        <v>Skład</v>
      </c>
      <c r="J10" s="8" t="s">
        <v>43</v>
      </c>
      <c r="K10" s="8" t="s">
        <v>25</v>
      </c>
      <c r="L10" s="8" t="s">
        <v>26</v>
      </c>
      <c r="M10" s="8" t="s">
        <v>106</v>
      </c>
      <c r="N10" s="8" t="s">
        <v>105</v>
      </c>
    </row>
    <row r="11" spans="1:14" ht="51.75" customHeight="1">
      <c r="A11" s="52" t="s">
        <v>0</v>
      </c>
      <c r="B11" s="48" t="s">
        <v>86</v>
      </c>
      <c r="C11" s="48" t="s">
        <v>87</v>
      </c>
      <c r="D11" s="48" t="s">
        <v>88</v>
      </c>
      <c r="E11" s="60">
        <v>30</v>
      </c>
      <c r="F11" s="46" t="s">
        <v>51</v>
      </c>
      <c r="G11" s="2" t="s">
        <v>70</v>
      </c>
      <c r="H11" s="2"/>
      <c r="I11" s="2"/>
      <c r="J11" s="3" t="s">
        <v>66</v>
      </c>
      <c r="K11" s="2"/>
      <c r="L11" s="2" t="str">
        <f>IF(K11=0,"0,00",IF(K11&gt;0,ROUND(E11/K11,2)))</f>
        <v>0,00</v>
      </c>
      <c r="M11" s="2"/>
      <c r="N11" s="4">
        <f>ROUND(L11*ROUND(M11,2),2)</f>
        <v>0</v>
      </c>
    </row>
    <row r="12" spans="1:14" ht="50.25" customHeight="1">
      <c r="A12" s="52" t="s">
        <v>1</v>
      </c>
      <c r="B12" s="48" t="s">
        <v>86</v>
      </c>
      <c r="C12" s="48" t="s">
        <v>72</v>
      </c>
      <c r="D12" s="48" t="s">
        <v>88</v>
      </c>
      <c r="E12" s="60">
        <v>45</v>
      </c>
      <c r="F12" s="46" t="s">
        <v>51</v>
      </c>
      <c r="G12" s="2" t="s">
        <v>70</v>
      </c>
      <c r="H12" s="2"/>
      <c r="I12" s="2"/>
      <c r="J12" s="3"/>
      <c r="K12" s="2"/>
      <c r="L12" s="2" t="str">
        <f>IF(K12=0,"0,00",IF(K12&gt;0,ROUND(E12/K12,2)))</f>
        <v>0,00</v>
      </c>
      <c r="M12" s="2"/>
      <c r="N12" s="4">
        <f>ROUND(L12*ROUND(M12,2),2)</f>
        <v>0</v>
      </c>
    </row>
    <row r="13" spans="2:6" ht="17.25" customHeight="1">
      <c r="B13" s="104" t="s">
        <v>85</v>
      </c>
      <c r="C13" s="104"/>
      <c r="D13" s="104"/>
      <c r="E13" s="1"/>
      <c r="F13" s="10"/>
    </row>
    <row r="14" spans="2:10" ht="21.75" customHeight="1">
      <c r="B14" s="100" t="s">
        <v>107</v>
      </c>
      <c r="C14" s="100"/>
      <c r="D14" s="100"/>
      <c r="E14" s="100"/>
      <c r="F14" s="100"/>
      <c r="G14" s="100"/>
      <c r="H14" s="100"/>
      <c r="I14" s="100"/>
      <c r="J14" s="100"/>
    </row>
  </sheetData>
  <sheetProtection/>
  <mergeCells count="5">
    <mergeCell ref="G2:I2"/>
    <mergeCell ref="H6:I6"/>
    <mergeCell ref="E10:F10"/>
    <mergeCell ref="B13:D13"/>
    <mergeCell ref="B14:J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82" zoomScaleSheetLayoutView="100" zoomScalePageLayoutView="80" workbookViewId="0" topLeftCell="A1">
      <selection activeCell="H7" sqref="H7"/>
    </sheetView>
  </sheetViews>
  <sheetFormatPr defaultColWidth="9.00390625" defaultRowHeight="12.75"/>
  <cols>
    <col min="1" max="1" width="5.375" style="55" customWidth="1"/>
    <col min="2" max="2" width="21.375" style="55" customWidth="1"/>
    <col min="3" max="3" width="9.00390625" style="55" customWidth="1"/>
    <col min="4" max="4" width="27.625" style="55" customWidth="1"/>
    <col min="5" max="5" width="8.125" style="6" customWidth="1"/>
    <col min="6" max="6" width="10.25390625" style="55" customWidth="1"/>
    <col min="7" max="7" width="36.125" style="55" customWidth="1"/>
    <col min="8" max="8" width="24.625" style="55" customWidth="1"/>
    <col min="9" max="9" width="19.25390625" style="55" customWidth="1"/>
    <col min="10" max="10" width="15.00390625" style="55" customWidth="1"/>
    <col min="11" max="12" width="16.125" style="55" customWidth="1"/>
    <col min="13" max="13" width="17.125" style="55" customWidth="1"/>
    <col min="14" max="14" width="18.625" style="55" customWidth="1"/>
    <col min="15" max="15" width="8.00390625" style="55" customWidth="1"/>
    <col min="16" max="16" width="15.875" style="55" customWidth="1"/>
    <col min="17" max="17" width="15.875" style="13" customWidth="1"/>
    <col min="18" max="18" width="15.875" style="55" customWidth="1"/>
    <col min="19" max="20" width="14.25390625" style="55" customWidth="1"/>
    <col min="21" max="21" width="15.25390625" style="55" customWidth="1"/>
    <col min="22" max="16384" width="9.125" style="55" customWidth="1"/>
  </cols>
  <sheetData>
    <row r="1" spans="2:20" ht="15">
      <c r="B1" s="56" t="str">
        <f>'formularz oferty'!D4</f>
        <v>DFP.271.154.2021.AM</v>
      </c>
      <c r="N1" s="12" t="s">
        <v>65</v>
      </c>
      <c r="S1" s="56"/>
      <c r="T1" s="56"/>
    </row>
    <row r="2" spans="7:9" ht="15">
      <c r="G2" s="90"/>
      <c r="H2" s="90"/>
      <c r="I2" s="90"/>
    </row>
    <row r="3" ht="15">
      <c r="N3" s="12" t="s">
        <v>45</v>
      </c>
    </row>
    <row r="4" spans="2:17" ht="15">
      <c r="B4" s="53" t="s">
        <v>12</v>
      </c>
      <c r="C4" s="51">
        <v>4</v>
      </c>
      <c r="D4" s="14"/>
      <c r="E4" s="15"/>
      <c r="F4" s="54"/>
      <c r="G4" s="16" t="s">
        <v>16</v>
      </c>
      <c r="H4" s="54"/>
      <c r="I4" s="14"/>
      <c r="J4" s="54"/>
      <c r="K4" s="54"/>
      <c r="L4" s="54"/>
      <c r="M4" s="54"/>
      <c r="N4" s="54"/>
      <c r="Q4" s="55"/>
    </row>
    <row r="5" spans="2:17" ht="15">
      <c r="B5" s="53"/>
      <c r="C5" s="14"/>
      <c r="D5" s="14"/>
      <c r="E5" s="15"/>
      <c r="F5" s="54"/>
      <c r="G5" s="16"/>
      <c r="H5" s="54"/>
      <c r="I5" s="14"/>
      <c r="J5" s="54"/>
      <c r="K5" s="54"/>
      <c r="L5" s="54"/>
      <c r="M5" s="54"/>
      <c r="N5" s="54"/>
      <c r="Q5" s="55"/>
    </row>
    <row r="6" spans="1:17" ht="16.5">
      <c r="A6" s="53"/>
      <c r="B6" s="53"/>
      <c r="C6" s="17"/>
      <c r="D6" s="17"/>
      <c r="E6" s="18"/>
      <c r="F6" s="54"/>
      <c r="G6" s="58" t="s">
        <v>108</v>
      </c>
      <c r="H6" s="98">
        <f>SUM(N11:N11)</f>
        <v>0</v>
      </c>
      <c r="I6" s="99"/>
      <c r="Q6" s="55"/>
    </row>
    <row r="7" spans="1:17" ht="15">
      <c r="A7" s="53"/>
      <c r="C7" s="54"/>
      <c r="D7" s="54"/>
      <c r="E7" s="18"/>
      <c r="F7" s="54"/>
      <c r="G7" s="54"/>
      <c r="H7" s="54"/>
      <c r="I7" s="54"/>
      <c r="J7" s="54"/>
      <c r="K7" s="54"/>
      <c r="L7" s="54"/>
      <c r="Q7" s="55"/>
    </row>
    <row r="8" spans="1:17" ht="15">
      <c r="A8" s="53"/>
      <c r="B8" s="19"/>
      <c r="C8" s="20"/>
      <c r="D8" s="20"/>
      <c r="E8" s="21"/>
      <c r="F8" s="20"/>
      <c r="G8" s="20"/>
      <c r="H8" s="20"/>
      <c r="I8" s="20"/>
      <c r="J8" s="20"/>
      <c r="K8" s="20"/>
      <c r="L8" s="20"/>
      <c r="Q8" s="55"/>
    </row>
    <row r="9" spans="2:17" ht="15">
      <c r="B9" s="53"/>
      <c r="E9" s="5"/>
      <c r="Q9" s="55"/>
    </row>
    <row r="10" spans="1:14" s="53" customFormat="1" ht="74.25" customHeight="1">
      <c r="A10" s="8" t="s">
        <v>30</v>
      </c>
      <c r="B10" s="8" t="s">
        <v>13</v>
      </c>
      <c r="C10" s="8" t="s">
        <v>14</v>
      </c>
      <c r="D10" s="8" t="s">
        <v>49</v>
      </c>
      <c r="E10" s="57" t="s">
        <v>44</v>
      </c>
      <c r="F10" s="9"/>
      <c r="G10" s="8" t="str">
        <f>"Nazwa handlowa /
"&amp;C10&amp;" / 
"&amp;D10</f>
        <v>Nazwa handlowa /
Dawka / 
Postać / opakowanie</v>
      </c>
      <c r="H10" s="8" t="s">
        <v>42</v>
      </c>
      <c r="I10" s="8" t="str">
        <f>B10</f>
        <v>Skład</v>
      </c>
      <c r="J10" s="8" t="s">
        <v>71</v>
      </c>
      <c r="K10" s="8" t="s">
        <v>25</v>
      </c>
      <c r="L10" s="8" t="s">
        <v>26</v>
      </c>
      <c r="M10" s="8" t="s">
        <v>106</v>
      </c>
      <c r="N10" s="8" t="s">
        <v>105</v>
      </c>
    </row>
    <row r="11" spans="1:14" ht="50.25" customHeight="1">
      <c r="A11" s="52" t="s">
        <v>0</v>
      </c>
      <c r="B11" s="45" t="s">
        <v>89</v>
      </c>
      <c r="C11" s="45" t="s">
        <v>90</v>
      </c>
      <c r="D11" s="45" t="s">
        <v>91</v>
      </c>
      <c r="E11" s="61">
        <v>42000</v>
      </c>
      <c r="F11" s="7" t="s">
        <v>51</v>
      </c>
      <c r="G11" s="2" t="s">
        <v>50</v>
      </c>
      <c r="H11" s="2"/>
      <c r="I11" s="2"/>
      <c r="J11" s="3" t="s">
        <v>66</v>
      </c>
      <c r="K11" s="2"/>
      <c r="L11" s="2" t="str">
        <f>IF(K11=0,"0,00",IF(K11&gt;0,ROUND(E11/K11,2)))</f>
        <v>0,00</v>
      </c>
      <c r="M11" s="2"/>
      <c r="N11" s="4">
        <f>ROUND(L11*ROUND(M11,2),2)</f>
        <v>0</v>
      </c>
    </row>
    <row r="12" spans="1:14" ht="14.25" customHeight="1">
      <c r="A12" s="54"/>
      <c r="B12" s="49"/>
      <c r="C12" s="26"/>
      <c r="D12" s="26"/>
      <c r="E12" s="27"/>
      <c r="F12" s="11"/>
      <c r="G12" s="23"/>
      <c r="H12" s="23"/>
      <c r="I12" s="23"/>
      <c r="J12" s="24"/>
      <c r="K12" s="23"/>
      <c r="L12" s="23"/>
      <c r="M12" s="23"/>
      <c r="N12" s="25"/>
    </row>
    <row r="13" spans="2:10" ht="26.25" customHeight="1">
      <c r="B13" s="100" t="s">
        <v>107</v>
      </c>
      <c r="C13" s="100"/>
      <c r="D13" s="100"/>
      <c r="E13" s="100"/>
      <c r="F13" s="100"/>
      <c r="G13" s="100"/>
      <c r="H13" s="100"/>
      <c r="I13" s="100"/>
      <c r="J13" s="100"/>
    </row>
    <row r="14" spans="2:5" ht="15">
      <c r="B14" s="56"/>
      <c r="E14" s="5"/>
    </row>
  </sheetData>
  <sheetProtection/>
  <mergeCells count="3">
    <mergeCell ref="G2:I2"/>
    <mergeCell ref="H6:I6"/>
    <mergeCell ref="B13:J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tabSelected="1" view="pageBreakPreview" zoomScaleNormal="80" zoomScaleSheetLayoutView="100" zoomScalePageLayoutView="85" workbookViewId="0" topLeftCell="A1">
      <selection activeCell="L17" sqref="L17"/>
    </sheetView>
  </sheetViews>
  <sheetFormatPr defaultColWidth="9.00390625" defaultRowHeight="12.75"/>
  <cols>
    <col min="1" max="1" width="5.375" style="55" customWidth="1"/>
    <col min="2" max="2" width="36.00390625" style="55" customWidth="1"/>
    <col min="3" max="3" width="14.375" style="55" customWidth="1"/>
    <col min="4" max="4" width="21.125" style="55" customWidth="1"/>
    <col min="5" max="5" width="10.125" style="6" customWidth="1"/>
    <col min="6" max="6" width="8.625" style="55" customWidth="1"/>
    <col min="7" max="7" width="36.125" style="55" customWidth="1"/>
    <col min="8" max="8" width="24.375" style="55" customWidth="1"/>
    <col min="9" max="9" width="17.125" style="55" customWidth="1"/>
    <col min="10" max="10" width="14.625" style="55" customWidth="1"/>
    <col min="11" max="12" width="16.125" style="55" customWidth="1"/>
    <col min="13" max="13" width="17.125" style="55" customWidth="1"/>
    <col min="14" max="14" width="18.625" style="55" customWidth="1"/>
    <col min="15" max="15" width="8.00390625" style="55" customWidth="1"/>
    <col min="16" max="16" width="15.875" style="55" customWidth="1"/>
    <col min="17" max="17" width="15.875" style="13" customWidth="1"/>
    <col min="18" max="18" width="15.875" style="55" customWidth="1"/>
    <col min="19" max="20" width="14.25390625" style="55" customWidth="1"/>
    <col min="21" max="21" width="15.25390625" style="55" customWidth="1"/>
    <col min="22" max="16384" width="9.125" style="55" customWidth="1"/>
  </cols>
  <sheetData>
    <row r="1" spans="2:20" ht="15">
      <c r="B1" s="56" t="str">
        <f>'formularz oferty'!D4</f>
        <v>DFP.271.154.2021.AM</v>
      </c>
      <c r="N1" s="12" t="s">
        <v>65</v>
      </c>
      <c r="S1" s="56"/>
      <c r="T1" s="56"/>
    </row>
    <row r="2" spans="7:9" ht="15">
      <c r="G2" s="90"/>
      <c r="H2" s="90"/>
      <c r="I2" s="90"/>
    </row>
    <row r="3" ht="15">
      <c r="N3" s="12" t="s">
        <v>45</v>
      </c>
    </row>
    <row r="4" spans="2:17" ht="15">
      <c r="B4" s="53" t="s">
        <v>12</v>
      </c>
      <c r="C4" s="51">
        <v>5</v>
      </c>
      <c r="D4" s="14"/>
      <c r="E4" s="15"/>
      <c r="F4" s="54"/>
      <c r="G4" s="16" t="s">
        <v>16</v>
      </c>
      <c r="H4" s="54"/>
      <c r="I4" s="14"/>
      <c r="J4" s="54"/>
      <c r="K4" s="54"/>
      <c r="L4" s="54"/>
      <c r="M4" s="54"/>
      <c r="N4" s="54"/>
      <c r="Q4" s="55"/>
    </row>
    <row r="5" spans="2:17" ht="15">
      <c r="B5" s="53"/>
      <c r="C5" s="14"/>
      <c r="D5" s="14"/>
      <c r="E5" s="15"/>
      <c r="F5" s="54"/>
      <c r="G5" s="16"/>
      <c r="H5" s="54"/>
      <c r="I5" s="14"/>
      <c r="J5" s="54"/>
      <c r="K5" s="54"/>
      <c r="L5" s="54"/>
      <c r="M5" s="54"/>
      <c r="N5" s="54"/>
      <c r="Q5" s="55"/>
    </row>
    <row r="6" spans="1:17" ht="16.5">
      <c r="A6" s="53"/>
      <c r="B6" s="53"/>
      <c r="C6" s="17"/>
      <c r="D6" s="17"/>
      <c r="E6" s="18"/>
      <c r="F6" s="54"/>
      <c r="G6" s="58" t="s">
        <v>108</v>
      </c>
      <c r="H6" s="98">
        <f>SUM(N11:N14)</f>
        <v>0</v>
      </c>
      <c r="I6" s="99"/>
      <c r="Q6" s="55"/>
    </row>
    <row r="7" spans="1:17" ht="15">
      <c r="A7" s="53"/>
      <c r="C7" s="54"/>
      <c r="D7" s="54"/>
      <c r="E7" s="18"/>
      <c r="F7" s="54"/>
      <c r="G7" s="54"/>
      <c r="H7" s="54"/>
      <c r="I7" s="54"/>
      <c r="J7" s="54"/>
      <c r="K7" s="54"/>
      <c r="L7" s="54"/>
      <c r="Q7" s="55"/>
    </row>
    <row r="8" spans="1:17" ht="15">
      <c r="A8" s="53"/>
      <c r="B8" s="19"/>
      <c r="C8" s="20"/>
      <c r="D8" s="20"/>
      <c r="E8" s="21"/>
      <c r="F8" s="20"/>
      <c r="G8" s="20"/>
      <c r="H8" s="20"/>
      <c r="I8" s="20"/>
      <c r="J8" s="20"/>
      <c r="K8" s="20"/>
      <c r="L8" s="20"/>
      <c r="Q8" s="55"/>
    </row>
    <row r="9" spans="2:17" ht="15">
      <c r="B9" s="53"/>
      <c r="E9" s="5"/>
      <c r="Q9" s="55"/>
    </row>
    <row r="10" spans="1:14" s="53" customFormat="1" ht="74.25" customHeight="1">
      <c r="A10" s="8" t="s">
        <v>30</v>
      </c>
      <c r="B10" s="8" t="s">
        <v>13</v>
      </c>
      <c r="C10" s="8" t="s">
        <v>14</v>
      </c>
      <c r="D10" s="8" t="s">
        <v>46</v>
      </c>
      <c r="E10" s="57" t="s">
        <v>48</v>
      </c>
      <c r="F10" s="9"/>
      <c r="G10" s="8" t="str">
        <f>"Nazwa handlowa /
"&amp;C10&amp;" / 
"&amp;D10</f>
        <v>Nazwa handlowa /
Dawka / 
Postać/ Opakowanie</v>
      </c>
      <c r="H10" s="8" t="s">
        <v>42</v>
      </c>
      <c r="I10" s="8" t="str">
        <f>B10</f>
        <v>Skład</v>
      </c>
      <c r="J10" s="8" t="s">
        <v>43</v>
      </c>
      <c r="K10" s="8" t="s">
        <v>25</v>
      </c>
      <c r="L10" s="8" t="s">
        <v>53</v>
      </c>
      <c r="M10" s="8" t="s">
        <v>106</v>
      </c>
      <c r="N10" s="8" t="s">
        <v>105</v>
      </c>
    </row>
    <row r="11" spans="1:14" ht="49.5" customHeight="1">
      <c r="A11" s="52" t="s">
        <v>0</v>
      </c>
      <c r="B11" s="64" t="s">
        <v>92</v>
      </c>
      <c r="C11" s="62" t="s">
        <v>93</v>
      </c>
      <c r="D11" s="62" t="s">
        <v>94</v>
      </c>
      <c r="E11" s="73">
        <v>300</v>
      </c>
      <c r="F11" s="7" t="s">
        <v>51</v>
      </c>
      <c r="G11" s="2" t="s">
        <v>50</v>
      </c>
      <c r="H11" s="2"/>
      <c r="I11" s="2"/>
      <c r="J11" s="3" t="s">
        <v>67</v>
      </c>
      <c r="K11" s="2"/>
      <c r="L11" s="2" t="str">
        <f>IF(K11=0,"0,00",IF(K11&gt;0,ROUND(E11/K11,2)))</f>
        <v>0,00</v>
      </c>
      <c r="M11" s="2"/>
      <c r="N11" s="4">
        <f>ROUND(L11*ROUND(M11,2),2)</f>
        <v>0</v>
      </c>
    </row>
    <row r="12" spans="1:14" ht="84" customHeight="1">
      <c r="A12" s="52" t="s">
        <v>1</v>
      </c>
      <c r="B12" s="65" t="s">
        <v>95</v>
      </c>
      <c r="C12" s="45" t="s">
        <v>96</v>
      </c>
      <c r="D12" s="45" t="s">
        <v>94</v>
      </c>
      <c r="E12" s="74">
        <v>300</v>
      </c>
      <c r="F12" s="7" t="s">
        <v>51</v>
      </c>
      <c r="G12" s="2" t="s">
        <v>50</v>
      </c>
      <c r="H12" s="2"/>
      <c r="I12" s="2"/>
      <c r="J12" s="3"/>
      <c r="K12" s="2"/>
      <c r="L12" s="2" t="str">
        <f>IF(K12=0,"0,00",IF(K12&gt;0,ROUND(E12/K12,2)))</f>
        <v>0,00</v>
      </c>
      <c r="M12" s="2"/>
      <c r="N12" s="4">
        <f>ROUND(L12*ROUND(M12,2),2)</f>
        <v>0</v>
      </c>
    </row>
    <row r="13" spans="1:14" ht="49.5" customHeight="1">
      <c r="A13" s="52" t="s">
        <v>2</v>
      </c>
      <c r="B13" s="48" t="s">
        <v>97</v>
      </c>
      <c r="C13" s="48" t="s">
        <v>98</v>
      </c>
      <c r="D13" s="48" t="s">
        <v>99</v>
      </c>
      <c r="E13" s="75">
        <v>150</v>
      </c>
      <c r="F13" s="7" t="s">
        <v>51</v>
      </c>
      <c r="G13" s="2" t="s">
        <v>50</v>
      </c>
      <c r="H13" s="2"/>
      <c r="I13" s="2"/>
      <c r="J13" s="3"/>
      <c r="K13" s="2"/>
      <c r="L13" s="2" t="str">
        <f>IF(K13=0,"0,00",IF(K13&gt;0,ROUND(E13/K13,2)))</f>
        <v>0,00</v>
      </c>
      <c r="M13" s="2"/>
      <c r="N13" s="4">
        <f>ROUND(L13*ROUND(M13,2),2)</f>
        <v>0</v>
      </c>
    </row>
    <row r="14" spans="1:14" ht="48.75" customHeight="1">
      <c r="A14" s="52" t="s">
        <v>3</v>
      </c>
      <c r="B14" s="22" t="s">
        <v>100</v>
      </c>
      <c r="C14" s="63" t="s">
        <v>101</v>
      </c>
      <c r="D14" s="45" t="s">
        <v>102</v>
      </c>
      <c r="E14" s="76">
        <v>60</v>
      </c>
      <c r="F14" s="7" t="s">
        <v>51</v>
      </c>
      <c r="G14" s="2" t="s">
        <v>50</v>
      </c>
      <c r="H14" s="52"/>
      <c r="I14" s="52"/>
      <c r="J14" s="52"/>
      <c r="K14" s="52"/>
      <c r="L14" s="2" t="str">
        <f>IF(K14=0,"0,00",IF(K14&gt;0,ROUND(E14/K14,2)))</f>
        <v>0,00</v>
      </c>
      <c r="M14" s="52"/>
      <c r="N14" s="4">
        <f>ROUND(L14*ROUND(M14,2),2)</f>
        <v>0</v>
      </c>
    </row>
    <row r="15" spans="2:3" ht="15.75" customHeight="1">
      <c r="B15" s="101"/>
      <c r="C15" s="101"/>
    </row>
    <row r="16" spans="2:10" ht="28.5" customHeight="1">
      <c r="B16" s="100" t="s">
        <v>107</v>
      </c>
      <c r="C16" s="100"/>
      <c r="D16" s="100"/>
      <c r="E16" s="100"/>
      <c r="F16" s="100"/>
      <c r="G16" s="100"/>
      <c r="H16" s="100"/>
      <c r="I16" s="100"/>
      <c r="J16" s="100"/>
    </row>
    <row r="17" ht="19.5" customHeight="1"/>
  </sheetData>
  <sheetProtection/>
  <mergeCells count="4">
    <mergeCell ref="G2:I2"/>
    <mergeCell ref="H6:I6"/>
    <mergeCell ref="B15:C15"/>
    <mergeCell ref="B16:J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2020-10-06T13:47:16Z</cp:lastPrinted>
  <dcterms:created xsi:type="dcterms:W3CDTF">2003-05-16T10:10:29Z</dcterms:created>
  <dcterms:modified xsi:type="dcterms:W3CDTF">2021-12-29T08:06:28Z</dcterms:modified>
  <cp:category/>
  <cp:version/>
  <cp:contentType/>
  <cp:contentStatus/>
</cp:coreProperties>
</file>