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7255" windowHeight="11640" tabRatio="818" activeTab="15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</sheets>
  <definedNames>
    <definedName name="_xlnm.Print_Area" localSheetId="1">'część (1)'!$A$1:$O$15</definedName>
    <definedName name="_xlnm.Print_Area" localSheetId="10">'część (10)'!$A$1:$O$14</definedName>
    <definedName name="_xlnm.Print_Area" localSheetId="11">'część (11)'!$A$1:$O$16</definedName>
    <definedName name="_xlnm.Print_Area" localSheetId="12">'część (12)'!$A$1:$O$14</definedName>
    <definedName name="_xlnm.Print_Area" localSheetId="13">'część (13)'!$A$1:$O$15</definedName>
    <definedName name="_xlnm.Print_Area" localSheetId="14">'część (14)'!$A$1:$O$18</definedName>
    <definedName name="_xlnm.Print_Area" localSheetId="15">'część (15)'!$A$1:$O$22</definedName>
    <definedName name="_xlnm.Print_Area" localSheetId="16">'część (16)'!$A$1:$O$14</definedName>
    <definedName name="_xlnm.Print_Area" localSheetId="17">'część (17)'!$A$1:$O$30</definedName>
    <definedName name="_xlnm.Print_Area" localSheetId="2">'część (2)'!$A$1:$O$14</definedName>
    <definedName name="_xlnm.Print_Area" localSheetId="3">'część (3)'!$A$1:$O$14</definedName>
    <definedName name="_xlnm.Print_Area" localSheetId="5">'część (5)'!$A$1:$O$14</definedName>
    <definedName name="_xlnm.Print_Area" localSheetId="6">'część (6)'!$A$1:$O$14</definedName>
    <definedName name="_xlnm.Print_Area" localSheetId="7">'część (7)'!$A$1:$O$15</definedName>
    <definedName name="_xlnm.Print_Area" localSheetId="8">'część (8)'!$A$1:$O$14</definedName>
    <definedName name="_xlnm.Print_Area" localSheetId="9">'część (9)'!$A$1:$O$16</definedName>
    <definedName name="_xlnm.Print_Area" localSheetId="0">'formularz oferty'!$A$1:$E$62</definedName>
  </definedNames>
  <calcPr fullCalcOnLoad="1"/>
</workbook>
</file>

<file path=xl/sharedStrings.xml><?xml version="1.0" encoding="utf-8"?>
<sst xmlns="http://schemas.openxmlformats.org/spreadsheetml/2006/main" count="575" uniqueCount="246">
  <si>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</si>
  <si>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</si>
  <si>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</si>
  <si>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</si>
  <si>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</si>
  <si>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</si>
  <si>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</si>
  <si>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</si>
  <si>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</si>
  <si>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</si>
  <si>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</si>
  <si>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</si>
  <si>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</si>
  <si>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</si>
  <si>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</si>
  <si>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</si>
  <si>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</si>
  <si>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</si>
  <si>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</si>
  <si>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</si>
  <si>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</si>
  <si>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</si>
  <si>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</si>
  <si>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</si>
  <si>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</si>
  <si>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</si>
  <si>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</si>
  <si>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</si>
  <si>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</si>
  <si>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</si>
  <si>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</si>
  <si>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</si>
  <si>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</si>
  <si>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</si>
  <si>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</si>
  <si>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</si>
  <si>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</si>
  <si>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</si>
  <si>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</si>
  <si>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</si>
  <si>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</si>
  <si>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</si>
  <si>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</si>
  <si>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</si>
  <si>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</si>
  <si>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</si>
  <si>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</si>
  <si>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</si>
  <si>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</si>
  <si>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</si>
  <si>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</si>
  <si>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</si>
  <si>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</si>
  <si>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</si>
  <si>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</si>
  <si>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</si>
  <si>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</si>
  <si>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</si>
  <si>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</si>
  <si>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</si>
  <si>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</si>
  <si>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</si>
  <si>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</si>
  <si>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</si>
  <si>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</si>
  <si>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</si>
  <si>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</si>
  <si>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</si>
  <si>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</si>
  <si>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</si>
  <si>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</si>
  <si>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</si>
  <si>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</si>
  <si>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</si>
  <si>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</si>
  <si>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</si>
  <si>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</si>
  <si>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</si>
  <si>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</si>
  <si>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r>
      <t>Ilość</t>
    </r>
    <r>
      <rPr>
        <b/>
        <strike/>
        <sz val="11"/>
        <color indexed="8"/>
        <rFont val="Times New Roman"/>
        <family val="1"/>
      </rPr>
      <t xml:space="preserve"> </t>
    </r>
  </si>
  <si>
    <t>9.</t>
  </si>
  <si>
    <t xml:space="preserve">Oferowana ilość opakowań jednostkowych </t>
  </si>
  <si>
    <t xml:space="preserve">Cena brutto jednego opakowania jednostkowego  </t>
  </si>
  <si>
    <t>kapsułki twarde</t>
  </si>
  <si>
    <t>Nazwa oferowanego urządzenia</t>
  </si>
  <si>
    <t>Typ</t>
  </si>
  <si>
    <t>Rok produkcji</t>
  </si>
  <si>
    <t>Akcesoria</t>
  </si>
  <si>
    <t>10 mg</t>
  </si>
  <si>
    <t>Kod EAN
(jeżeli dotyczy)</t>
  </si>
  <si>
    <t>Kod EAN (poz. 1)
(poz. 2 - 9 jeżeli dotyczy)</t>
  </si>
  <si>
    <t>DFP.271.168.2020.AM</t>
  </si>
  <si>
    <t>Dostawa produktów leczniczych i wyrobów medycznych</t>
  </si>
  <si>
    <t>Tofacitinibum *</t>
  </si>
  <si>
    <t>56 tabl powl.</t>
  </si>
  <si>
    <t xml:space="preserve">* wykaz B Obwieszczenia Ministra Zdrowia aktualny na dzień składania oferty, możliwość stosowania poza programem lekowym     </t>
  </si>
  <si>
    <t xml:space="preserve">Enzalutamidum * </t>
  </si>
  <si>
    <t xml:space="preserve">40 mg </t>
  </si>
  <si>
    <t>kapsułka miękka, opakowanie a 112 kaps</t>
  </si>
  <si>
    <t xml:space="preserve">* wykaz B Obwieszczenia Ministra Zdrowia aktualny na dzień składania oferty, możliwość stosowania poza programem lekowym   </t>
  </si>
  <si>
    <t>opakowanie a 112 kaps</t>
  </si>
  <si>
    <t>Alirocumabum *</t>
  </si>
  <si>
    <t>150 mg x 2 wstrzykiwacze</t>
  </si>
  <si>
    <t>roztwór do wstrzykiwań,  2 wstrzykiwacze</t>
  </si>
  <si>
    <t xml:space="preserve">* wykaz B Obwieszczenia Ministra Zdrowia aktualny na dzień składania oferty, możliwość stosowania poza programem lekowym    </t>
  </si>
  <si>
    <t>Pembrolizumabum *</t>
  </si>
  <si>
    <t>25 mg/ml; 4 ml</t>
  </si>
  <si>
    <t>koncentrat do sporządzania roztworu do infuzji, fiol</t>
  </si>
  <si>
    <t>fiol</t>
  </si>
  <si>
    <t xml:space="preserve">* wykaz B Obwieszczenia Ministra Zdrowia aktualny na dzień składania oferty, możliwość stosowania poza programem lekowym      </t>
  </si>
  <si>
    <t xml:space="preserve">* wykaz B Obwieszczenia Ministra Zdrowia aktualny na dzień składania oferty,możliwość stosowania poza programem lekowym       </t>
  </si>
  <si>
    <t xml:space="preserve">Nazwa handlowa:
Dawka: 
Postać / Opakowanie: 
</t>
  </si>
  <si>
    <t>Eliglustatum *</t>
  </si>
  <si>
    <t xml:space="preserve"> 84 mg</t>
  </si>
  <si>
    <t xml:space="preserve">Nazwa handlowa:
Dawka: 
Postać / Opakowanie:
</t>
  </si>
  <si>
    <t xml:space="preserve">Immunoglobulina ludzka normalna, maksymalna zawartość IgA wynosi 0,025 mg/ml; IgG1 67,8%; IgG2 28,7%; IgG3 2,3%; IgG4 1,2% * </t>
  </si>
  <si>
    <t>Do zakupu w dawkach: 2,5g; 5g; 10g; 20g; 40 g</t>
  </si>
  <si>
    <t>roztwór do infuzji</t>
  </si>
  <si>
    <t xml:space="preserve">dla dawki 2,5g; 
Nazwa handlowa:
Dawka: 
Postać / Opakowanie:
dla dawki 5g; 
Nazwa handlowa:
Dawka: 
Postać / Opakowanie: 
dla dawki 10g; 
Nazwa handlowa:
Dawka: 
Postać / Opakowanie: 
dla dawki 20g; 
Nazwa handlowa:
Dawka: 
Postać / Opakowanie:
dla dawki 40 g
Nazwa handlowa:
Dawka: 
Postać / Opakowanie: 
</t>
  </si>
  <si>
    <t xml:space="preserve">dla dawki 2,5g
dla dawki 5g
dla dawki 10 g
dla dawki 20 g
dla dawki 40 g
</t>
  </si>
  <si>
    <t>Temozolamidum ^</t>
  </si>
  <si>
    <t>Do zakupu w dawkach 5, 20, 100, 140, 180, 250 mg</t>
  </si>
  <si>
    <t>dawek a 5 mg</t>
  </si>
  <si>
    <t>Oferowana ilość dawek a 5 mg</t>
  </si>
  <si>
    <t xml:space="preserve">^ wykaz C Obwieszczenia Ministra Zdrowia  aktualny na dzień składania ofert  </t>
  </si>
  <si>
    <t xml:space="preserve">dla dawki 5 mg
Nazwa handlowa:
Dawka: 
Postać / Opakowanie:
dla dawki 20 mg
Nazwa handlowa:
Dawka: 
Postać / Opakowanie: 
dla dawki 100 mg
Nazwa handlowa:
Dawka: 
Postać / Opakowanie: 
dla dawki 140 mg
Nazwa handlowa:
Dawka: 
Postać / Opakowanie:
dla dawki 180 mg
Nazwa handlowa:
Dawka: 
Postać / Opakowanie: 
dla dawki 250 mg
Nazwa handlowa:
Dawka: 
Postać / Opakowanie: 
</t>
  </si>
  <si>
    <t xml:space="preserve">dla dawki 5 mg
dla dawki 20 mg
dla dawki 100 mg
dla dawki 140 mg
dla dawki 180 mg
dla dawki 250 mg
</t>
  </si>
  <si>
    <t>Cena brutto jednej dawki a 5 mg</t>
  </si>
  <si>
    <t xml:space="preserve">Jeden ml roztworu zawiera 50 mg immunoglobuliny ludzkiej normalnej (IVIg), której co najmniej 95% stanowi IgG.Rozkład podklas IgG wynosi w przybliżeniu 62,1% IgG1, 34,8% IgG2, 2,5 % IgG3,0,6% IgG4. Maksymalna zawartość IgA to 50mcg/ml, maltoza, 3 mmol/l sodu </t>
  </si>
  <si>
    <t xml:space="preserve">Do zakupu w dawkach: 2,5g i 5g i 10g </t>
  </si>
  <si>
    <t>roztwór do infuzji, butelka</t>
  </si>
  <si>
    <t xml:space="preserve">dla dawki 2,5g 
Nazwa handlowa:
Dawka: 
Postać / Opakowanie:
dla dawki 5g 
Nazwa handlowa:
Dawka: 
Postać / Opakowanie: 
dla dawki 10g 
Nazwa handlowa:
Dawka: 
Postać / Opakowanie: </t>
  </si>
  <si>
    <t xml:space="preserve">dla dawki 2,5g
dla dawki 5g
dla dawki 10g 
</t>
  </si>
  <si>
    <t>Cyanocobalaminum ***</t>
  </si>
  <si>
    <t>100 mcg / ml, 1 ml</t>
  </si>
  <si>
    <t>r-r do wstrzykiw., amp.</t>
  </si>
  <si>
    <t xml:space="preserve">Cyanocobalaminum *** </t>
  </si>
  <si>
    <t xml:space="preserve">500 mcg / ml , 2 ml </t>
  </si>
  <si>
    <t>Digoxinum</t>
  </si>
  <si>
    <t>0,25 mg / ml, 2 ml</t>
  </si>
  <si>
    <t>Lidocaini hydrochloridum + Norepinephrinum</t>
  </si>
  <si>
    <t>(20 mg/ml + 0,025 mg/ml), 2 ml</t>
  </si>
  <si>
    <t xml:space="preserve">roztwór do wstrz., ampułki </t>
  </si>
  <si>
    <t>*** wymagany jeden podmiot odpowiedzialny</t>
  </si>
  <si>
    <t>Inhibitor C1-esterazy ludzki</t>
  </si>
  <si>
    <t>prosz. i rozpuszcz. do sporz. r-ru do wstrzyk. lub do infuzji, 1 fiol. proszku + 1 fiol. rozp. + 1 zestaw do podawania</t>
  </si>
  <si>
    <t>Hemostatyczna gąbka żelatynowa***</t>
  </si>
  <si>
    <t xml:space="preserve"> 8-7 cm x 5 cm x 1 cm</t>
  </si>
  <si>
    <t>gąbka, 1 szt., opakowanie gwarantujące sterylność wyrobu</t>
  </si>
  <si>
    <t>walec Ø 3 cm x 8 cm</t>
  </si>
  <si>
    <t>1 cm x 1 cm x 1 cm</t>
  </si>
  <si>
    <t>*** wymagany jeden wytwórca</t>
  </si>
  <si>
    <t>Kompres włókninowy impregnowany mineralnym środkiem aktywnym hemostatycznie na bazie kaolinu, wymiar 38 x 38 mm. Przeznaczony do tętnicy udowej; możliwy do zastosowania po użyciu koszulek naczyniowych o śr. do 12 F. Nie wykazujący działania egzotermicznego. Opatrunek zaopatrzony w dodatkowy sterylny plaster o wymiarze 10 x 10 cm zapewniający stabilizację opatrunku hemostatycznego i dodatkową ochronę rany</t>
  </si>
  <si>
    <t xml:space="preserve">38  x 38 mm </t>
  </si>
  <si>
    <t>opatrunek hemostatyczny do zatrzymania krwawienia po wkłuciu udowym</t>
  </si>
  <si>
    <t>Dimetylosulfotlenek</t>
  </si>
  <si>
    <t xml:space="preserve">20 ml  </t>
  </si>
  <si>
    <t>krio-konserwant w strzykawce z drenem o długości 15 cm</t>
  </si>
  <si>
    <t>Hydrożel z alginatem sodowym do autolitycznego usuwania martwicy; z możliwością pozostawienia na ranie do 3 dni ***</t>
  </si>
  <si>
    <t>15 g</t>
  </si>
  <si>
    <t>25 g</t>
  </si>
  <si>
    <t>Jałowy opatrunek bakteriobójczy nasączony 10% rozpuszczalnynym żelem jodoformowym*</t>
  </si>
  <si>
    <t>5 cm x 5 cm</t>
  </si>
  <si>
    <t>9,5 cm x 9,5 cm</t>
  </si>
  <si>
    <t>1000 ml</t>
  </si>
  <si>
    <t>zbiornik z żelem 1000 ml</t>
  </si>
  <si>
    <t>500 ml</t>
  </si>
  <si>
    <t>zbiornik z żelem 500 ml</t>
  </si>
  <si>
    <t>26 x 15 x 3,2 cm</t>
  </si>
  <si>
    <t xml:space="preserve">W skład zestawu wchodzi: opatrunek 26 x 15 x 3,2 cm, podkładka, folia samoprzylepna </t>
  </si>
  <si>
    <t xml:space="preserve">Zestaw opatrunkowy piankowy/gąbkowy średni zawierający:
- podkładkę z przeźroczystym drenem odprowadzającym wydzielinę z folią samoprzylepną,  złączem drenu do podłączenia  drenu do zbiornika 
- jałowy opatrunek piankowy/gąbkowy o wymiarach w zakresie 18 x 12,5 x 3,2 cm
- samoprzylepna folia do mocowania i uszczelniania opatrunku – 2szt.^^ 
</t>
  </si>
  <si>
    <t>18 x 12,5 x 3,2 cm</t>
  </si>
  <si>
    <t xml:space="preserve">W skład zestawu wchodzi: 18 x 12,5 x 3,2 cm, podkładka, folia samoprzylepna </t>
  </si>
  <si>
    <t xml:space="preserve">W skład zestawu wchodzi: opatrunek 18 x 12,5 x 3,2 cm , podkładka, folia samoprzylepna </t>
  </si>
  <si>
    <t>10 x 15 x 1 cm</t>
  </si>
  <si>
    <t xml:space="preserve">W skład zestawu wchodzi: opatrunek 10 x 15 x 1 cm, podkładka, folia samoprzylepna </t>
  </si>
  <si>
    <t>Kaseta z drenem do płukania</t>
  </si>
  <si>
    <t>17 x 15 x 1.8 cm</t>
  </si>
  <si>
    <t>W skład zestawu wchodzi: 2 opatrunki (17 x 15 x 1.8 cm), 2 folie do uszczelniania , opatrunek do odtłuszczenia i dezynfekcji skóry, 1szt dren ssąco płuczący.</t>
  </si>
  <si>
    <t>Do zakupu w objętości 1 l i 2 l</t>
  </si>
  <si>
    <t>płyn do perfuzji nerek</t>
  </si>
  <si>
    <t>opakowania a 1 L</t>
  </si>
  <si>
    <t xml:space="preserve">dla objętości 1 l
Nazwa handlowa:
Dawka: 
Postać / Opakowanie:
dla objętości 2 l 
Nazwa handlowa:
Dawka: 
Postać / Opakowanie: 
</t>
  </si>
  <si>
    <t xml:space="preserve">dla dobjętości 1 l
dla objętości 2 l 
</t>
  </si>
  <si>
    <t xml:space="preserve">Cena brutto jednego opakowania jednostkowego </t>
  </si>
  <si>
    <t>Normalna immunoglobulina ludzka (co najmniej 98%) zaw. gł. immunoglobulinę G o szerokim spektrum przeciwciał przeciw czynnikom zakaźnym: IgG1 62-74%, IgG2 22-34%, IgG3 2-5%, IgG4 1-3%, IgA max 5g/l * ^ **</t>
  </si>
  <si>
    <t>Do zakupu: 200mg/ml, 5 ml i 10ml i 20 ml i 50 ml</t>
  </si>
  <si>
    <t>roztwór do wstrz. podskórnych</t>
  </si>
  <si>
    <t>strzykawki 3 częściową do pomp infuzyjnych 20 ml ( typu luer-lock) ^^</t>
  </si>
  <si>
    <t>igła z drenem typu „motylek” 0,5 mm x 15 mm x 30 cm ; 25G ^^</t>
  </si>
  <si>
    <t>igła z drenem typu „motylek” 0,5 mm x 19 mm x 30 cm 25G ^^</t>
  </si>
  <si>
    <t>przyrząd do bezigłowego pobierania preparatu z fiolki z filtrem 0.2 u z możliwością dezynfekcji przed każdorazowym połączeniem strzykawek typu minispike ^^</t>
  </si>
  <si>
    <t>gazik sterylny 5 x 5 cm pakowany pojedynczo (folia, papier) ^^</t>
  </si>
  <si>
    <t>opatrunek sterylny do kaniul, przeźroczysty 6 x 7 cm ^^</t>
  </si>
  <si>
    <t xml:space="preserve"> gaziki nasączone 70 % alkoholem izopropylowym do dezynfekcji skóry w miejscu wkłucia i ampułki przed pobraniem preparatu ^^</t>
  </si>
  <si>
    <t>Pojemnik plastikowy na zużyty sprzęt medyczny o pojemności 2 l z zamykanym otworem wrzutowym w pokrywie ^^</t>
  </si>
  <si>
    <t>dawek a 1g</t>
  </si>
  <si>
    <t>x</t>
  </si>
  <si>
    <t>* wykaz B Obwieszczenia MZ aktualny na dzień składania oferty, możliwość stosowania poza programem lekowym</t>
  </si>
  <si>
    <t>Nr seryjny każdej sztuki pompy (należy uzupełnić przy składaniu oferty ewentualnie przy podpisywaniu umowy z załącznikami)</t>
  </si>
  <si>
    <t xml:space="preserve">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
</t>
  </si>
  <si>
    <t>Oferowana ilość dawek a 2,5 g</t>
  </si>
  <si>
    <t>Cena brutto jednej dawki a 2,5 g</t>
  </si>
  <si>
    <t>Oferowana ilość ampułek</t>
  </si>
  <si>
    <t>Cena brutto jednej ampułki</t>
  </si>
  <si>
    <t>Oświadczamy, że oferowane przez nas w części 11 – 16, części 17 pozycje 2 – 9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</si>
  <si>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 xml:space="preserve">pompa 1: …
pompa 2: ...
pompa 3: …
pompa 4: ...
pompa 5: ...
pompa 6: ...
pompa 7: …
pompa 8: ...
pompa 9: …
pompa 10: ...
pompa 11: …
pompa 12: ...
pompa 13: …
pompa 14: ...
pompa 15: ...
pompa 16: ...
pompa 17: …
pompa 18: ...
pompa 19: …
pompa 20: ...
pompa 21: …
pompa 22: ...
pompa 23: …
pompa 24: ...
pompa 25: ...
pompa 26: ...
pompa 27: …
pompa 28: ...
pompa 29: …
pompa 30: ...
pompa 31: …
pompa 32: ...
pompa 33: …
pompa 34: ...
pompa 35: ...
pompa 36: ...
pompa 37: …
pompa 38: ...
pompa 39: …
pompa 40: ...
</t>
  </si>
  <si>
    <t xml:space="preserve">pompa 1: …
pompa 2: ...
pompa 3: …
pompa 4: ...
pompa 5: ...
pompa 6: ...
pompa 7: …
pompa 8: ...
pompa 9: …
pompa 10: ...
pompa 11: …
pompa 12: ...
pompa 13: …
pompa 14: ...
pompa 15: ...
pompa 16: ...
pompa 17: …
pompa 18: ...
pompa 19: …
pompa 20: ...
pompa 21: …
pompa 22: ...
pompa 23: …
pompa 24: ...
pompa 25: ...
pompa 26: ...
pompa 27: …
pompa 28: ...
pompa 29: …
pompa 30: ...
pompa 31: …
pompa 32: ...
pompa 33: …
pompa 34: ...
pompa 35: ...
pompa 36: ...
pompa 37: …
pompa 38: ...
pompa 39: …
pompa 40: ...
</t>
  </si>
  <si>
    <t>Ilość dawek a 2,5 g</t>
  </si>
  <si>
    <t>dawek a 2,5 g</t>
  </si>
  <si>
    <t>Ilość dawek a  2,5 g</t>
  </si>
  <si>
    <t>dawek a 2,5g</t>
  </si>
  <si>
    <t xml:space="preserve">Oferowana ilość sztuk a 1 litr </t>
  </si>
  <si>
    <t>Cena brutto jednej sztuki a 1 litr</t>
  </si>
  <si>
    <t xml:space="preserve">Jednorazowy zbiornik o pojemności 1000ml na wydzielinę z przeźroczystym drenem, zaciskiem drenu i złączem do podłączenia do drenu podkładki odprowadzającej wydzielinę, ze środkiem żelującym wydzielinę oraz filtrem przeciwbakteryjnym  *   ^^ </t>
  </si>
  <si>
    <r>
      <t xml:space="preserve">Jednorazowy zbiornik o pojemności 500 ml na wydzielinę z przeźroczystym drenem, z możliwością zablokowania światła drenu i złączem do podłączenia do drenu podkładki odprowadzającej wydzielinę oraz filtrem przeciwbakteryjnym   *  ^^ </t>
    </r>
    <r>
      <rPr>
        <b/>
        <sz val="11"/>
        <color indexed="8"/>
        <rFont val="Times New Roman"/>
        <family val="1"/>
      </rPr>
      <t xml:space="preserve">
</t>
    </r>
  </si>
  <si>
    <t xml:space="preserve">Zestaw opatrunkowy piankowy/gąbkowy duży zawierający:
- podkładkę z przeźroczystym drenem odprowadzającym wydzielinę z folią samoprzylepną,  złączem drenu do podłączenia  drenu do zbiornika  
- jałowy opatrunek piankowy/gąbkowy o wymiarach w zakresie 26 x 15 x 3,2 cm;
- samoprzylepna folia do mocowania i uszczelniania opatrunku –  min. 2szt.    * ^^ 
</t>
  </si>
  <si>
    <t xml:space="preserve">Zestaw opatrunkowy piankowy/gąbkowy ze srebrem  duzy zawierający:
- podkładkę z przeźroczystym drenem odprowadzającym wydzielinę z folią samoprzylepną i zaciskiem do drenu oraz złączem drenu do podłączenia do drenu zbiornika,
- jałowy opatrunek piankowy/gąbkowy ze srebrem o wymiarach 26x15cmx3,2cm
- samoprzylepna folia do mocowania i uszczelniania opatrunku – 2szt. * ^^ 
</t>
  </si>
  <si>
    <t xml:space="preserve">Zestaw opatrunkowy piankowy/gąbkowy ze srebrem średni zawierający:
- podkładkę z przeźroczystym drenem odprowadzającym wydzielinę z folią samoprzylepną i zaciskiem do drenu oraz złączem drenu do podłączenia  drenu do zbiornika,
- jałowy opatrunek piankowy/gąbkowy ze srebrem o wymiarach 18 x 12,5 x 3,2 cm
- samoprzylepna folia do mocowania i uszczelniania opatrunku – 2szt. * ^^ 
</t>
  </si>
  <si>
    <t xml:space="preserve">Kaseta typu V.A.C. VeraLink Cassette * ^^ </t>
  </si>
  <si>
    <t xml:space="preserve">Opatrunek typu  V.A.C. VeraFlo Opatrunek średni  * ^^ </t>
  </si>
  <si>
    <t>* wymagany jeden wytwórca</t>
  </si>
  <si>
    <t>Nazwa handlowa:
Wymiar: 
Postać / Opakowanie:</t>
  </si>
  <si>
    <t xml:space="preserve">Dla dawki 5 ml:
Dla dawki 10 ml:
Dla dawki 20 ml:
Dla dawki 50 ml:
</t>
  </si>
  <si>
    <t xml:space="preserve">Oświadczamy, że oferowane przez nas w części 1 – 10, części 16 i częśći  17 pozycji 1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</si>
  <si>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opakowań a 56 tabl. powl</t>
  </si>
  <si>
    <t>opakowań a 2 wstrzyk</t>
  </si>
  <si>
    <r>
      <t>56</t>
    </r>
    <r>
      <rPr>
        <strike/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kaps. twarde,</t>
    </r>
  </si>
  <si>
    <t>opakowań a 56 kaps. twardych</t>
  </si>
  <si>
    <t>1500 j.m</t>
  </si>
  <si>
    <t>Wytwórca</t>
  </si>
  <si>
    <t xml:space="preserve">sztuk </t>
  </si>
  <si>
    <t xml:space="preserve">Wytwórca </t>
  </si>
  <si>
    <t>Nazwa handlowa:
Wielkość opakowania: 
Postać / Opakowanie:</t>
  </si>
  <si>
    <t>Wielkość opakowania/Wymiary</t>
  </si>
  <si>
    <t>zestawów</t>
  </si>
  <si>
    <t xml:space="preserve"> ^^ Wyroby kompatybilne z urządzeniami do podciśnieniowej terapii leczenia ran InfoV.A.C.</t>
  </si>
  <si>
    <t>Wytwórca / Podmiot Odpowiedzialny</t>
  </si>
  <si>
    <t>^^^   wyrób medyczny lub produkt leczniczy</t>
  </si>
  <si>
    <r>
      <t>Custodiol</t>
    </r>
    <r>
      <rPr>
        <strike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^^^</t>
    </r>
  </si>
  <si>
    <t xml:space="preserve">Podmiot Odpowiedzialny poz.1,
Wytwórca poz. 2 - 9
</t>
  </si>
  <si>
    <t>^ Wykonawca udostępni bezpłatnie na okres trwania umowy max 40 pomp infuzyjnych odpowiednich do podania preparatu z poz. 1 na podstawie protokołu zdawczo -odbiorczego, Pompy Wykonawca zobowiązany jest dostarczyć w terminie 7 dni od wezwania przez Zamawiającego na Oddział Kliniczny Reumatologii i Immunologii/ Poradni Chorób Immunologicznych i Nadkrzepliwości Krwi oraz Poradni  Immunologicznej Szpitala Uniwersyteckiego.</t>
  </si>
  <si>
    <r>
      <rPr>
        <b/>
        <sz val="11"/>
        <color indexed="8"/>
        <rFont val="Times New Roman"/>
        <family val="1"/>
      </rPr>
      <t>Dla dawki 5 ml:</t>
    </r>
    <r>
      <rPr>
        <sz val="11"/>
        <color indexed="8"/>
        <rFont val="Times New Roman"/>
        <family val="1"/>
      </rPr>
      <t xml:space="preserve">
Nazwa handlowa:
Dawka:
Postać/ Opakowanie:
</t>
    </r>
    <r>
      <rPr>
        <b/>
        <sz val="11"/>
        <color indexed="8"/>
        <rFont val="Times New Roman"/>
        <family val="1"/>
      </rPr>
      <t>Dla dawki 10 ml:</t>
    </r>
    <r>
      <rPr>
        <sz val="11"/>
        <color indexed="8"/>
        <rFont val="Times New Roman"/>
        <family val="1"/>
      </rPr>
      <t xml:space="preserve">
Nazwa handlowa:
Dawka:
Postać/ Opakowanie:
</t>
    </r>
    <r>
      <rPr>
        <b/>
        <sz val="11"/>
        <color indexed="8"/>
        <rFont val="Times New Roman"/>
        <family val="1"/>
      </rPr>
      <t>Dla dawki 20 ml:</t>
    </r>
    <r>
      <rPr>
        <sz val="11"/>
        <color indexed="8"/>
        <rFont val="Times New Roman"/>
        <family val="1"/>
      </rPr>
      <t xml:space="preserve">
Nazwa handlowa:
Dawka:
Postać/ Opakowanie:
</t>
    </r>
    <r>
      <rPr>
        <b/>
        <sz val="11"/>
        <color indexed="8"/>
        <rFont val="Times New Roman"/>
        <family val="1"/>
      </rPr>
      <t>Dla dawki 50 ml:</t>
    </r>
    <r>
      <rPr>
        <sz val="11"/>
        <color indexed="8"/>
        <rFont val="Times New Roman"/>
        <family val="1"/>
      </rPr>
      <t xml:space="preserve">
Nazwa handlowa:
Dawka:
Postać/ Opakowanie:</t>
    </r>
  </si>
  <si>
    <t>^^ produkty niezbędne do podania produktu leczniczego z poz 1 i kompatybilne z udostępnionymi pompami</t>
  </si>
  <si>
    <t>Opis urządzenia, będącego przedmiotem udostępnienia</t>
  </si>
  <si>
    <t xml:space="preserve">Zestaw opatrunkowy jałowy hydrofilowy z mikroporowej pianki z polialkoholu winylowego nasączony wodą sterylną, utrzymujący wilgoć w obrębie rany, odporny na rozciąganie do osłonięcia dużych naczyń i narządów  o wymiarach minimum 10x15cm x1cm. Zawierający: opatrunek White - Foam 10 x 15 x 1 cm podkładka typu T.R.A.C. Pad folia samoprzylepna typu V.A.C. Drape ^^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</si>
</sst>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&quot;    &quot;;&quot;-&quot;#,##0&quot;    &quot;;&quot; -&quot;00&quot;    &quot;;&quot; &quot;@&quot; &quot;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trike/>
      <sz val="11"/>
      <color indexed="8"/>
      <name val="Times New Roman"/>
      <family val="1"/>
    </font>
    <font>
      <b/>
      <sz val="11"/>
      <name val="Garamond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trike/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trike/>
      <sz val="11"/>
      <color rgb="FFFF0000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82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82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56" fillId="33" borderId="0" xfId="0" applyFont="1" applyFill="1" applyAlignment="1" applyProtection="1">
      <alignment horizontal="left" vertical="top" wrapText="1"/>
      <protection locked="0"/>
    </xf>
    <xf numFmtId="3" fontId="56" fillId="33" borderId="0" xfId="0" applyNumberFormat="1" applyFont="1" applyFill="1" applyAlignment="1" applyProtection="1">
      <alignment horizontal="right" vertical="top" wrapText="1"/>
      <protection locked="0"/>
    </xf>
    <xf numFmtId="0" fontId="56" fillId="33" borderId="0" xfId="0" applyFont="1" applyFill="1" applyAlignment="1" applyProtection="1">
      <alignment horizontal="left" vertical="top"/>
      <protection locked="0"/>
    </xf>
    <xf numFmtId="3" fontId="56" fillId="33" borderId="0" xfId="0" applyNumberFormat="1" applyFont="1" applyFill="1" applyAlignment="1" applyProtection="1">
      <alignment horizontal="left" vertical="top" wrapText="1"/>
      <protection locked="0"/>
    </xf>
    <xf numFmtId="0" fontId="57" fillId="33" borderId="0" xfId="0" applyFont="1" applyFill="1" applyAlignment="1" applyProtection="1">
      <alignment horizontal="left" vertical="top" wrapText="1"/>
      <protection locked="0"/>
    </xf>
    <xf numFmtId="0" fontId="57" fillId="33" borderId="0" xfId="0" applyFont="1" applyFill="1" applyAlignment="1" applyProtection="1">
      <alignment horizontal="left" vertical="top"/>
      <protection locked="0"/>
    </xf>
    <xf numFmtId="0" fontId="56" fillId="33" borderId="0" xfId="0" applyFont="1" applyFill="1" applyAlignment="1" applyProtection="1">
      <alignment horizontal="right" vertical="top"/>
      <protection locked="0"/>
    </xf>
    <xf numFmtId="9" fontId="56" fillId="33" borderId="0" xfId="0" applyNumberFormat="1" applyFont="1" applyFill="1" applyAlignment="1" applyProtection="1">
      <alignment horizontal="left" vertical="top" wrapText="1"/>
      <protection locked="0"/>
    </xf>
    <xf numFmtId="0" fontId="55" fillId="33" borderId="0" xfId="0" applyFont="1" applyFill="1" applyAlignment="1" applyProtection="1">
      <alignment horizontal="left" vertical="top" wrapText="1"/>
      <protection locked="0"/>
    </xf>
    <xf numFmtId="0" fontId="55" fillId="33" borderId="0" xfId="0" applyFont="1" applyFill="1" applyBorder="1" applyAlignment="1" applyProtection="1">
      <alignment horizontal="left" vertical="top" wrapText="1"/>
      <protection locked="0"/>
    </xf>
    <xf numFmtId="3" fontId="56" fillId="33" borderId="0" xfId="0" applyNumberFormat="1" applyFont="1" applyFill="1" applyBorder="1" applyAlignment="1" applyProtection="1">
      <alignment horizontal="left" vertical="top" wrapText="1"/>
      <protection locked="0"/>
    </xf>
    <xf numFmtId="0" fontId="56" fillId="33" borderId="0" xfId="0" applyFont="1" applyFill="1" applyBorder="1" applyAlignment="1" applyProtection="1">
      <alignment horizontal="left" vertical="top" wrapText="1"/>
      <protection locked="0"/>
    </xf>
    <xf numFmtId="0" fontId="55" fillId="33" borderId="0" xfId="0" applyFont="1" applyFill="1" applyBorder="1" applyAlignment="1" applyProtection="1">
      <alignment horizontal="left" vertical="top"/>
      <protection locked="0"/>
    </xf>
    <xf numFmtId="168" fontId="56" fillId="33" borderId="0" xfId="0" applyNumberFormat="1" applyFont="1" applyFill="1" applyBorder="1" applyAlignment="1" applyProtection="1">
      <alignment horizontal="left" vertical="top" wrapText="1"/>
      <protection locked="0"/>
    </xf>
    <xf numFmtId="3" fontId="56" fillId="33" borderId="0" xfId="0" applyNumberFormat="1" applyFont="1" applyFill="1" applyBorder="1" applyAlignment="1" applyProtection="1">
      <alignment horizontal="right" vertical="top" wrapText="1"/>
      <protection locked="0"/>
    </xf>
    <xf numFmtId="0" fontId="55" fillId="33" borderId="11" xfId="0" applyFont="1" applyFill="1" applyBorder="1" applyAlignment="1" applyProtection="1">
      <alignment horizontal="left" vertical="top" wrapText="1"/>
      <protection locked="0"/>
    </xf>
    <xf numFmtId="3" fontId="55" fillId="33" borderId="0" xfId="0" applyNumberFormat="1" applyFont="1" applyFill="1" applyAlignment="1" applyProtection="1">
      <alignment horizontal="left" vertical="top"/>
      <protection locked="0"/>
    </xf>
    <xf numFmtId="3" fontId="55" fillId="33" borderId="0" xfId="0" applyNumberFormat="1" applyFont="1" applyFill="1" applyAlignment="1" applyProtection="1">
      <alignment horizontal="left" vertical="top" wrapText="1"/>
      <protection locked="0"/>
    </xf>
    <xf numFmtId="3" fontId="55" fillId="33" borderId="0" xfId="0" applyNumberFormat="1" applyFont="1" applyFill="1" applyAlignment="1" applyProtection="1">
      <alignment horizontal="righ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4" fontId="56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6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6" fillId="33" borderId="10" xfId="0" applyNumberFormat="1" applyFont="1" applyFill="1" applyBorder="1" applyAlignment="1" applyProtection="1">
      <alignment horizontal="left" vertical="top" wrapText="1"/>
      <protection locked="0"/>
    </xf>
    <xf numFmtId="0" fontId="56" fillId="33" borderId="0" xfId="0" applyFont="1" applyFill="1" applyAlignment="1" applyProtection="1">
      <alignment horizontal="left" vertical="top" wrapText="1"/>
      <protection locked="0"/>
    </xf>
    <xf numFmtId="3" fontId="58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4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3" fontId="56" fillId="0" borderId="0" xfId="0" applyNumberFormat="1" applyFont="1" applyFill="1" applyAlignment="1" applyProtection="1">
      <alignment horizontal="right" vertical="top" wrapText="1"/>
      <protection locked="0"/>
    </xf>
    <xf numFmtId="0" fontId="56" fillId="0" borderId="0" xfId="0" applyFont="1" applyFill="1" applyAlignment="1" applyProtection="1">
      <alignment horizontal="left" vertical="top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0" fontId="56" fillId="33" borderId="12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33" borderId="0" xfId="0" applyFont="1" applyFill="1" applyAlignment="1" applyProtection="1">
      <alignment horizontal="left" vertical="top" wrapText="1"/>
      <protection locked="0"/>
    </xf>
    <xf numFmtId="0" fontId="55" fillId="34" borderId="10" xfId="0" applyFont="1" applyFill="1" applyBorder="1" applyAlignment="1" applyProtection="1">
      <alignment horizontal="left" vertical="top" wrapText="1"/>
      <protection locked="0"/>
    </xf>
    <xf numFmtId="3" fontId="55" fillId="34" borderId="11" xfId="51" applyNumberFormat="1" applyFont="1" applyFill="1" applyBorder="1" applyAlignment="1" applyProtection="1">
      <alignment horizontal="left" vertical="top" wrapText="1"/>
      <protection locked="0"/>
    </xf>
    <xf numFmtId="0" fontId="56" fillId="34" borderId="12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3" fontId="5" fillId="34" borderId="11" xfId="51" applyNumberFormat="1" applyFont="1" applyFill="1" applyBorder="1" applyAlignment="1" applyProtection="1">
      <alignment horizontal="left" vertical="top" wrapText="1"/>
      <protection locked="0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8" fillId="34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33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Border="1" applyAlignment="1">
      <alignment horizontal="center" vertical="center" wrapText="1"/>
    </xf>
    <xf numFmtId="175" fontId="56" fillId="0" borderId="10" xfId="59" applyNumberFormat="1" applyFont="1" applyFill="1" applyBorder="1" applyAlignment="1">
      <alignment vertical="center" wrapText="1"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33" borderId="10" xfId="59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59" fillId="0" borderId="13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59" applyNumberFormat="1" applyFont="1" applyFill="1" applyBorder="1" applyAlignment="1">
      <alignment vertical="center" wrapText="1"/>
    </xf>
    <xf numFmtId="0" fontId="9" fillId="0" borderId="10" xfId="72" applyFont="1" applyBorder="1" applyAlignment="1">
      <alignment horizontal="center" vertical="center" wrapText="1"/>
      <protection/>
    </xf>
    <xf numFmtId="175" fontId="4" fillId="0" borderId="10" xfId="59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6" fillId="0" borderId="10" xfId="0" applyFont="1" applyFill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75" fontId="4" fillId="33" borderId="14" xfId="59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5" fontId="4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>
      <alignment horizontal="center" vertical="center" wrapText="1"/>
    </xf>
    <xf numFmtId="0" fontId="4" fillId="0" borderId="10" xfId="70" applyFont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175" fontId="4" fillId="0" borderId="10" xfId="59" applyNumberFormat="1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175" fontId="59" fillId="0" borderId="15" xfId="59" applyNumberFormat="1" applyFont="1" applyFill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 applyProtection="1">
      <alignment horizontal="left" vertical="center" wrapText="1"/>
      <protection locked="0"/>
    </xf>
    <xf numFmtId="0" fontId="60" fillId="33" borderId="0" xfId="0" applyFont="1" applyFill="1" applyAlignment="1" applyProtection="1">
      <alignment horizontal="left" vertical="top" wrapText="1"/>
      <protection locked="0"/>
    </xf>
    <xf numFmtId="0" fontId="60" fillId="33" borderId="0" xfId="0" applyFont="1" applyFill="1" applyBorder="1" applyAlignment="1" applyProtection="1">
      <alignment horizontal="left" vertical="top" wrapText="1"/>
      <protection locked="0"/>
    </xf>
    <xf numFmtId="3" fontId="61" fillId="33" borderId="0" xfId="0" applyNumberFormat="1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/>
      <protection locked="0"/>
    </xf>
    <xf numFmtId="0" fontId="60" fillId="34" borderId="12" xfId="0" applyFont="1" applyFill="1" applyBorder="1" applyAlignment="1" applyProtection="1">
      <alignment horizontal="left" vertical="top" wrapText="1"/>
      <protection locked="0"/>
    </xf>
    <xf numFmtId="3" fontId="55" fillId="34" borderId="11" xfId="51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175" fontId="63" fillId="0" borderId="10" xfId="59" applyNumberFormat="1" applyFont="1" applyFill="1" applyBorder="1" applyAlignment="1">
      <alignment vertical="center" wrapText="1"/>
    </xf>
    <xf numFmtId="175" fontId="56" fillId="33" borderId="10" xfId="59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5" fillId="34" borderId="11" xfId="51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right" vertical="top"/>
      <protection locked="0"/>
    </xf>
    <xf numFmtId="9" fontId="56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168" fontId="56" fillId="0" borderId="0" xfId="0" applyNumberFormat="1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0" fontId="64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/>
    </xf>
    <xf numFmtId="44" fontId="63" fillId="0" borderId="10" xfId="84" applyFont="1" applyBorder="1" applyAlignment="1">
      <alignment vertical="center"/>
    </xf>
    <xf numFmtId="175" fontId="63" fillId="0" borderId="10" xfId="59" applyNumberFormat="1" applyFont="1" applyFill="1" applyBorder="1" applyAlignment="1">
      <alignment vertical="center"/>
    </xf>
    <xf numFmtId="44" fontId="56" fillId="0" borderId="16" xfId="0" applyNumberFormat="1" applyFont="1" applyFill="1" applyBorder="1" applyAlignment="1" applyProtection="1">
      <alignment horizontal="left" vertical="top" wrapText="1"/>
      <protection locked="0"/>
    </xf>
    <xf numFmtId="44" fontId="56" fillId="0" borderId="17" xfId="0" applyNumberFormat="1" applyFont="1" applyFill="1" applyBorder="1" applyAlignment="1" applyProtection="1">
      <alignment horizontal="left" vertical="top" wrapTex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175" fontId="63" fillId="0" borderId="10" xfId="59" applyNumberFormat="1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3" fontId="55" fillId="34" borderId="11" xfId="51" applyNumberFormat="1" applyFont="1" applyFill="1" applyBorder="1" applyAlignment="1" applyProtection="1">
      <alignment horizontal="left" vertical="top" wrapText="1"/>
      <protection locked="0"/>
    </xf>
    <xf numFmtId="3" fontId="55" fillId="34" borderId="12" xfId="51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33" borderId="0" xfId="0" applyFont="1" applyFill="1" applyAlignment="1" applyProtection="1">
      <alignment horizontal="left" vertical="top" wrapText="1"/>
      <protection locked="0"/>
    </xf>
    <xf numFmtId="44" fontId="56" fillId="33" borderId="11" xfId="0" applyNumberFormat="1" applyFont="1" applyFill="1" applyBorder="1" applyAlignment="1" applyProtection="1">
      <alignment horizontal="left" vertical="top" wrapText="1"/>
      <protection locked="0"/>
    </xf>
    <xf numFmtId="44" fontId="56" fillId="33" borderId="12" xfId="0" applyNumberFormat="1" applyFont="1" applyFill="1" applyBorder="1" applyAlignment="1" applyProtection="1">
      <alignment horizontal="left" vertical="top" wrapText="1"/>
      <protection locked="0"/>
    </xf>
    <xf numFmtId="0" fontId="55" fillId="34" borderId="11" xfId="0" applyFont="1" applyFill="1" applyBorder="1" applyAlignment="1" applyProtection="1">
      <alignment horizontal="center" vertical="top" wrapText="1"/>
      <protection locked="0"/>
    </xf>
    <xf numFmtId="0" fontId="55" fillId="34" borderId="12" xfId="0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top" wrapText="1"/>
      <protection locked="0"/>
    </xf>
    <xf numFmtId="49" fontId="63" fillId="0" borderId="10" xfId="0" applyNumberFormat="1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10" xfId="59" applyNumberFormat="1" applyFont="1" applyFill="1" applyBorder="1" applyAlignment="1" applyProtection="1">
      <alignment horizontal="left" vertical="top" wrapText="1"/>
      <protection locked="0"/>
    </xf>
    <xf numFmtId="44" fontId="56" fillId="0" borderId="11" xfId="0" applyNumberFormat="1" applyFont="1" applyFill="1" applyBorder="1" applyAlignment="1" applyProtection="1">
      <alignment horizontal="left" vertical="top" wrapText="1"/>
      <protection locked="0"/>
    </xf>
    <xf numFmtId="44" fontId="56" fillId="0" borderId="12" xfId="0" applyNumberFormat="1" applyFont="1" applyFill="1" applyBorder="1" applyAlignment="1" applyProtection="1">
      <alignment horizontal="left" vertical="top" wrapTex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0" fontId="65" fillId="0" borderId="10" xfId="0" applyFont="1" applyBorder="1" applyAlignment="1">
      <alignment vertical="top" wrapText="1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11" fillId="33" borderId="12" xfId="0" applyFont="1" applyFill="1" applyBorder="1" applyAlignment="1" applyProtection="1">
      <alignment horizontal="left" vertical="center" wrapText="1"/>
      <protection locked="0"/>
    </xf>
  </cellXfs>
  <cellStyles count="7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3 2" xfId="48"/>
    <cellStyle name="Dziesiętny 2 4" xfId="49"/>
    <cellStyle name="Dziesiętny 2 5" xfId="50"/>
    <cellStyle name="Dziesiętny 3" xfId="51"/>
    <cellStyle name="Dziesiętny 3 2" xfId="52"/>
    <cellStyle name="Dziesiętny 3 3" xfId="53"/>
    <cellStyle name="Dziesiętny 4" xfId="54"/>
    <cellStyle name="Dziesiętny 4 2" xfId="55"/>
    <cellStyle name="Dziesiętny 4 3" xfId="56"/>
    <cellStyle name="Dziesiętny 5" xfId="57"/>
    <cellStyle name="Dziesiętny 6" xfId="58"/>
    <cellStyle name="Dziesiętny 7" xfId="59"/>
    <cellStyle name="Dziesiętny 9" xfId="60"/>
    <cellStyle name="Hyperlink" xfId="61"/>
    <cellStyle name="Komórka połączona" xfId="62"/>
    <cellStyle name="Komórka zaznaczona" xfId="63"/>
    <cellStyle name="Nagłówek 1" xfId="64"/>
    <cellStyle name="Nagłówek 2" xfId="65"/>
    <cellStyle name="Nagłówek 3" xfId="66"/>
    <cellStyle name="Nagłówek 4" xfId="67"/>
    <cellStyle name="Neutralny" xfId="68"/>
    <cellStyle name="Normalny 2" xfId="69"/>
    <cellStyle name="Normalny 3" xfId="70"/>
    <cellStyle name="Normalny 4" xfId="71"/>
    <cellStyle name="Normalny 4 2" xfId="72"/>
    <cellStyle name="Normalny 7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Walutowy 2" xfId="84"/>
    <cellStyle name="Walutowy 2 2" xfId="85"/>
    <cellStyle name="Walutowy 2 3" xfId="86"/>
    <cellStyle name="Walutowy 3" xfId="87"/>
    <cellStyle name="Walutowy 3 2" xfId="88"/>
    <cellStyle name="Walutowy 3 3" xfId="89"/>
    <cellStyle name="Walutowy 4" xfId="90"/>
    <cellStyle name="Walutowy 5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4"/>
  <sheetViews>
    <sheetView showGridLines="0" view="pageBreakPreview" zoomScale="110" zoomScaleNormal="110" zoomScaleSheetLayoutView="110" zoomScalePageLayoutView="115" workbookViewId="0" topLeftCell="A1">
      <selection activeCell="D4" sqref="D4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3.625" style="18" customWidth="1"/>
    <col min="6" max="7" width="9.125" style="9" customWidth="1"/>
    <col min="8" max="8" width="31.00390625" style="9" customWidth="1"/>
    <col min="9" max="9" width="9.125" style="9" customWidth="1"/>
    <col min="10" max="10" width="26.75390625" style="9" customWidth="1"/>
    <col min="11" max="12" width="16.125" style="9" customWidth="1"/>
    <col min="13" max="16384" width="9.125" style="9" customWidth="1"/>
  </cols>
  <sheetData>
    <row r="1" ht="15">
      <c r="E1" s="7" t="s">
        <v>63</v>
      </c>
    </row>
    <row r="2" spans="3:5" ht="15">
      <c r="C2" s="17"/>
      <c r="D2" s="17" t="s">
        <v>61</v>
      </c>
      <c r="E2" s="17"/>
    </row>
    <row r="4" spans="3:4" ht="15">
      <c r="C4" s="9" t="s">
        <v>52</v>
      </c>
      <c r="D4" s="87" t="s">
        <v>91</v>
      </c>
    </row>
    <row r="6" spans="3:5" ht="18.75" customHeight="1">
      <c r="C6" s="9" t="s">
        <v>51</v>
      </c>
      <c r="D6" s="163" t="s">
        <v>92</v>
      </c>
      <c r="E6" s="163"/>
    </row>
    <row r="8" spans="3:5" ht="15">
      <c r="C8" s="20" t="s">
        <v>47</v>
      </c>
      <c r="D8" s="167"/>
      <c r="E8" s="168"/>
    </row>
    <row r="9" spans="3:5" ht="15">
      <c r="C9" s="20" t="s">
        <v>53</v>
      </c>
      <c r="D9" s="169"/>
      <c r="E9" s="170"/>
    </row>
    <row r="10" spans="3:5" ht="15">
      <c r="C10" s="20" t="s">
        <v>46</v>
      </c>
      <c r="D10" s="158"/>
      <c r="E10" s="159"/>
    </row>
    <row r="11" spans="3:5" ht="15">
      <c r="C11" s="20" t="s">
        <v>55</v>
      </c>
      <c r="D11" s="158"/>
      <c r="E11" s="159"/>
    </row>
    <row r="12" spans="3:5" ht="15">
      <c r="C12" s="20" t="s">
        <v>56</v>
      </c>
      <c r="D12" s="158"/>
      <c r="E12" s="159"/>
    </row>
    <row r="13" spans="3:5" ht="15">
      <c r="C13" s="20" t="s">
        <v>57</v>
      </c>
      <c r="D13" s="158"/>
      <c r="E13" s="159"/>
    </row>
    <row r="14" spans="3:5" ht="15">
      <c r="C14" s="20" t="s">
        <v>58</v>
      </c>
      <c r="D14" s="158"/>
      <c r="E14" s="159"/>
    </row>
    <row r="15" spans="3:5" ht="15">
      <c r="C15" s="20" t="s">
        <v>59</v>
      </c>
      <c r="D15" s="158"/>
      <c r="E15" s="159"/>
    </row>
    <row r="16" spans="3:5" ht="15">
      <c r="C16" s="20" t="s">
        <v>60</v>
      </c>
      <c r="D16" s="158"/>
      <c r="E16" s="159"/>
    </row>
    <row r="17" spans="4:5" ht="15">
      <c r="D17" s="6"/>
      <c r="E17" s="21"/>
    </row>
    <row r="18" spans="3:5" ht="15">
      <c r="C18" s="153" t="s">
        <v>54</v>
      </c>
      <c r="D18" s="161"/>
      <c r="E18" s="22"/>
    </row>
    <row r="19" spans="4:5" ht="15">
      <c r="D19" s="1"/>
      <c r="E19" s="22"/>
    </row>
    <row r="20" spans="3:5" ht="21" customHeight="1">
      <c r="C20" s="5" t="s">
        <v>17</v>
      </c>
      <c r="D20" s="23" t="s">
        <v>0</v>
      </c>
      <c r="E20" s="6"/>
    </row>
    <row r="21" spans="3:5" ht="15">
      <c r="C21" s="20" t="s">
        <v>23</v>
      </c>
      <c r="D21" s="24">
        <f>'część (1)'!H$6</f>
        <v>0</v>
      </c>
      <c r="E21" s="25"/>
    </row>
    <row r="22" spans="3:5" ht="15">
      <c r="C22" s="20" t="s">
        <v>24</v>
      </c>
      <c r="D22" s="24">
        <f>'część (2)'!H$6</f>
        <v>0</v>
      </c>
      <c r="E22" s="25"/>
    </row>
    <row r="23" spans="3:5" ht="15">
      <c r="C23" s="20" t="s">
        <v>25</v>
      </c>
      <c r="D23" s="24">
        <f>'część (3)'!H$6</f>
        <v>0</v>
      </c>
      <c r="E23" s="25"/>
    </row>
    <row r="24" spans="3:5" ht="15">
      <c r="C24" s="20" t="s">
        <v>26</v>
      </c>
      <c r="D24" s="24">
        <f>'część (4)'!H$6</f>
        <v>0</v>
      </c>
      <c r="E24" s="25"/>
    </row>
    <row r="25" spans="3:5" ht="15">
      <c r="C25" s="20" t="s">
        <v>27</v>
      </c>
      <c r="D25" s="24">
        <f>'część (5)'!H$6</f>
        <v>0</v>
      </c>
      <c r="E25" s="25"/>
    </row>
    <row r="26" spans="3:5" ht="15">
      <c r="C26" s="20" t="s">
        <v>28</v>
      </c>
      <c r="D26" s="24">
        <f>'część (6)'!H$6</f>
        <v>0</v>
      </c>
      <c r="E26" s="25"/>
    </row>
    <row r="27" spans="3:5" ht="15">
      <c r="C27" s="20" t="s">
        <v>29</v>
      </c>
      <c r="D27" s="24">
        <f>'część (7)'!H$6</f>
        <v>0</v>
      </c>
      <c r="E27" s="25"/>
    </row>
    <row r="28" spans="3:5" ht="15">
      <c r="C28" s="20" t="s">
        <v>30</v>
      </c>
      <c r="D28" s="24">
        <f>'część (8)'!H$6</f>
        <v>0</v>
      </c>
      <c r="E28" s="25"/>
    </row>
    <row r="29" spans="3:5" ht="15">
      <c r="C29" s="20" t="s">
        <v>31</v>
      </c>
      <c r="D29" s="24">
        <f>'część (9)'!H$6</f>
        <v>0</v>
      </c>
      <c r="E29" s="25"/>
    </row>
    <row r="30" spans="3:5" ht="15">
      <c r="C30" s="20" t="s">
        <v>32</v>
      </c>
      <c r="D30" s="24">
        <f>'część (10)'!H$6</f>
        <v>0</v>
      </c>
      <c r="E30" s="25"/>
    </row>
    <row r="31" spans="3:5" ht="15">
      <c r="C31" s="20" t="s">
        <v>33</v>
      </c>
      <c r="D31" s="24">
        <f>'część (11)'!H$6</f>
        <v>0</v>
      </c>
      <c r="E31" s="25"/>
    </row>
    <row r="32" spans="3:5" ht="15">
      <c r="C32" s="20" t="s">
        <v>34</v>
      </c>
      <c r="D32" s="24">
        <f>'część (12)'!H$6</f>
        <v>0</v>
      </c>
      <c r="E32" s="25"/>
    </row>
    <row r="33" spans="3:5" ht="15">
      <c r="C33" s="20" t="s">
        <v>35</v>
      </c>
      <c r="D33" s="24">
        <f>'część (13)'!H$6</f>
        <v>0</v>
      </c>
      <c r="E33" s="25"/>
    </row>
    <row r="34" spans="3:5" ht="15">
      <c r="C34" s="20" t="s">
        <v>36</v>
      </c>
      <c r="D34" s="24">
        <f>'część (14)'!H$6</f>
        <v>0</v>
      </c>
      <c r="E34" s="25"/>
    </row>
    <row r="35" spans="3:5" ht="15">
      <c r="C35" s="20" t="s">
        <v>37</v>
      </c>
      <c r="D35" s="24">
        <f>'część (15)'!H$6</f>
        <v>0</v>
      </c>
      <c r="E35" s="25"/>
    </row>
    <row r="36" spans="3:5" ht="15">
      <c r="C36" s="20" t="s">
        <v>38</v>
      </c>
      <c r="D36" s="24">
        <f>'część (16)'!H$6</f>
        <v>0</v>
      </c>
      <c r="E36" s="25"/>
    </row>
    <row r="37" spans="3:5" ht="15">
      <c r="C37" s="20" t="s">
        <v>39</v>
      </c>
      <c r="D37" s="24">
        <f>'część (17)'!H$6</f>
        <v>0</v>
      </c>
      <c r="E37" s="25"/>
    </row>
    <row r="38" spans="4:5" ht="15">
      <c r="D38" s="36"/>
      <c r="E38" s="25"/>
    </row>
    <row r="39" spans="3:5" ht="72.75" customHeight="1">
      <c r="C39" s="153" t="s">
        <v>75</v>
      </c>
      <c r="D39" s="154"/>
      <c r="E39" s="154"/>
    </row>
    <row r="40" spans="2:5" ht="21" customHeight="1">
      <c r="B40" s="9" t="s">
        <v>1</v>
      </c>
      <c r="C40" s="161" t="s">
        <v>50</v>
      </c>
      <c r="D40" s="153"/>
      <c r="E40" s="162"/>
    </row>
    <row r="41" spans="2:5" ht="33" customHeight="1">
      <c r="B41" s="9" t="s">
        <v>2</v>
      </c>
      <c r="C41" s="160" t="s">
        <v>76</v>
      </c>
      <c r="D41" s="160"/>
      <c r="E41" s="160"/>
    </row>
    <row r="42" spans="2:5" s="26" customFormat="1" ht="63" customHeight="1">
      <c r="B42" s="26" t="s">
        <v>3</v>
      </c>
      <c r="C42" s="163" t="s">
        <v>224</v>
      </c>
      <c r="D42" s="163"/>
      <c r="E42" s="163"/>
    </row>
    <row r="43" spans="2:5" s="26" customFormat="1" ht="63.75" customHeight="1">
      <c r="B43" s="26" t="s">
        <v>4</v>
      </c>
      <c r="C43" s="164" t="s">
        <v>205</v>
      </c>
      <c r="D43" s="164"/>
      <c r="E43" s="164"/>
    </row>
    <row r="44" spans="2:5" ht="36" customHeight="1">
      <c r="B44" s="26" t="s">
        <v>43</v>
      </c>
      <c r="C44" s="155" t="s">
        <v>21</v>
      </c>
      <c r="D44" s="155"/>
      <c r="E44" s="155"/>
    </row>
    <row r="45" spans="2:5" ht="20.25" customHeight="1">
      <c r="B45" s="26" t="s">
        <v>49</v>
      </c>
      <c r="C45" s="156" t="s">
        <v>44</v>
      </c>
      <c r="D45" s="157"/>
      <c r="E45" s="157"/>
    </row>
    <row r="46" spans="2:5" ht="39" customHeight="1">
      <c r="B46" s="26" t="s">
        <v>5</v>
      </c>
      <c r="C46" s="155" t="s">
        <v>45</v>
      </c>
      <c r="D46" s="175"/>
      <c r="E46" s="175"/>
    </row>
    <row r="47" spans="2:5" ht="108" customHeight="1">
      <c r="B47" s="26" t="s">
        <v>6</v>
      </c>
      <c r="C47" s="155" t="s">
        <v>74</v>
      </c>
      <c r="D47" s="155"/>
      <c r="E47" s="155"/>
    </row>
    <row r="48" spans="2:5" ht="18" customHeight="1">
      <c r="B48" s="9" t="s">
        <v>80</v>
      </c>
      <c r="C48" s="4" t="s">
        <v>7</v>
      </c>
      <c r="D48" s="1"/>
      <c r="E48" s="9"/>
    </row>
    <row r="49" spans="2:5" ht="18" customHeight="1">
      <c r="B49" s="28"/>
      <c r="C49" s="171" t="s">
        <v>19</v>
      </c>
      <c r="D49" s="176"/>
      <c r="E49" s="172"/>
    </row>
    <row r="50" spans="3:5" ht="18" customHeight="1">
      <c r="C50" s="171" t="s">
        <v>8</v>
      </c>
      <c r="D50" s="172"/>
      <c r="E50" s="20"/>
    </row>
    <row r="51" spans="3:5" ht="18" customHeight="1">
      <c r="C51" s="165"/>
      <c r="D51" s="166"/>
      <c r="E51" s="20"/>
    </row>
    <row r="52" spans="3:5" ht="18" customHeight="1">
      <c r="C52" s="165"/>
      <c r="D52" s="166"/>
      <c r="E52" s="20"/>
    </row>
    <row r="53" spans="3:5" ht="18" customHeight="1">
      <c r="C53" s="165"/>
      <c r="D53" s="166"/>
      <c r="E53" s="20"/>
    </row>
    <row r="54" spans="3:5" ht="18" customHeight="1">
      <c r="C54" s="30" t="s">
        <v>10</v>
      </c>
      <c r="D54" s="30"/>
      <c r="E54" s="7"/>
    </row>
    <row r="55" spans="3:5" ht="18" customHeight="1">
      <c r="C55" s="171" t="s">
        <v>20</v>
      </c>
      <c r="D55" s="176"/>
      <c r="E55" s="172"/>
    </row>
    <row r="56" spans="3:5" ht="18" customHeight="1">
      <c r="C56" s="31" t="s">
        <v>8</v>
      </c>
      <c r="D56" s="29" t="s">
        <v>9</v>
      </c>
      <c r="E56" s="32" t="s">
        <v>11</v>
      </c>
    </row>
    <row r="57" spans="3:5" ht="18" customHeight="1">
      <c r="C57" s="33"/>
      <c r="D57" s="29"/>
      <c r="E57" s="34"/>
    </row>
    <row r="58" spans="3:5" ht="18" customHeight="1">
      <c r="C58" s="33"/>
      <c r="D58" s="29"/>
      <c r="E58" s="34"/>
    </row>
    <row r="59" spans="3:5" ht="18" customHeight="1">
      <c r="C59" s="30"/>
      <c r="D59" s="30"/>
      <c r="E59" s="7"/>
    </row>
    <row r="60" spans="3:5" ht="18" customHeight="1">
      <c r="C60" s="171" t="s">
        <v>22</v>
      </c>
      <c r="D60" s="176"/>
      <c r="E60" s="172"/>
    </row>
    <row r="61" spans="3:5" ht="18" customHeight="1">
      <c r="C61" s="171" t="s">
        <v>12</v>
      </c>
      <c r="D61" s="172"/>
      <c r="E61" s="20"/>
    </row>
    <row r="62" spans="3:5" ht="18" customHeight="1">
      <c r="C62" s="168"/>
      <c r="D62" s="168"/>
      <c r="E62" s="20"/>
    </row>
    <row r="63" spans="3:5" ht="34.5" customHeight="1">
      <c r="C63" s="19"/>
      <c r="D63" s="27"/>
      <c r="E63" s="27"/>
    </row>
    <row r="64" spans="3:5" ht="21" customHeight="1">
      <c r="C64" s="173"/>
      <c r="D64" s="174"/>
      <c r="E64" s="174"/>
    </row>
  </sheetData>
  <sheetProtection/>
  <mergeCells count="30">
    <mergeCell ref="C61:D61"/>
    <mergeCell ref="C62:D62"/>
    <mergeCell ref="C64:E64"/>
    <mergeCell ref="C46:E46"/>
    <mergeCell ref="C49:E49"/>
    <mergeCell ref="C52:D52"/>
    <mergeCell ref="C53:D53"/>
    <mergeCell ref="C55:E55"/>
    <mergeCell ref="C60:E60"/>
    <mergeCell ref="C50:D50"/>
    <mergeCell ref="C51:D51"/>
    <mergeCell ref="D6:E6"/>
    <mergeCell ref="D13:E13"/>
    <mergeCell ref="C18:D18"/>
    <mergeCell ref="D11:E11"/>
    <mergeCell ref="D14:E14"/>
    <mergeCell ref="D8:E8"/>
    <mergeCell ref="D16:E16"/>
    <mergeCell ref="D15:E15"/>
    <mergeCell ref="D9:E9"/>
    <mergeCell ref="C39:E39"/>
    <mergeCell ref="C47:E47"/>
    <mergeCell ref="C44:E44"/>
    <mergeCell ref="C45:E45"/>
    <mergeCell ref="D10:E10"/>
    <mergeCell ref="D12:E12"/>
    <mergeCell ref="C41:E41"/>
    <mergeCell ref="C40:E40"/>
    <mergeCell ref="C42:E42"/>
    <mergeCell ref="C43:E4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6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view="pageBreakPreview" zoomScale="120" zoomScaleNormal="90" zoomScaleSheetLayoutView="120" zoomScalePageLayoutView="80" workbookViewId="0" topLeftCell="A6">
      <selection activeCell="G20" sqref="G20"/>
    </sheetView>
  </sheetViews>
  <sheetFormatPr defaultColWidth="9.00390625" defaultRowHeight="12.75"/>
  <cols>
    <col min="1" max="1" width="5.375" style="1" customWidth="1"/>
    <col min="2" max="2" width="19.125" style="1" customWidth="1"/>
    <col min="3" max="3" width="26.25390625" style="1" customWidth="1"/>
    <col min="4" max="4" width="24.625" style="1" customWidth="1"/>
    <col min="5" max="5" width="13.75390625" style="22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DFP.271.168.2020.AM</v>
      </c>
      <c r="N1" s="35" t="s">
        <v>64</v>
      </c>
      <c r="S1" s="2"/>
      <c r="T1" s="2"/>
    </row>
    <row r="2" spans="7:9" ht="15">
      <c r="G2" s="161"/>
      <c r="H2" s="161"/>
      <c r="I2" s="161"/>
    </row>
    <row r="3" ht="15">
      <c r="N3" s="35" t="s">
        <v>68</v>
      </c>
    </row>
    <row r="4" spans="2:17" ht="15">
      <c r="B4" s="4" t="s">
        <v>13</v>
      </c>
      <c r="C4" s="5">
        <v>9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177">
        <f>SUM(N11:N14)</f>
        <v>0</v>
      </c>
      <c r="I6" s="1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81" t="s">
        <v>48</v>
      </c>
      <c r="B10" s="81" t="s">
        <v>14</v>
      </c>
      <c r="C10" s="81" t="s">
        <v>15</v>
      </c>
      <c r="D10" s="81" t="s">
        <v>69</v>
      </c>
      <c r="E10" s="82" t="s">
        <v>67</v>
      </c>
      <c r="F10" s="83"/>
      <c r="G10" s="81" t="str">
        <f>"Nazwa handlowa /
"&amp;C10&amp;" / 
"&amp;D10</f>
        <v>Nazwa handlowa /
Dawka / 
Postać/ Opakowanie</v>
      </c>
      <c r="H10" s="81" t="s">
        <v>65</v>
      </c>
      <c r="I10" s="81" t="str">
        <f>B10</f>
        <v>Skład</v>
      </c>
      <c r="J10" s="81" t="s">
        <v>66</v>
      </c>
      <c r="K10" s="81" t="s">
        <v>40</v>
      </c>
      <c r="L10" s="81" t="s">
        <v>203</v>
      </c>
      <c r="M10" s="81" t="s">
        <v>204</v>
      </c>
      <c r="N10" s="81" t="s">
        <v>16</v>
      </c>
    </row>
    <row r="11" spans="1:14" ht="75">
      <c r="A11" s="20" t="s">
        <v>1</v>
      </c>
      <c r="B11" s="102" t="s">
        <v>133</v>
      </c>
      <c r="C11" s="102" t="s">
        <v>134</v>
      </c>
      <c r="D11" s="102" t="s">
        <v>135</v>
      </c>
      <c r="E11" s="103">
        <v>100</v>
      </c>
      <c r="F11" s="75" t="s">
        <v>77</v>
      </c>
      <c r="G11" s="14" t="s">
        <v>114</v>
      </c>
      <c r="H11" s="14"/>
      <c r="I11" s="14"/>
      <c r="J11" s="15"/>
      <c r="K11" s="14"/>
      <c r="L11" s="14"/>
      <c r="M11" s="14"/>
      <c r="N11" s="16">
        <f>ROUND(L11*ROUND(M11,2),2)</f>
        <v>0</v>
      </c>
    </row>
    <row r="12" spans="1:14" ht="75">
      <c r="A12" s="20">
        <v>2</v>
      </c>
      <c r="B12" s="104" t="s">
        <v>136</v>
      </c>
      <c r="C12" s="104" t="s">
        <v>137</v>
      </c>
      <c r="D12" s="104" t="s">
        <v>135</v>
      </c>
      <c r="E12" s="105">
        <v>3200</v>
      </c>
      <c r="F12" s="75" t="s">
        <v>77</v>
      </c>
      <c r="G12" s="65" t="s">
        <v>114</v>
      </c>
      <c r="H12" s="20"/>
      <c r="I12" s="20"/>
      <c r="J12" s="20"/>
      <c r="K12" s="20"/>
      <c r="L12" s="20"/>
      <c r="M12" s="20"/>
      <c r="N12" s="16">
        <f>ROUND(L12*ROUND(M12,2),2)</f>
        <v>0</v>
      </c>
    </row>
    <row r="13" spans="1:14" ht="64.5" customHeight="1">
      <c r="A13" s="20">
        <v>3</v>
      </c>
      <c r="B13" s="104" t="s">
        <v>138</v>
      </c>
      <c r="C13" s="104" t="s">
        <v>139</v>
      </c>
      <c r="D13" s="104" t="s">
        <v>135</v>
      </c>
      <c r="E13" s="105">
        <v>1800</v>
      </c>
      <c r="F13" s="75" t="s">
        <v>77</v>
      </c>
      <c r="G13" s="101" t="s">
        <v>114</v>
      </c>
      <c r="H13" s="20"/>
      <c r="I13" s="20"/>
      <c r="J13" s="20"/>
      <c r="K13" s="20"/>
      <c r="L13" s="20"/>
      <c r="M13" s="20"/>
      <c r="N13" s="16">
        <f>ROUND(L13*ROUND(M13,2),2)</f>
        <v>0</v>
      </c>
    </row>
    <row r="14" spans="1:14" ht="75">
      <c r="A14" s="20">
        <v>4</v>
      </c>
      <c r="B14" s="104" t="s">
        <v>140</v>
      </c>
      <c r="C14" s="104" t="s">
        <v>141</v>
      </c>
      <c r="D14" s="104" t="s">
        <v>142</v>
      </c>
      <c r="E14" s="105">
        <v>6500</v>
      </c>
      <c r="F14" s="75" t="s">
        <v>77</v>
      </c>
      <c r="G14" s="101" t="s">
        <v>114</v>
      </c>
      <c r="H14" s="20"/>
      <c r="I14" s="20"/>
      <c r="J14" s="20"/>
      <c r="K14" s="20"/>
      <c r="L14" s="20"/>
      <c r="M14" s="20"/>
      <c r="N14" s="16">
        <f>ROUND(L14*ROUND(M14,2),2)</f>
        <v>0</v>
      </c>
    </row>
    <row r="15" spans="2:7" ht="15">
      <c r="B15" s="182"/>
      <c r="C15" s="182"/>
      <c r="D15" s="182"/>
      <c r="E15" s="182"/>
      <c r="F15" s="182"/>
      <c r="G15" s="182"/>
    </row>
    <row r="16" spans="2:7" ht="15">
      <c r="B16" s="182" t="s">
        <v>143</v>
      </c>
      <c r="C16" s="182"/>
      <c r="D16" s="182"/>
      <c r="E16" s="182"/>
      <c r="F16" s="182"/>
      <c r="G16" s="182"/>
    </row>
  </sheetData>
  <sheetProtection/>
  <mergeCells count="4">
    <mergeCell ref="G2:I2"/>
    <mergeCell ref="H6:I6"/>
    <mergeCell ref="B15:G15"/>
    <mergeCell ref="B16:G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120" zoomScaleSheetLayoutView="120" zoomScalePageLayoutView="80" workbookViewId="0" topLeftCell="A1">
      <selection activeCell="H27" sqref="H27"/>
    </sheetView>
  </sheetViews>
  <sheetFormatPr defaultColWidth="9.00390625" defaultRowHeight="12.75"/>
  <cols>
    <col min="1" max="1" width="5.375" style="1" customWidth="1"/>
    <col min="2" max="2" width="19.125" style="1" customWidth="1"/>
    <col min="3" max="3" width="17.75390625" style="1" customWidth="1"/>
    <col min="4" max="4" width="22.125" style="1" customWidth="1"/>
    <col min="5" max="5" width="13.75390625" style="22" customWidth="1"/>
    <col min="6" max="6" width="23.753906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DFP.271.168.2020.AM</v>
      </c>
      <c r="N1" s="35" t="s">
        <v>64</v>
      </c>
      <c r="S1" s="2"/>
      <c r="T1" s="2"/>
    </row>
    <row r="2" spans="7:9" ht="15">
      <c r="G2" s="161"/>
      <c r="H2" s="161"/>
      <c r="I2" s="161"/>
    </row>
    <row r="3" ht="15">
      <c r="N3" s="35" t="s">
        <v>68</v>
      </c>
    </row>
    <row r="4" spans="2:17" ht="15">
      <c r="B4" s="4" t="s">
        <v>13</v>
      </c>
      <c r="C4" s="5">
        <v>10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177">
        <f>SUM(N11:N11)</f>
        <v>0</v>
      </c>
      <c r="I6" s="1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81" t="s">
        <v>48</v>
      </c>
      <c r="B10" s="81" t="s">
        <v>14</v>
      </c>
      <c r="C10" s="81" t="s">
        <v>15</v>
      </c>
      <c r="D10" s="81" t="s">
        <v>70</v>
      </c>
      <c r="E10" s="82" t="s">
        <v>67</v>
      </c>
      <c r="F10" s="83"/>
      <c r="G10" s="81" t="str">
        <f>"Nazwa handlowa /
"&amp;C10&amp;" / 
"&amp;D10</f>
        <v>Nazwa handlowa /
Dawka / 
Postać/Opakowanie</v>
      </c>
      <c r="H10" s="81" t="s">
        <v>65</v>
      </c>
      <c r="I10" s="81" t="str">
        <f>B10</f>
        <v>Skład</v>
      </c>
      <c r="J10" s="81" t="s">
        <v>66</v>
      </c>
      <c r="K10" s="81" t="s">
        <v>40</v>
      </c>
      <c r="L10" s="81" t="s">
        <v>41</v>
      </c>
      <c r="M10" s="81" t="s">
        <v>42</v>
      </c>
      <c r="N10" s="81" t="s">
        <v>16</v>
      </c>
    </row>
    <row r="11" spans="1:14" ht="75">
      <c r="A11" s="20" t="s">
        <v>1</v>
      </c>
      <c r="B11" s="88" t="s">
        <v>144</v>
      </c>
      <c r="C11" s="88" t="s">
        <v>229</v>
      </c>
      <c r="D11" s="88" t="s">
        <v>145</v>
      </c>
      <c r="E11" s="106">
        <v>6</v>
      </c>
      <c r="F11" s="73" t="s">
        <v>78</v>
      </c>
      <c r="G11" s="14" t="s">
        <v>73</v>
      </c>
      <c r="H11" s="14"/>
      <c r="I11" s="14"/>
      <c r="J11" s="15"/>
      <c r="K11" s="14"/>
      <c r="L11" s="14"/>
      <c r="M11" s="14"/>
      <c r="N11" s="16">
        <f>ROUND(L11*ROUND(M11,2),2)</f>
        <v>0</v>
      </c>
    </row>
    <row r="12" spans="2:6" ht="15">
      <c r="B12" s="69"/>
      <c r="C12" s="69"/>
      <c r="D12" s="69"/>
      <c r="E12" s="72"/>
      <c r="F12" s="69"/>
    </row>
    <row r="13" spans="2:6" ht="15">
      <c r="B13" s="120"/>
      <c r="C13" s="69"/>
      <c r="D13" s="69"/>
      <c r="E13" s="72"/>
      <c r="F13" s="69"/>
    </row>
    <row r="14" spans="2:6" ht="15">
      <c r="B14" s="69"/>
      <c r="C14" s="69"/>
      <c r="D14" s="69"/>
      <c r="E14" s="72"/>
      <c r="F14" s="6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="120" zoomScaleNormal="110" zoomScaleSheetLayoutView="120" zoomScalePageLayoutView="85" workbookViewId="0" topLeftCell="A1">
      <selection activeCell="H13" sqref="H13"/>
    </sheetView>
  </sheetViews>
  <sheetFormatPr defaultColWidth="9.00390625" defaultRowHeight="12.75"/>
  <cols>
    <col min="1" max="1" width="5.375" style="1" customWidth="1"/>
    <col min="2" max="2" width="33.00390625" style="1" customWidth="1"/>
    <col min="3" max="3" width="16.375" style="1" customWidth="1"/>
    <col min="4" max="4" width="21.75390625" style="1" customWidth="1"/>
    <col min="5" max="5" width="13.75390625" style="22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DFP.271.168.2020.AM</v>
      </c>
      <c r="N1" s="35" t="s">
        <v>64</v>
      </c>
      <c r="S1" s="2"/>
      <c r="T1" s="2"/>
    </row>
    <row r="2" spans="7:9" ht="15">
      <c r="G2" s="161"/>
      <c r="H2" s="161"/>
      <c r="I2" s="161"/>
    </row>
    <row r="3" ht="15">
      <c r="N3" s="35" t="s">
        <v>68</v>
      </c>
    </row>
    <row r="4" spans="2:17" ht="15">
      <c r="B4" s="4" t="s">
        <v>13</v>
      </c>
      <c r="C4" s="5">
        <v>11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177">
        <f>SUM(N11:N13)</f>
        <v>0</v>
      </c>
      <c r="I6" s="1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81" t="s">
        <v>48</v>
      </c>
      <c r="B10" s="81" t="s">
        <v>14</v>
      </c>
      <c r="C10" s="81" t="s">
        <v>15</v>
      </c>
      <c r="D10" s="81" t="s">
        <v>70</v>
      </c>
      <c r="E10" s="82" t="s">
        <v>67</v>
      </c>
      <c r="F10" s="83"/>
      <c r="G10" s="81" t="str">
        <f>"Nazwa handlowa /
"&amp;C10&amp;" / 
"&amp;D10</f>
        <v>Nazwa handlowa /
Dawka / 
Postać/Opakowanie</v>
      </c>
      <c r="H10" s="78" t="s">
        <v>230</v>
      </c>
      <c r="I10" s="81" t="str">
        <f>B10</f>
        <v>Skład</v>
      </c>
      <c r="J10" s="78" t="s">
        <v>89</v>
      </c>
      <c r="K10" s="81" t="s">
        <v>40</v>
      </c>
      <c r="L10" s="81" t="s">
        <v>41</v>
      </c>
      <c r="M10" s="81" t="s">
        <v>42</v>
      </c>
      <c r="N10" s="81" t="s">
        <v>16</v>
      </c>
    </row>
    <row r="11" spans="1:14" ht="60">
      <c r="A11" s="20" t="s">
        <v>1</v>
      </c>
      <c r="B11" s="107" t="s">
        <v>146</v>
      </c>
      <c r="C11" s="108" t="s">
        <v>147</v>
      </c>
      <c r="D11" s="107" t="s">
        <v>148</v>
      </c>
      <c r="E11" s="109">
        <v>3000</v>
      </c>
      <c r="F11" s="74" t="s">
        <v>231</v>
      </c>
      <c r="G11" s="14" t="s">
        <v>73</v>
      </c>
      <c r="H11" s="14"/>
      <c r="I11" s="14"/>
      <c r="J11" s="15"/>
      <c r="K11" s="14"/>
      <c r="L11" s="14"/>
      <c r="M11" s="14"/>
      <c r="N11" s="16">
        <f>ROUND(L11*ROUND(M11,2),2)</f>
        <v>0</v>
      </c>
    </row>
    <row r="12" spans="1:14" ht="60">
      <c r="A12" s="20">
        <v>2</v>
      </c>
      <c r="B12" s="107" t="s">
        <v>146</v>
      </c>
      <c r="C12" s="107" t="s">
        <v>149</v>
      </c>
      <c r="D12" s="107" t="s">
        <v>148</v>
      </c>
      <c r="E12" s="99">
        <v>300</v>
      </c>
      <c r="F12" s="74" t="s">
        <v>231</v>
      </c>
      <c r="G12" s="14"/>
      <c r="H12" s="14"/>
      <c r="I12" s="14"/>
      <c r="J12" s="15"/>
      <c r="K12" s="14"/>
      <c r="L12" s="14"/>
      <c r="M12" s="14"/>
      <c r="N12" s="16">
        <f>ROUND(L12*ROUND(M12,2),2)</f>
        <v>0</v>
      </c>
    </row>
    <row r="13" spans="1:14" ht="60">
      <c r="A13" s="20">
        <v>3</v>
      </c>
      <c r="B13" s="107" t="s">
        <v>146</v>
      </c>
      <c r="C13" s="107" t="s">
        <v>150</v>
      </c>
      <c r="D13" s="107" t="s">
        <v>148</v>
      </c>
      <c r="E13" s="99">
        <v>2700</v>
      </c>
      <c r="F13" s="74" t="s">
        <v>231</v>
      </c>
      <c r="G13" s="14"/>
      <c r="H13" s="14"/>
      <c r="I13" s="14"/>
      <c r="J13" s="15"/>
      <c r="K13" s="14"/>
      <c r="L13" s="14"/>
      <c r="M13" s="14"/>
      <c r="N13" s="16">
        <f>ROUND(L13*ROUND(M13,2),2)</f>
        <v>0</v>
      </c>
    </row>
    <row r="14" spans="2:6" ht="15">
      <c r="B14" s="69"/>
      <c r="C14" s="69"/>
      <c r="D14" s="69"/>
      <c r="E14" s="70"/>
      <c r="F14" s="69"/>
    </row>
    <row r="15" spans="2:6" ht="15">
      <c r="B15" s="71" t="s">
        <v>151</v>
      </c>
      <c r="C15" s="69"/>
      <c r="D15" s="69"/>
      <c r="E15" s="72"/>
      <c r="F15" s="6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="110" zoomScaleNormal="90" zoomScaleSheetLayoutView="110" zoomScalePageLayoutView="80" workbookViewId="0" topLeftCell="A6">
      <selection activeCell="J16" sqref="J16"/>
    </sheetView>
  </sheetViews>
  <sheetFormatPr defaultColWidth="9.00390625" defaultRowHeight="12.75"/>
  <cols>
    <col min="1" max="1" width="5.375" style="1" customWidth="1"/>
    <col min="2" max="2" width="21.125" style="1" customWidth="1"/>
    <col min="3" max="3" width="19.375" style="1" customWidth="1"/>
    <col min="4" max="4" width="35.00390625" style="1" customWidth="1"/>
    <col min="5" max="5" width="13.75390625" style="22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DFP.271.168.2020.AM</v>
      </c>
      <c r="N1" s="35" t="s">
        <v>64</v>
      </c>
      <c r="S1" s="2"/>
      <c r="T1" s="2"/>
    </row>
    <row r="2" spans="7:9" ht="15">
      <c r="G2" s="161"/>
      <c r="H2" s="161"/>
      <c r="I2" s="161"/>
    </row>
    <row r="3" ht="15">
      <c r="N3" s="35" t="s">
        <v>68</v>
      </c>
    </row>
    <row r="4" spans="2:17" ht="15">
      <c r="B4" s="4" t="s">
        <v>13</v>
      </c>
      <c r="C4" s="5">
        <v>12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177">
        <f>SUM(N11:N11)</f>
        <v>0</v>
      </c>
      <c r="I6" s="1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81" t="s">
        <v>48</v>
      </c>
      <c r="B10" s="81" t="s">
        <v>14</v>
      </c>
      <c r="C10" s="81" t="s">
        <v>15</v>
      </c>
      <c r="D10" s="81" t="s">
        <v>70</v>
      </c>
      <c r="E10" s="82" t="s">
        <v>67</v>
      </c>
      <c r="F10" s="83"/>
      <c r="G10" s="81" t="str">
        <f>"Nazwa handlowa /
"&amp;C10&amp;" / 
"&amp;D10</f>
        <v>Nazwa handlowa /
Dawka / 
Postać/Opakowanie</v>
      </c>
      <c r="H10" s="78" t="s">
        <v>232</v>
      </c>
      <c r="I10" s="81" t="str">
        <f>B10</f>
        <v>Skład</v>
      </c>
      <c r="J10" s="78" t="s">
        <v>89</v>
      </c>
      <c r="K10" s="81" t="s">
        <v>40</v>
      </c>
      <c r="L10" s="81" t="s">
        <v>41</v>
      </c>
      <c r="M10" s="81" t="s">
        <v>42</v>
      </c>
      <c r="N10" s="81" t="s">
        <v>16</v>
      </c>
    </row>
    <row r="11" spans="1:14" ht="345">
      <c r="A11" s="20" t="s">
        <v>1</v>
      </c>
      <c r="B11" s="110" t="s">
        <v>152</v>
      </c>
      <c r="C11" s="110" t="s">
        <v>153</v>
      </c>
      <c r="D11" s="110" t="s">
        <v>154</v>
      </c>
      <c r="E11" s="111">
        <v>500</v>
      </c>
      <c r="F11" s="73" t="s">
        <v>77</v>
      </c>
      <c r="G11" s="14" t="s">
        <v>73</v>
      </c>
      <c r="H11" s="14"/>
      <c r="I11" s="14"/>
      <c r="J11" s="15"/>
      <c r="K11" s="14"/>
      <c r="L11" s="14"/>
      <c r="M11" s="14"/>
      <c r="N11" s="16">
        <f>ROUND(L11*ROUND(M11,2),2)</f>
        <v>0</v>
      </c>
    </row>
    <row r="12" spans="2:6" ht="15">
      <c r="B12" s="69"/>
      <c r="C12" s="69"/>
      <c r="D12" s="69"/>
      <c r="E12" s="70"/>
      <c r="F12" s="69"/>
    </row>
    <row r="13" spans="2:6" ht="15">
      <c r="B13" s="71"/>
      <c r="C13" s="69"/>
      <c r="D13" s="69"/>
      <c r="E13" s="70"/>
      <c r="F13" s="6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="120" zoomScaleSheetLayoutView="120" zoomScalePageLayoutView="80" workbookViewId="0" topLeftCell="A1">
      <selection activeCell="J31" sqref="J31"/>
    </sheetView>
  </sheetViews>
  <sheetFormatPr defaultColWidth="9.00390625" defaultRowHeight="12.75"/>
  <cols>
    <col min="1" max="1" width="5.375" style="1" customWidth="1"/>
    <col min="2" max="2" width="22.25390625" style="1" customWidth="1"/>
    <col min="3" max="3" width="13.00390625" style="1" customWidth="1"/>
    <col min="4" max="4" width="34.75390625" style="1" customWidth="1"/>
    <col min="5" max="5" width="13.75390625" style="22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DFP.271.168.2020.AM</v>
      </c>
      <c r="N1" s="35" t="s">
        <v>64</v>
      </c>
      <c r="S1" s="2"/>
      <c r="T1" s="2"/>
    </row>
    <row r="2" spans="7:9" ht="15">
      <c r="G2" s="161"/>
      <c r="H2" s="161"/>
      <c r="I2" s="161"/>
    </row>
    <row r="3" ht="15">
      <c r="N3" s="35" t="s">
        <v>68</v>
      </c>
    </row>
    <row r="4" spans="2:17" ht="15">
      <c r="B4" s="4" t="s">
        <v>13</v>
      </c>
      <c r="C4" s="5">
        <v>13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177">
        <f>SUM(N11:N11)</f>
        <v>0</v>
      </c>
      <c r="I6" s="1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81" t="s">
        <v>48</v>
      </c>
      <c r="B10" s="81" t="s">
        <v>14</v>
      </c>
      <c r="C10" s="81" t="s">
        <v>15</v>
      </c>
      <c r="D10" s="81" t="s">
        <v>69</v>
      </c>
      <c r="E10" s="82" t="s">
        <v>71</v>
      </c>
      <c r="F10" s="83"/>
      <c r="G10" s="81" t="str">
        <f>"Nazwa handlowa /
"&amp;C10&amp;" / 
"&amp;D10</f>
        <v>Nazwa handlowa /
Dawka / 
Postać/ Opakowanie</v>
      </c>
      <c r="H10" s="78" t="s">
        <v>232</v>
      </c>
      <c r="I10" s="81" t="str">
        <f>B10</f>
        <v>Skład</v>
      </c>
      <c r="J10" s="78" t="s">
        <v>89</v>
      </c>
      <c r="K10" s="81" t="s">
        <v>40</v>
      </c>
      <c r="L10" s="81" t="s">
        <v>41</v>
      </c>
      <c r="M10" s="81" t="s">
        <v>42</v>
      </c>
      <c r="N10" s="81" t="s">
        <v>16</v>
      </c>
    </row>
    <row r="11" spans="1:14" ht="45">
      <c r="A11" s="20" t="s">
        <v>1</v>
      </c>
      <c r="B11" s="110" t="s">
        <v>155</v>
      </c>
      <c r="C11" s="112" t="s">
        <v>156</v>
      </c>
      <c r="D11" s="110" t="s">
        <v>157</v>
      </c>
      <c r="E11" s="111">
        <v>200</v>
      </c>
      <c r="F11" s="73" t="s">
        <v>77</v>
      </c>
      <c r="G11" s="14" t="s">
        <v>73</v>
      </c>
      <c r="H11" s="14"/>
      <c r="I11" s="14"/>
      <c r="J11" s="15"/>
      <c r="K11" s="14"/>
      <c r="L11" s="14"/>
      <c r="M11" s="14"/>
      <c r="N11" s="16">
        <f>ROUND(L11*ROUND(M11,2),2)</f>
        <v>0</v>
      </c>
    </row>
    <row r="12" spans="2:6" ht="15">
      <c r="B12" s="76"/>
      <c r="C12" s="76"/>
      <c r="D12" s="76"/>
      <c r="E12" s="70"/>
      <c r="F12" s="76"/>
    </row>
    <row r="13" spans="2:6" ht="15.75" customHeight="1">
      <c r="B13" s="182"/>
      <c r="C13" s="182"/>
      <c r="D13" s="182"/>
      <c r="E13" s="70"/>
      <c r="F13" s="76"/>
    </row>
    <row r="14" spans="2:6" ht="15">
      <c r="B14" s="71"/>
      <c r="C14" s="69"/>
      <c r="D14" s="69"/>
      <c r="E14" s="72"/>
      <c r="F14" s="69"/>
    </row>
    <row r="15" spans="2:5" ht="15">
      <c r="B15" s="2"/>
      <c r="E15" s="64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view="pageBreakPreview" zoomScaleNormal="77" zoomScaleSheetLayoutView="100" zoomScalePageLayoutView="80" workbookViewId="0" topLeftCell="A2">
      <selection activeCell="E5" sqref="E5"/>
    </sheetView>
  </sheetViews>
  <sheetFormatPr defaultColWidth="9.00390625" defaultRowHeight="12.75"/>
  <cols>
    <col min="1" max="1" width="5.375" style="40" customWidth="1"/>
    <col min="2" max="2" width="28.625" style="40" customWidth="1"/>
    <col min="3" max="3" width="21.75390625" style="40" customWidth="1"/>
    <col min="4" max="4" width="13.75390625" style="40" customWidth="1"/>
    <col min="5" max="5" width="13.75390625" style="43" customWidth="1"/>
    <col min="6" max="6" width="14.125" style="40" customWidth="1"/>
    <col min="7" max="7" width="36.125" style="40" customWidth="1"/>
    <col min="8" max="8" width="31.00390625" style="40" customWidth="1"/>
    <col min="9" max="9" width="19.25390625" style="40" customWidth="1"/>
    <col min="10" max="10" width="26.75390625" style="40" customWidth="1"/>
    <col min="11" max="12" width="16.125" style="40" customWidth="1"/>
    <col min="13" max="13" width="17.125" style="40" customWidth="1"/>
    <col min="14" max="14" width="18.625" style="40" customWidth="1"/>
    <col min="15" max="15" width="8.00390625" style="40" customWidth="1"/>
    <col min="16" max="16" width="15.875" style="40" customWidth="1"/>
    <col min="17" max="17" width="15.875" style="47" customWidth="1"/>
    <col min="18" max="18" width="15.875" style="40" customWidth="1"/>
    <col min="19" max="20" width="14.25390625" style="40" customWidth="1"/>
    <col min="21" max="21" width="15.25390625" style="40" customWidth="1"/>
    <col min="22" max="16384" width="9.125" style="40" customWidth="1"/>
  </cols>
  <sheetData>
    <row r="1" spans="2:20" ht="15">
      <c r="B1" s="42" t="str">
        <f>'formularz oferty'!D4</f>
        <v>DFP.271.168.2020.AM</v>
      </c>
      <c r="N1" s="46" t="s">
        <v>64</v>
      </c>
      <c r="S1" s="42"/>
      <c r="T1" s="42"/>
    </row>
    <row r="2" spans="7:9" ht="15">
      <c r="G2" s="183"/>
      <c r="H2" s="183"/>
      <c r="I2" s="183"/>
    </row>
    <row r="3" ht="15">
      <c r="N3" s="46" t="s">
        <v>68</v>
      </c>
    </row>
    <row r="4" spans="2:17" ht="15">
      <c r="B4" s="48" t="s">
        <v>13</v>
      </c>
      <c r="C4" s="39">
        <v>14</v>
      </c>
      <c r="D4" s="49"/>
      <c r="E4" s="50"/>
      <c r="F4" s="51"/>
      <c r="G4" s="52" t="s">
        <v>18</v>
      </c>
      <c r="H4" s="51"/>
      <c r="I4" s="49"/>
      <c r="J4" s="51"/>
      <c r="K4" s="51"/>
      <c r="L4" s="51"/>
      <c r="M4" s="51"/>
      <c r="N4" s="51"/>
      <c r="Q4" s="40"/>
    </row>
    <row r="5" spans="2:17" ht="15">
      <c r="B5" s="48"/>
      <c r="C5" s="49"/>
      <c r="D5" s="49"/>
      <c r="E5" s="50"/>
      <c r="F5" s="51"/>
      <c r="G5" s="52"/>
      <c r="H5" s="51"/>
      <c r="I5" s="49"/>
      <c r="J5" s="51"/>
      <c r="K5" s="51"/>
      <c r="L5" s="51"/>
      <c r="M5" s="51"/>
      <c r="N5" s="51"/>
      <c r="Q5" s="40"/>
    </row>
    <row r="6" spans="1:17" ht="15">
      <c r="A6" s="48"/>
      <c r="B6" s="48"/>
      <c r="C6" s="53"/>
      <c r="D6" s="53"/>
      <c r="E6" s="54"/>
      <c r="F6" s="51"/>
      <c r="G6" s="55" t="s">
        <v>0</v>
      </c>
      <c r="H6" s="184">
        <f>N11+N12+N13+N14</f>
        <v>0</v>
      </c>
      <c r="I6" s="185"/>
      <c r="Q6" s="40"/>
    </row>
    <row r="7" spans="1:17" ht="15">
      <c r="A7" s="48"/>
      <c r="C7" s="51"/>
      <c r="D7" s="51"/>
      <c r="E7" s="54"/>
      <c r="F7" s="51"/>
      <c r="G7" s="51"/>
      <c r="H7" s="51"/>
      <c r="I7" s="51"/>
      <c r="J7" s="51"/>
      <c r="K7" s="51"/>
      <c r="L7" s="51"/>
      <c r="Q7" s="40"/>
    </row>
    <row r="8" spans="1:17" ht="15">
      <c r="A8" s="48"/>
      <c r="B8" s="56"/>
      <c r="C8" s="57"/>
      <c r="D8" s="57"/>
      <c r="E8" s="58"/>
      <c r="F8" s="57"/>
      <c r="G8" s="57"/>
      <c r="H8" s="57"/>
      <c r="I8" s="57"/>
      <c r="J8" s="57"/>
      <c r="K8" s="57"/>
      <c r="L8" s="57"/>
      <c r="Q8" s="40"/>
    </row>
    <row r="9" spans="2:17" ht="15">
      <c r="B9" s="48"/>
      <c r="E9" s="41"/>
      <c r="Q9" s="40"/>
    </row>
    <row r="10" spans="1:14" s="48" customFormat="1" ht="74.25" customHeight="1">
      <c r="A10" s="78" t="s">
        <v>48</v>
      </c>
      <c r="B10" s="78" t="s">
        <v>14</v>
      </c>
      <c r="C10" s="186" t="s">
        <v>234</v>
      </c>
      <c r="D10" s="187"/>
      <c r="E10" s="79" t="s">
        <v>79</v>
      </c>
      <c r="F10" s="80"/>
      <c r="G10" s="78" t="str">
        <f>"Nazwa handlowa /
"&amp;C10&amp;" / 
"&amp;D10</f>
        <v>Nazwa handlowa /
Wielkość opakowania/Wymiary / 
</v>
      </c>
      <c r="H10" s="78" t="s">
        <v>232</v>
      </c>
      <c r="I10" s="78" t="str">
        <f>B10</f>
        <v>Skład</v>
      </c>
      <c r="J10" s="78" t="s">
        <v>89</v>
      </c>
      <c r="K10" s="78" t="s">
        <v>40</v>
      </c>
      <c r="L10" s="81" t="s">
        <v>41</v>
      </c>
      <c r="M10" s="81" t="s">
        <v>42</v>
      </c>
      <c r="N10" s="78" t="s">
        <v>16</v>
      </c>
    </row>
    <row r="11" spans="1:14" ht="78.75" customHeight="1">
      <c r="A11" s="59" t="s">
        <v>1</v>
      </c>
      <c r="B11" s="113" t="s">
        <v>158</v>
      </c>
      <c r="C11" s="188" t="s">
        <v>159</v>
      </c>
      <c r="D11" s="189"/>
      <c r="E11" s="97">
        <v>600</v>
      </c>
      <c r="F11" s="116" t="s">
        <v>77</v>
      </c>
      <c r="G11" s="60" t="s">
        <v>233</v>
      </c>
      <c r="H11" s="60"/>
      <c r="I11" s="60"/>
      <c r="J11" s="61"/>
      <c r="K11" s="60"/>
      <c r="L11" s="60"/>
      <c r="M11" s="60"/>
      <c r="N11" s="62">
        <f>ROUND(L11*ROUND(M11,2),2)</f>
        <v>0</v>
      </c>
    </row>
    <row r="12" spans="1:17" s="77" customFormat="1" ht="78.75" customHeight="1">
      <c r="A12" s="59" t="s">
        <v>2</v>
      </c>
      <c r="B12" s="113" t="s">
        <v>158</v>
      </c>
      <c r="C12" s="188" t="s">
        <v>160</v>
      </c>
      <c r="D12" s="189"/>
      <c r="E12" s="97">
        <v>360</v>
      </c>
      <c r="F12" s="116" t="s">
        <v>77</v>
      </c>
      <c r="G12" s="60" t="s">
        <v>233</v>
      </c>
      <c r="H12" s="59"/>
      <c r="I12" s="59"/>
      <c r="J12" s="59"/>
      <c r="K12" s="59"/>
      <c r="L12" s="59"/>
      <c r="M12" s="59"/>
      <c r="N12" s="62">
        <f>ROUND(L12*ROUND(M12,2),2)</f>
        <v>0</v>
      </c>
      <c r="Q12" s="47"/>
    </row>
    <row r="13" spans="1:17" s="77" customFormat="1" ht="72" customHeight="1">
      <c r="A13" s="59">
        <v>3</v>
      </c>
      <c r="B13" s="113" t="s">
        <v>161</v>
      </c>
      <c r="C13" s="188" t="s">
        <v>162</v>
      </c>
      <c r="D13" s="189"/>
      <c r="E13" s="94">
        <v>1800</v>
      </c>
      <c r="F13" s="116" t="s">
        <v>77</v>
      </c>
      <c r="G13" s="60" t="s">
        <v>222</v>
      </c>
      <c r="H13" s="59"/>
      <c r="I13" s="59"/>
      <c r="J13" s="59"/>
      <c r="K13" s="59"/>
      <c r="L13" s="59"/>
      <c r="M13" s="59"/>
      <c r="N13" s="62">
        <f>ROUND(L13*ROUND(M13,2),2)</f>
        <v>0</v>
      </c>
      <c r="Q13" s="47"/>
    </row>
    <row r="14" spans="1:17" s="86" customFormat="1" ht="67.5" customHeight="1">
      <c r="A14" s="59">
        <v>4</v>
      </c>
      <c r="B14" s="113" t="s">
        <v>161</v>
      </c>
      <c r="C14" s="188" t="s">
        <v>163</v>
      </c>
      <c r="D14" s="189"/>
      <c r="E14" s="94">
        <v>3000</v>
      </c>
      <c r="F14" s="116" t="s">
        <v>77</v>
      </c>
      <c r="G14" s="60" t="s">
        <v>222</v>
      </c>
      <c r="H14" s="59"/>
      <c r="I14" s="59"/>
      <c r="J14" s="59"/>
      <c r="K14" s="59"/>
      <c r="L14" s="59"/>
      <c r="M14" s="59"/>
      <c r="N14" s="62">
        <f>ROUND(L14*ROUND(M14,2),2)</f>
        <v>0</v>
      </c>
      <c r="Q14" s="47"/>
    </row>
    <row r="15" spans="5:17" s="86" customFormat="1" ht="15">
      <c r="E15" s="43"/>
      <c r="Q15" s="47"/>
    </row>
    <row r="16" spans="2:17" s="77" customFormat="1" ht="17.25" customHeight="1">
      <c r="B16" s="183" t="s">
        <v>151</v>
      </c>
      <c r="C16" s="183"/>
      <c r="D16" s="183"/>
      <c r="E16" s="43"/>
      <c r="Q16" s="47"/>
    </row>
    <row r="17" spans="2:4" ht="15">
      <c r="B17" s="42"/>
      <c r="C17" s="63"/>
      <c r="D17" s="63"/>
    </row>
    <row r="18" spans="1:3" ht="15">
      <c r="A18" s="44"/>
      <c r="B18" s="45"/>
      <c r="C18" s="44"/>
    </row>
    <row r="19" spans="1:3" ht="15">
      <c r="A19" s="44"/>
      <c r="B19" s="45"/>
      <c r="C19" s="44"/>
    </row>
    <row r="20" spans="1:3" ht="15">
      <c r="A20" s="44"/>
      <c r="B20" s="45"/>
      <c r="C20" s="44"/>
    </row>
  </sheetData>
  <sheetProtection/>
  <mergeCells count="8">
    <mergeCell ref="G2:I2"/>
    <mergeCell ref="H6:I6"/>
    <mergeCell ref="B16:D16"/>
    <mergeCell ref="C10:D10"/>
    <mergeCell ref="C11:D11"/>
    <mergeCell ref="C12:D12"/>
    <mergeCell ref="C13:D13"/>
    <mergeCell ref="C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tabSelected="1" view="pageBreakPreview" zoomScale="110" zoomScaleNormal="77" zoomScaleSheetLayoutView="110" zoomScalePageLayoutView="80" workbookViewId="0" topLeftCell="A17">
      <selection activeCell="H17" sqref="H17"/>
    </sheetView>
  </sheetViews>
  <sheetFormatPr defaultColWidth="9.00390625" defaultRowHeight="12.75"/>
  <cols>
    <col min="1" max="1" width="5.375" style="1" customWidth="1"/>
    <col min="2" max="2" width="32.75390625" style="1" customWidth="1"/>
    <col min="3" max="3" width="19.125" style="1" customWidth="1"/>
    <col min="4" max="4" width="28.75390625" style="1" customWidth="1"/>
    <col min="5" max="5" width="7.125" style="22" customWidth="1"/>
    <col min="6" max="6" width="14.125" style="117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DFP.271.168.2020.AM</v>
      </c>
      <c r="N1" s="35" t="s">
        <v>64</v>
      </c>
      <c r="S1" s="2"/>
      <c r="T1" s="2"/>
    </row>
    <row r="2" spans="7:9" ht="15">
      <c r="G2" s="161"/>
      <c r="H2" s="161"/>
      <c r="I2" s="161"/>
    </row>
    <row r="3" ht="15">
      <c r="N3" s="35" t="s">
        <v>68</v>
      </c>
    </row>
    <row r="4" spans="2:17" ht="15">
      <c r="B4" s="4" t="s">
        <v>13</v>
      </c>
      <c r="C4" s="5">
        <v>15</v>
      </c>
      <c r="D4" s="6"/>
      <c r="E4" s="18"/>
      <c r="F4" s="118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118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118"/>
      <c r="G6" s="11" t="s">
        <v>0</v>
      </c>
      <c r="H6" s="177">
        <f>SUM(N11:N19)</f>
        <v>0</v>
      </c>
      <c r="I6" s="178"/>
      <c r="Q6" s="1"/>
    </row>
    <row r="7" spans="1:17" ht="15">
      <c r="A7" s="4"/>
      <c r="C7" s="9"/>
      <c r="D7" s="9"/>
      <c r="E7" s="7"/>
      <c r="F7" s="118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19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81" t="s">
        <v>48</v>
      </c>
      <c r="B10" s="81" t="s">
        <v>14</v>
      </c>
      <c r="C10" s="81" t="s">
        <v>15</v>
      </c>
      <c r="D10" s="81" t="s">
        <v>69</v>
      </c>
      <c r="E10" s="82" t="s">
        <v>71</v>
      </c>
      <c r="F10" s="121"/>
      <c r="G10" s="81" t="str">
        <f>"Nazwa handlowa /
"&amp;C10&amp;" / 
"&amp;D10</f>
        <v>Nazwa handlowa /
Dawka / 
Postać/ Opakowanie</v>
      </c>
      <c r="H10" s="78" t="s">
        <v>232</v>
      </c>
      <c r="I10" s="81" t="str">
        <f>B10</f>
        <v>Skład</v>
      </c>
      <c r="J10" s="78" t="s">
        <v>89</v>
      </c>
      <c r="K10" s="81" t="s">
        <v>40</v>
      </c>
      <c r="L10" s="81" t="s">
        <v>41</v>
      </c>
      <c r="M10" s="81" t="s">
        <v>42</v>
      </c>
      <c r="N10" s="81" t="s">
        <v>16</v>
      </c>
    </row>
    <row r="11" spans="1:14" ht="128.25" customHeight="1">
      <c r="A11" s="20" t="s">
        <v>1</v>
      </c>
      <c r="B11" s="114" t="s">
        <v>214</v>
      </c>
      <c r="C11" s="115" t="s">
        <v>164</v>
      </c>
      <c r="D11" s="113" t="s">
        <v>165</v>
      </c>
      <c r="E11" s="97">
        <v>60</v>
      </c>
      <c r="F11" s="74" t="s">
        <v>77</v>
      </c>
      <c r="G11" s="14" t="s">
        <v>73</v>
      </c>
      <c r="H11" s="14"/>
      <c r="I11" s="14"/>
      <c r="J11" s="15"/>
      <c r="K11" s="14"/>
      <c r="L11" s="14"/>
      <c r="M11" s="14"/>
      <c r="N11" s="16">
        <f>ROUND(L11*ROUND(M11,2),2)</f>
        <v>0</v>
      </c>
    </row>
    <row r="12" spans="1:14" ht="126.75" customHeight="1">
      <c r="A12" s="20">
        <v>2</v>
      </c>
      <c r="B12" s="114" t="s">
        <v>215</v>
      </c>
      <c r="C12" s="113" t="s">
        <v>166</v>
      </c>
      <c r="D12" s="113" t="s">
        <v>167</v>
      </c>
      <c r="E12" s="97">
        <v>60</v>
      </c>
      <c r="F12" s="74" t="s">
        <v>77</v>
      </c>
      <c r="G12" s="14" t="s">
        <v>73</v>
      </c>
      <c r="H12" s="14"/>
      <c r="I12" s="14"/>
      <c r="J12" s="15"/>
      <c r="K12" s="14"/>
      <c r="L12" s="14"/>
      <c r="M12" s="14"/>
      <c r="N12" s="16"/>
    </row>
    <row r="13" spans="1:14" ht="184.5" customHeight="1">
      <c r="A13" s="20">
        <v>3</v>
      </c>
      <c r="B13" s="113" t="s">
        <v>216</v>
      </c>
      <c r="C13" s="113" t="s">
        <v>168</v>
      </c>
      <c r="D13" s="113" t="s">
        <v>169</v>
      </c>
      <c r="E13" s="97">
        <v>100</v>
      </c>
      <c r="F13" s="74" t="s">
        <v>235</v>
      </c>
      <c r="G13" s="14" t="s">
        <v>73</v>
      </c>
      <c r="H13" s="14"/>
      <c r="I13" s="14"/>
      <c r="J13" s="15"/>
      <c r="K13" s="14"/>
      <c r="L13" s="14"/>
      <c r="M13" s="14"/>
      <c r="N13" s="16"/>
    </row>
    <row r="14" spans="1:14" ht="204" customHeight="1">
      <c r="A14" s="20">
        <v>4</v>
      </c>
      <c r="B14" s="113" t="s">
        <v>170</v>
      </c>
      <c r="C14" s="113" t="s">
        <v>171</v>
      </c>
      <c r="D14" s="113" t="s">
        <v>172</v>
      </c>
      <c r="E14" s="97">
        <v>60</v>
      </c>
      <c r="F14" s="74" t="s">
        <v>235</v>
      </c>
      <c r="G14" s="14" t="s">
        <v>73</v>
      </c>
      <c r="H14" s="14"/>
      <c r="I14" s="14"/>
      <c r="J14" s="15"/>
      <c r="K14" s="14"/>
      <c r="L14" s="14"/>
      <c r="M14" s="14"/>
      <c r="N14" s="16"/>
    </row>
    <row r="15" spans="1:14" ht="225">
      <c r="A15" s="20">
        <v>5</v>
      </c>
      <c r="B15" s="113" t="s">
        <v>217</v>
      </c>
      <c r="C15" s="113" t="s">
        <v>168</v>
      </c>
      <c r="D15" s="113" t="s">
        <v>169</v>
      </c>
      <c r="E15" s="97">
        <v>50</v>
      </c>
      <c r="F15" s="199" t="s">
        <v>235</v>
      </c>
      <c r="G15" s="14" t="s">
        <v>73</v>
      </c>
      <c r="H15" s="14"/>
      <c r="I15" s="14"/>
      <c r="J15" s="15"/>
      <c r="K15" s="14"/>
      <c r="L15" s="14"/>
      <c r="M15" s="14"/>
      <c r="N15" s="16"/>
    </row>
    <row r="16" spans="1:14" ht="201.75" customHeight="1">
      <c r="A16" s="20">
        <v>6</v>
      </c>
      <c r="B16" s="113" t="s">
        <v>218</v>
      </c>
      <c r="C16" s="113" t="s">
        <v>171</v>
      </c>
      <c r="D16" s="113" t="s">
        <v>173</v>
      </c>
      <c r="E16" s="97">
        <v>50</v>
      </c>
      <c r="F16" s="74" t="s">
        <v>235</v>
      </c>
      <c r="G16" s="14" t="s">
        <v>73</v>
      </c>
      <c r="H16" s="14"/>
      <c r="I16" s="14"/>
      <c r="J16" s="15"/>
      <c r="K16" s="14"/>
      <c r="L16" s="14"/>
      <c r="M16" s="14"/>
      <c r="N16" s="16"/>
    </row>
    <row r="17" spans="1:14" ht="180" customHeight="1">
      <c r="A17" s="20">
        <v>7</v>
      </c>
      <c r="B17" s="91" t="s">
        <v>245</v>
      </c>
      <c r="C17" s="113" t="s">
        <v>174</v>
      </c>
      <c r="D17" s="113" t="s">
        <v>175</v>
      </c>
      <c r="E17" s="97">
        <v>50</v>
      </c>
      <c r="F17" s="74" t="s">
        <v>235</v>
      </c>
      <c r="G17" s="14" t="s">
        <v>73</v>
      </c>
      <c r="H17" s="14"/>
      <c r="I17" s="14"/>
      <c r="J17" s="15"/>
      <c r="K17" s="14"/>
      <c r="L17" s="14"/>
      <c r="M17" s="14"/>
      <c r="N17" s="16"/>
    </row>
    <row r="18" spans="1:14" ht="45">
      <c r="A18" s="20">
        <v>8</v>
      </c>
      <c r="B18" s="88" t="s">
        <v>219</v>
      </c>
      <c r="C18" s="113"/>
      <c r="D18" s="113" t="s">
        <v>176</v>
      </c>
      <c r="E18" s="97">
        <v>100</v>
      </c>
      <c r="F18" s="74" t="s">
        <v>77</v>
      </c>
      <c r="G18" s="14" t="s">
        <v>73</v>
      </c>
      <c r="H18" s="20"/>
      <c r="I18" s="20"/>
      <c r="J18" s="20"/>
      <c r="K18" s="20"/>
      <c r="L18" s="20"/>
      <c r="M18" s="20"/>
      <c r="N18" s="20"/>
    </row>
    <row r="19" spans="1:14" ht="90">
      <c r="A19" s="20">
        <v>9</v>
      </c>
      <c r="B19" s="88" t="s">
        <v>220</v>
      </c>
      <c r="C19" s="113" t="s">
        <v>177</v>
      </c>
      <c r="D19" s="113" t="s">
        <v>178</v>
      </c>
      <c r="E19" s="97">
        <v>100</v>
      </c>
      <c r="F19" s="74" t="s">
        <v>235</v>
      </c>
      <c r="G19" s="14" t="s">
        <v>73</v>
      </c>
      <c r="H19" s="20"/>
      <c r="I19" s="20"/>
      <c r="J19" s="20"/>
      <c r="K19" s="20"/>
      <c r="L19" s="20"/>
      <c r="M19" s="20"/>
      <c r="N19" s="20"/>
    </row>
    <row r="20" spans="2:5" ht="15">
      <c r="B20" s="123" t="s">
        <v>221</v>
      </c>
      <c r="C20" s="85"/>
      <c r="D20" s="85"/>
      <c r="E20" s="70"/>
    </row>
    <row r="21" spans="2:7" ht="20.25" customHeight="1">
      <c r="B21" s="182" t="s">
        <v>236</v>
      </c>
      <c r="C21" s="182"/>
      <c r="D21" s="182"/>
      <c r="E21" s="182"/>
      <c r="F21" s="182"/>
      <c r="G21" s="182"/>
    </row>
    <row r="22" spans="2:5" ht="15">
      <c r="B22" s="69"/>
      <c r="C22" s="69"/>
      <c r="D22" s="69"/>
      <c r="E22" s="72"/>
    </row>
  </sheetData>
  <sheetProtection/>
  <mergeCells count="3">
    <mergeCell ref="G2:I2"/>
    <mergeCell ref="H6:I6"/>
    <mergeCell ref="B21:G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="106" zoomScaleNormal="90" zoomScaleSheetLayoutView="106" zoomScalePageLayoutView="80" workbookViewId="0" topLeftCell="A1">
      <selection activeCell="H14" sqref="H14"/>
    </sheetView>
  </sheetViews>
  <sheetFormatPr defaultColWidth="9.00390625" defaultRowHeight="12.75"/>
  <cols>
    <col min="1" max="1" width="5.375" style="1" customWidth="1"/>
    <col min="2" max="2" width="16.875" style="1" customWidth="1"/>
    <col min="3" max="3" width="15.875" style="1" customWidth="1"/>
    <col min="4" max="4" width="37.75390625" style="1" customWidth="1"/>
    <col min="5" max="5" width="13.75390625" style="22" customWidth="1"/>
    <col min="6" max="6" width="11.87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DFP.271.168.2020.AM</v>
      </c>
      <c r="N1" s="35" t="s">
        <v>64</v>
      </c>
      <c r="S1" s="2"/>
      <c r="T1" s="2"/>
    </row>
    <row r="2" spans="7:9" ht="15">
      <c r="G2" s="161"/>
      <c r="H2" s="161"/>
      <c r="I2" s="161"/>
    </row>
    <row r="3" ht="15">
      <c r="N3" s="35" t="s">
        <v>68</v>
      </c>
    </row>
    <row r="4" spans="2:17" ht="15">
      <c r="B4" s="4" t="s">
        <v>13</v>
      </c>
      <c r="C4" s="5">
        <v>16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177">
        <f>SUM(N11:N11)</f>
        <v>0</v>
      </c>
      <c r="I6" s="1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81" t="s">
        <v>48</v>
      </c>
      <c r="B10" s="81" t="s">
        <v>14</v>
      </c>
      <c r="C10" s="81" t="s">
        <v>15</v>
      </c>
      <c r="D10" s="81" t="s">
        <v>69</v>
      </c>
      <c r="E10" s="82" t="s">
        <v>71</v>
      </c>
      <c r="F10" s="83"/>
      <c r="G10" s="81" t="str">
        <f>"Nazwa handlowa /
"&amp;C10&amp;" / 
"&amp;D10</f>
        <v>Nazwa handlowa /
Dawka / 
Postać/ Opakowanie</v>
      </c>
      <c r="H10" s="78" t="s">
        <v>237</v>
      </c>
      <c r="I10" s="81" t="str">
        <f>B10</f>
        <v>Skład</v>
      </c>
      <c r="J10" s="78" t="s">
        <v>89</v>
      </c>
      <c r="K10" s="78" t="s">
        <v>212</v>
      </c>
      <c r="L10" s="78" t="s">
        <v>213</v>
      </c>
      <c r="M10" s="81" t="s">
        <v>184</v>
      </c>
      <c r="N10" s="81" t="s">
        <v>16</v>
      </c>
    </row>
    <row r="11" spans="1:14" ht="180">
      <c r="A11" s="20" t="s">
        <v>1</v>
      </c>
      <c r="B11" s="88" t="s">
        <v>239</v>
      </c>
      <c r="C11" s="95" t="s">
        <v>179</v>
      </c>
      <c r="D11" s="95" t="s">
        <v>180</v>
      </c>
      <c r="E11" s="109">
        <v>350</v>
      </c>
      <c r="F11" s="73" t="s">
        <v>181</v>
      </c>
      <c r="G11" s="66" t="s">
        <v>182</v>
      </c>
      <c r="H11" s="14"/>
      <c r="I11" s="14"/>
      <c r="J11" s="67" t="s">
        <v>183</v>
      </c>
      <c r="K11" s="14"/>
      <c r="L11" s="14"/>
      <c r="M11" s="14"/>
      <c r="N11" s="16">
        <f>ROUND(L11*ROUND(M11,2),2)</f>
        <v>0</v>
      </c>
    </row>
    <row r="12" spans="2:6" ht="15">
      <c r="B12" s="69"/>
      <c r="C12" s="69"/>
      <c r="D12" s="69"/>
      <c r="E12" s="70"/>
      <c r="F12" s="69"/>
    </row>
    <row r="13" spans="2:6" ht="16.5" customHeight="1">
      <c r="B13" s="182" t="s">
        <v>238</v>
      </c>
      <c r="C13" s="182"/>
      <c r="D13" s="182"/>
      <c r="E13" s="182"/>
      <c r="F13" s="182"/>
    </row>
    <row r="14" ht="21" customHeight="1"/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7"/>
  <sheetViews>
    <sheetView showGridLines="0" view="pageBreakPreview" zoomScaleNormal="77" zoomScaleSheetLayoutView="100" zoomScalePageLayoutView="80" workbookViewId="0" topLeftCell="A28">
      <selection activeCell="D1" sqref="D1"/>
    </sheetView>
  </sheetViews>
  <sheetFormatPr defaultColWidth="9.00390625" defaultRowHeight="12.75"/>
  <cols>
    <col min="1" max="1" width="5.375" style="129" customWidth="1"/>
    <col min="2" max="2" width="25.25390625" style="129" customWidth="1"/>
    <col min="3" max="3" width="17.75390625" style="129" customWidth="1"/>
    <col min="4" max="4" width="29.625" style="129" customWidth="1"/>
    <col min="5" max="5" width="13.75390625" style="72" customWidth="1"/>
    <col min="6" max="6" width="14.125" style="129" customWidth="1"/>
    <col min="7" max="7" width="36.125" style="129" customWidth="1"/>
    <col min="8" max="8" width="34.875" style="129" customWidth="1"/>
    <col min="9" max="9" width="19.25390625" style="129" customWidth="1"/>
    <col min="10" max="10" width="26.75390625" style="129" customWidth="1"/>
    <col min="11" max="12" width="16.125" style="129" customWidth="1"/>
    <col min="13" max="13" width="17.125" style="129" customWidth="1"/>
    <col min="14" max="14" width="18.625" style="129" customWidth="1"/>
    <col min="15" max="15" width="8.00390625" style="129" customWidth="1"/>
    <col min="16" max="16" width="15.875" style="129" customWidth="1"/>
    <col min="17" max="17" width="15.875" style="131" customWidth="1"/>
    <col min="18" max="18" width="15.875" style="129" customWidth="1"/>
    <col min="19" max="20" width="14.25390625" style="129" customWidth="1"/>
    <col min="21" max="21" width="15.25390625" style="129" customWidth="1"/>
    <col min="22" max="16384" width="9.125" style="129" customWidth="1"/>
  </cols>
  <sheetData>
    <row r="1" spans="2:20" ht="15">
      <c r="B1" s="71" t="str">
        <f>'formularz oferty'!D4</f>
        <v>DFP.271.168.2020.AM</v>
      </c>
      <c r="N1" s="130" t="s">
        <v>64</v>
      </c>
      <c r="S1" s="71"/>
      <c r="T1" s="71"/>
    </row>
    <row r="2" spans="7:9" ht="15">
      <c r="G2" s="182"/>
      <c r="H2" s="182"/>
      <c r="I2" s="182"/>
    </row>
    <row r="3" ht="15">
      <c r="N3" s="130" t="s">
        <v>68</v>
      </c>
    </row>
    <row r="4" spans="2:17" ht="15">
      <c r="B4" s="132" t="s">
        <v>13</v>
      </c>
      <c r="C4" s="133">
        <v>17</v>
      </c>
      <c r="D4" s="134"/>
      <c r="E4" s="135"/>
      <c r="F4" s="127"/>
      <c r="G4" s="136" t="s">
        <v>18</v>
      </c>
      <c r="H4" s="127"/>
      <c r="I4" s="134"/>
      <c r="J4" s="127"/>
      <c r="K4" s="127"/>
      <c r="L4" s="127"/>
      <c r="M4" s="127"/>
      <c r="N4" s="127"/>
      <c r="Q4" s="129"/>
    </row>
    <row r="5" spans="2:17" ht="15">
      <c r="B5" s="132"/>
      <c r="C5" s="134"/>
      <c r="D5" s="134"/>
      <c r="E5" s="135"/>
      <c r="F5" s="127"/>
      <c r="G5" s="136"/>
      <c r="H5" s="127"/>
      <c r="I5" s="134"/>
      <c r="J5" s="127"/>
      <c r="K5" s="127"/>
      <c r="L5" s="127"/>
      <c r="M5" s="127"/>
      <c r="N5" s="127"/>
      <c r="Q5" s="129"/>
    </row>
    <row r="6" spans="1:17" ht="15">
      <c r="A6" s="132"/>
      <c r="B6" s="132"/>
      <c r="C6" s="137"/>
      <c r="D6" s="137"/>
      <c r="E6" s="138"/>
      <c r="F6" s="127"/>
      <c r="G6" s="139" t="s">
        <v>0</v>
      </c>
      <c r="H6" s="194">
        <f>SUM(N11:N19)</f>
        <v>0</v>
      </c>
      <c r="I6" s="195"/>
      <c r="Q6" s="129"/>
    </row>
    <row r="7" spans="1:17" ht="15">
      <c r="A7" s="132"/>
      <c r="C7" s="127"/>
      <c r="D7" s="127"/>
      <c r="E7" s="138"/>
      <c r="F7" s="127"/>
      <c r="G7" s="127"/>
      <c r="H7" s="127"/>
      <c r="I7" s="127"/>
      <c r="J7" s="127"/>
      <c r="K7" s="127"/>
      <c r="L7" s="127"/>
      <c r="Q7" s="129"/>
    </row>
    <row r="8" spans="1:17" ht="15">
      <c r="A8" s="132"/>
      <c r="B8" s="140"/>
      <c r="C8" s="141"/>
      <c r="D8" s="141"/>
      <c r="E8" s="142"/>
      <c r="F8" s="141"/>
      <c r="G8" s="141"/>
      <c r="H8" s="141"/>
      <c r="I8" s="141"/>
      <c r="J8" s="141"/>
      <c r="K8" s="141"/>
      <c r="L8" s="141"/>
      <c r="Q8" s="129"/>
    </row>
    <row r="9" spans="2:17" ht="15">
      <c r="B9" s="132"/>
      <c r="E9" s="70"/>
      <c r="Q9" s="129"/>
    </row>
    <row r="10" spans="1:14" s="132" customFormat="1" ht="74.25" customHeight="1">
      <c r="A10" s="78" t="s">
        <v>48</v>
      </c>
      <c r="B10" s="78" t="s">
        <v>14</v>
      </c>
      <c r="C10" s="78" t="s">
        <v>15</v>
      </c>
      <c r="D10" s="78" t="s">
        <v>69</v>
      </c>
      <c r="E10" s="128" t="s">
        <v>71</v>
      </c>
      <c r="F10" s="80"/>
      <c r="G10" s="78" t="str">
        <f>"Nazwa handlowa /
"&amp;C10&amp;" / 
"&amp;D10</f>
        <v>Nazwa handlowa /
Dawka / 
Postać/ Opakowanie</v>
      </c>
      <c r="H10" s="78" t="s">
        <v>240</v>
      </c>
      <c r="I10" s="78" t="str">
        <f>B10</f>
        <v>Skład</v>
      </c>
      <c r="J10" s="78" t="s">
        <v>90</v>
      </c>
      <c r="K10" s="78" t="s">
        <v>40</v>
      </c>
      <c r="L10" s="78" t="s">
        <v>41</v>
      </c>
      <c r="M10" s="78" t="s">
        <v>42</v>
      </c>
      <c r="N10" s="78" t="s">
        <v>16</v>
      </c>
    </row>
    <row r="11" spans="1:14" ht="287.25" customHeight="1">
      <c r="A11" s="65" t="s">
        <v>1</v>
      </c>
      <c r="B11" s="143" t="s">
        <v>185</v>
      </c>
      <c r="C11" s="144" t="s">
        <v>186</v>
      </c>
      <c r="D11" s="144" t="s">
        <v>187</v>
      </c>
      <c r="E11" s="124">
        <v>16500</v>
      </c>
      <c r="F11" s="73" t="s">
        <v>196</v>
      </c>
      <c r="G11" s="65" t="s">
        <v>242</v>
      </c>
      <c r="H11" s="126"/>
      <c r="I11" s="126"/>
      <c r="J11" s="126" t="s">
        <v>223</v>
      </c>
      <c r="K11" s="66"/>
      <c r="L11" s="66"/>
      <c r="M11" s="66"/>
      <c r="N11" s="68">
        <f>ROUND(L11*ROUND(M11,2),2)</f>
        <v>0</v>
      </c>
    </row>
    <row r="12" spans="1:14" ht="36">
      <c r="A12" s="65">
        <v>2</v>
      </c>
      <c r="B12" s="143" t="s">
        <v>188</v>
      </c>
      <c r="C12" s="145" t="s">
        <v>197</v>
      </c>
      <c r="D12" s="146" t="s">
        <v>197</v>
      </c>
      <c r="E12" s="124">
        <v>7000</v>
      </c>
      <c r="F12" s="74" t="s">
        <v>231</v>
      </c>
      <c r="G12" s="66"/>
      <c r="H12" s="66"/>
      <c r="I12" s="66"/>
      <c r="J12" s="67"/>
      <c r="K12" s="66"/>
      <c r="L12" s="66"/>
      <c r="M12" s="66"/>
      <c r="N12" s="68">
        <f aca="true" t="shared" si="0" ref="N12:N19">ROUND(L12*ROUND(M12,2),2)</f>
        <v>0</v>
      </c>
    </row>
    <row r="13" spans="1:14" ht="36">
      <c r="A13" s="65">
        <v>3</v>
      </c>
      <c r="B13" s="143" t="s">
        <v>189</v>
      </c>
      <c r="C13" s="145" t="s">
        <v>197</v>
      </c>
      <c r="D13" s="146" t="s">
        <v>197</v>
      </c>
      <c r="E13" s="124">
        <v>7000</v>
      </c>
      <c r="F13" s="74" t="s">
        <v>231</v>
      </c>
      <c r="G13" s="66"/>
      <c r="H13" s="66"/>
      <c r="I13" s="66"/>
      <c r="J13" s="67"/>
      <c r="K13" s="66"/>
      <c r="L13" s="66"/>
      <c r="M13" s="66"/>
      <c r="N13" s="68">
        <f t="shared" si="0"/>
        <v>0</v>
      </c>
    </row>
    <row r="14" spans="1:14" ht="36">
      <c r="A14" s="65">
        <v>4</v>
      </c>
      <c r="B14" s="143" t="s">
        <v>190</v>
      </c>
      <c r="C14" s="145" t="s">
        <v>197</v>
      </c>
      <c r="D14" s="146" t="s">
        <v>197</v>
      </c>
      <c r="E14" s="124">
        <v>7000</v>
      </c>
      <c r="F14" s="74" t="s">
        <v>231</v>
      </c>
      <c r="G14" s="66"/>
      <c r="H14" s="66"/>
      <c r="I14" s="66"/>
      <c r="J14" s="67"/>
      <c r="K14" s="66"/>
      <c r="L14" s="66"/>
      <c r="M14" s="66"/>
      <c r="N14" s="68">
        <f t="shared" si="0"/>
        <v>0</v>
      </c>
    </row>
    <row r="15" spans="1:14" ht="72">
      <c r="A15" s="65">
        <v>5</v>
      </c>
      <c r="B15" s="143" t="s">
        <v>191</v>
      </c>
      <c r="C15" s="145" t="s">
        <v>197</v>
      </c>
      <c r="D15" s="146" t="s">
        <v>197</v>
      </c>
      <c r="E15" s="124">
        <v>7000</v>
      </c>
      <c r="F15" s="74" t="s">
        <v>231</v>
      </c>
      <c r="G15" s="66"/>
      <c r="H15" s="66"/>
      <c r="I15" s="66"/>
      <c r="J15" s="67"/>
      <c r="K15" s="66"/>
      <c r="L15" s="66"/>
      <c r="M15" s="66"/>
      <c r="N15" s="68">
        <f t="shared" si="0"/>
        <v>0</v>
      </c>
    </row>
    <row r="16" spans="1:14" ht="36">
      <c r="A16" s="65">
        <v>6</v>
      </c>
      <c r="B16" s="143" t="s">
        <v>192</v>
      </c>
      <c r="C16" s="145" t="s">
        <v>197</v>
      </c>
      <c r="D16" s="146" t="s">
        <v>197</v>
      </c>
      <c r="E16" s="124">
        <v>7000</v>
      </c>
      <c r="F16" s="74" t="s">
        <v>231</v>
      </c>
      <c r="G16" s="66"/>
      <c r="H16" s="66"/>
      <c r="I16" s="66"/>
      <c r="J16" s="67"/>
      <c r="K16" s="66"/>
      <c r="L16" s="66"/>
      <c r="M16" s="66"/>
      <c r="N16" s="68">
        <f t="shared" si="0"/>
        <v>0</v>
      </c>
    </row>
    <row r="17" spans="1:14" ht="24">
      <c r="A17" s="65">
        <v>7</v>
      </c>
      <c r="B17" s="143" t="s">
        <v>193</v>
      </c>
      <c r="C17" s="145" t="s">
        <v>197</v>
      </c>
      <c r="D17" s="146" t="s">
        <v>197</v>
      </c>
      <c r="E17" s="124">
        <v>7000</v>
      </c>
      <c r="F17" s="74" t="s">
        <v>231</v>
      </c>
      <c r="G17" s="66"/>
      <c r="H17" s="66"/>
      <c r="I17" s="66"/>
      <c r="J17" s="67"/>
      <c r="K17" s="66"/>
      <c r="L17" s="66"/>
      <c r="M17" s="66"/>
      <c r="N17" s="68">
        <f t="shared" si="0"/>
        <v>0</v>
      </c>
    </row>
    <row r="18" spans="1:14" ht="60">
      <c r="A18" s="65">
        <v>8</v>
      </c>
      <c r="B18" s="143" t="s">
        <v>194</v>
      </c>
      <c r="C18" s="145" t="s">
        <v>197</v>
      </c>
      <c r="D18" s="146" t="s">
        <v>197</v>
      </c>
      <c r="E18" s="124">
        <v>14000</v>
      </c>
      <c r="F18" s="74" t="s">
        <v>231</v>
      </c>
      <c r="G18" s="66"/>
      <c r="H18" s="66"/>
      <c r="I18" s="66"/>
      <c r="J18" s="67"/>
      <c r="K18" s="66"/>
      <c r="L18" s="66"/>
      <c r="M18" s="66"/>
      <c r="N18" s="68">
        <f t="shared" si="0"/>
        <v>0</v>
      </c>
    </row>
    <row r="19" spans="1:14" ht="48">
      <c r="A19" s="65">
        <v>9</v>
      </c>
      <c r="B19" s="143" t="s">
        <v>195</v>
      </c>
      <c r="C19" s="145" t="s">
        <v>197</v>
      </c>
      <c r="D19" s="145" t="s">
        <v>197</v>
      </c>
      <c r="E19" s="147">
        <v>300</v>
      </c>
      <c r="F19" s="74" t="s">
        <v>77</v>
      </c>
      <c r="G19" s="66"/>
      <c r="H19" s="66"/>
      <c r="I19" s="66"/>
      <c r="J19" s="67"/>
      <c r="K19" s="66"/>
      <c r="L19" s="66"/>
      <c r="M19" s="66"/>
      <c r="N19" s="148">
        <f t="shared" si="0"/>
        <v>0</v>
      </c>
    </row>
    <row r="20" spans="5:14" ht="15">
      <c r="E20" s="70"/>
      <c r="N20" s="149"/>
    </row>
    <row r="21" ht="15">
      <c r="B21" s="71" t="s">
        <v>198</v>
      </c>
    </row>
    <row r="22" spans="2:14" ht="15">
      <c r="B22" s="182" t="s">
        <v>241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</row>
    <row r="23" spans="2:14" ht="15"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</row>
    <row r="24" spans="2:14" ht="30.75" customHeight="1">
      <c r="B24" s="182" t="s">
        <v>243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</row>
    <row r="25" spans="2:14" ht="67.5">
      <c r="B25" s="196" t="s">
        <v>244</v>
      </c>
      <c r="C25" s="197"/>
      <c r="D25" s="197"/>
      <c r="E25" s="197"/>
      <c r="F25" s="197"/>
      <c r="G25" s="150" t="s">
        <v>84</v>
      </c>
      <c r="H25" s="151" t="s">
        <v>85</v>
      </c>
      <c r="I25" s="152" t="s">
        <v>199</v>
      </c>
      <c r="J25" s="152" t="s">
        <v>86</v>
      </c>
      <c r="K25" s="196" t="s">
        <v>87</v>
      </c>
      <c r="L25" s="196"/>
      <c r="M25" s="198"/>
      <c r="N25" s="198"/>
    </row>
    <row r="26" spans="2:14" ht="409.5" customHeight="1">
      <c r="B26" s="191" t="s">
        <v>200</v>
      </c>
      <c r="C26" s="191"/>
      <c r="D26" s="191"/>
      <c r="E26" s="191"/>
      <c r="F26" s="191"/>
      <c r="G26" s="192" t="s">
        <v>206</v>
      </c>
      <c r="H26" s="193" t="s">
        <v>207</v>
      </c>
      <c r="I26" s="192" t="s">
        <v>207</v>
      </c>
      <c r="J26" s="192" t="s">
        <v>207</v>
      </c>
      <c r="K26" s="192" t="s">
        <v>207</v>
      </c>
      <c r="L26" s="192"/>
      <c r="M26" s="190"/>
      <c r="N26" s="190"/>
    </row>
    <row r="27" spans="2:14" ht="70.5" customHeight="1">
      <c r="B27" s="191"/>
      <c r="C27" s="191"/>
      <c r="D27" s="191"/>
      <c r="E27" s="191"/>
      <c r="F27" s="191"/>
      <c r="G27" s="192"/>
      <c r="H27" s="193"/>
      <c r="I27" s="192"/>
      <c r="J27" s="192"/>
      <c r="K27" s="192"/>
      <c r="L27" s="192"/>
      <c r="M27" s="190"/>
      <c r="N27" s="190"/>
    </row>
  </sheetData>
  <sheetProtection/>
  <mergeCells count="14">
    <mergeCell ref="G2:I2"/>
    <mergeCell ref="H6:I6"/>
    <mergeCell ref="B22:N23"/>
    <mergeCell ref="B24:N24"/>
    <mergeCell ref="B25:F25"/>
    <mergeCell ref="K25:L25"/>
    <mergeCell ref="M25:N25"/>
    <mergeCell ref="M26:N27"/>
    <mergeCell ref="B26:F27"/>
    <mergeCell ref="G26:G27"/>
    <mergeCell ref="H26:H27"/>
    <mergeCell ref="I26:I27"/>
    <mergeCell ref="J26:J27"/>
    <mergeCell ref="K26:L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view="pageBreakPreview" zoomScale="120" zoomScaleNormal="90" zoomScaleSheetLayoutView="120" zoomScalePageLayoutView="85" workbookViewId="0" topLeftCell="A1">
      <selection activeCell="D32" sqref="D32"/>
    </sheetView>
  </sheetViews>
  <sheetFormatPr defaultColWidth="9.00390625" defaultRowHeight="12.75"/>
  <cols>
    <col min="1" max="1" width="5.375" style="1" customWidth="1"/>
    <col min="2" max="2" width="24.375" style="1" customWidth="1"/>
    <col min="3" max="3" width="14.00390625" style="1" customWidth="1"/>
    <col min="4" max="4" width="35.875" style="1" customWidth="1"/>
    <col min="5" max="5" width="10.375" style="22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DFP.271.168.2020.AM</v>
      </c>
      <c r="N1" s="35" t="s">
        <v>64</v>
      </c>
      <c r="S1" s="2"/>
      <c r="T1" s="2"/>
    </row>
    <row r="2" spans="7:9" ht="15">
      <c r="G2" s="161"/>
      <c r="H2" s="161"/>
      <c r="I2" s="161"/>
    </row>
    <row r="3" ht="15">
      <c r="N3" s="35" t="s">
        <v>68</v>
      </c>
    </row>
    <row r="4" spans="2:17" ht="15">
      <c r="B4" s="4" t="s">
        <v>13</v>
      </c>
      <c r="C4" s="5">
        <v>1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177">
        <f>SUM(N11:N11)</f>
        <v>0</v>
      </c>
      <c r="I6" s="1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78" t="s">
        <v>48</v>
      </c>
      <c r="B10" s="78" t="s">
        <v>14</v>
      </c>
      <c r="C10" s="78" t="s">
        <v>15</v>
      </c>
      <c r="D10" s="78" t="s">
        <v>70</v>
      </c>
      <c r="E10" s="79" t="s">
        <v>67</v>
      </c>
      <c r="F10" s="80"/>
      <c r="G10" s="78" t="str">
        <f>"Nazwa handlowa /
"&amp;C10&amp;" / 
"&amp;D10</f>
        <v>Nazwa handlowa /
Dawka / 
Postać/Opakowanie</v>
      </c>
      <c r="H10" s="78" t="s">
        <v>65</v>
      </c>
      <c r="I10" s="78" t="str">
        <f>B10</f>
        <v>Skład</v>
      </c>
      <c r="J10" s="78" t="s">
        <v>66</v>
      </c>
      <c r="K10" s="78" t="s">
        <v>40</v>
      </c>
      <c r="L10" s="78" t="s">
        <v>41</v>
      </c>
      <c r="M10" s="78" t="s">
        <v>42</v>
      </c>
      <c r="N10" s="78" t="s">
        <v>16</v>
      </c>
    </row>
    <row r="11" spans="1:14" ht="45">
      <c r="A11" s="65" t="s">
        <v>1</v>
      </c>
      <c r="B11" s="88" t="s">
        <v>93</v>
      </c>
      <c r="C11" s="88" t="s">
        <v>88</v>
      </c>
      <c r="D11" s="88" t="s">
        <v>94</v>
      </c>
      <c r="E11" s="89">
        <v>100</v>
      </c>
      <c r="F11" s="75" t="s">
        <v>225</v>
      </c>
      <c r="G11" s="66" t="s">
        <v>73</v>
      </c>
      <c r="H11" s="66"/>
      <c r="I11" s="66"/>
      <c r="J11" s="67"/>
      <c r="K11" s="66"/>
      <c r="L11" s="66"/>
      <c r="M11" s="66"/>
      <c r="N11" s="68">
        <f>ROUND(L11*ROUND(M11,2),2)</f>
        <v>0</v>
      </c>
    </row>
    <row r="12" spans="1:14" ht="15">
      <c r="A12" s="76"/>
      <c r="B12" s="76"/>
      <c r="C12" s="76"/>
      <c r="D12" s="76"/>
      <c r="E12" s="70"/>
      <c r="F12" s="76"/>
      <c r="G12" s="76"/>
      <c r="H12" s="76"/>
      <c r="I12" s="76"/>
      <c r="J12" s="76"/>
      <c r="K12" s="76"/>
      <c r="L12" s="76"/>
      <c r="M12" s="76"/>
      <c r="N12" s="76"/>
    </row>
    <row r="13" spans="1:14" ht="15">
      <c r="A13" s="69"/>
      <c r="B13" s="71" t="s">
        <v>95</v>
      </c>
      <c r="C13" s="69"/>
      <c r="D13" s="69"/>
      <c r="E13" s="72"/>
      <c r="F13" s="69"/>
      <c r="G13" s="69"/>
      <c r="H13" s="69"/>
      <c r="I13" s="69"/>
      <c r="J13" s="69"/>
      <c r="K13" s="69"/>
      <c r="L13" s="69"/>
      <c r="M13" s="69"/>
      <c r="N13" s="69"/>
    </row>
    <row r="14" spans="1:14" ht="15.75" customHeight="1">
      <c r="A14" s="6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</row>
    <row r="15" spans="1:14" ht="15">
      <c r="A15" s="69"/>
      <c r="B15" s="71"/>
      <c r="C15" s="69"/>
      <c r="D15" s="69"/>
      <c r="E15" s="72"/>
      <c r="F15" s="69"/>
      <c r="G15" s="69"/>
      <c r="H15" s="69"/>
      <c r="I15" s="69"/>
      <c r="J15" s="69"/>
      <c r="K15" s="69"/>
      <c r="L15" s="69"/>
      <c r="M15" s="69"/>
      <c r="N15" s="69"/>
    </row>
    <row r="16" ht="15">
      <c r="B16" s="2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120" zoomScaleNormal="90" zoomScaleSheetLayoutView="120" zoomScalePageLayoutView="85" workbookViewId="0" topLeftCell="A1">
      <selection activeCell="F11" sqref="F11"/>
    </sheetView>
  </sheetViews>
  <sheetFormatPr defaultColWidth="9.00390625" defaultRowHeight="12.75"/>
  <cols>
    <col min="1" max="1" width="5.375" style="1" customWidth="1"/>
    <col min="2" max="2" width="19.875" style="1" customWidth="1"/>
    <col min="3" max="3" width="18.125" style="1" customWidth="1"/>
    <col min="4" max="4" width="26.625" style="1" customWidth="1"/>
    <col min="5" max="5" width="7.375" style="22" customWidth="1"/>
    <col min="6" max="6" width="22.87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DFP.271.168.2020.AM</v>
      </c>
      <c r="N1" s="35" t="s">
        <v>64</v>
      </c>
      <c r="S1" s="2"/>
      <c r="T1" s="2"/>
    </row>
    <row r="2" spans="7:9" ht="15">
      <c r="G2" s="161"/>
      <c r="H2" s="161"/>
      <c r="I2" s="161"/>
    </row>
    <row r="3" ht="15">
      <c r="N3" s="35" t="s">
        <v>68</v>
      </c>
    </row>
    <row r="4" spans="2:17" ht="15">
      <c r="B4" s="4" t="s">
        <v>13</v>
      </c>
      <c r="C4" s="5">
        <v>2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177">
        <f>SUM(N11:N11)</f>
        <v>0</v>
      </c>
      <c r="I6" s="1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81" t="s">
        <v>48</v>
      </c>
      <c r="B10" s="81" t="s">
        <v>14</v>
      </c>
      <c r="C10" s="81" t="s">
        <v>15</v>
      </c>
      <c r="D10" s="81" t="s">
        <v>69</v>
      </c>
      <c r="E10" s="82" t="s">
        <v>71</v>
      </c>
      <c r="F10" s="83"/>
      <c r="G10" s="81" t="str">
        <f>"Nazwa handlowa /
"&amp;C10&amp;" / 
"&amp;D10</f>
        <v>Nazwa handlowa /
Dawka / 
Postać/ Opakowanie</v>
      </c>
      <c r="H10" s="81" t="s">
        <v>65</v>
      </c>
      <c r="I10" s="81" t="str">
        <f>B10</f>
        <v>Skład</v>
      </c>
      <c r="J10" s="81" t="s">
        <v>66</v>
      </c>
      <c r="K10" s="81" t="s">
        <v>40</v>
      </c>
      <c r="L10" s="81" t="s">
        <v>41</v>
      </c>
      <c r="M10" s="81" t="s">
        <v>42</v>
      </c>
      <c r="N10" s="81" t="s">
        <v>16</v>
      </c>
    </row>
    <row r="11" spans="1:14" ht="45">
      <c r="A11" s="20" t="s">
        <v>1</v>
      </c>
      <c r="B11" s="90" t="s">
        <v>96</v>
      </c>
      <c r="C11" s="88" t="s">
        <v>97</v>
      </c>
      <c r="D11" s="88" t="s">
        <v>98</v>
      </c>
      <c r="E11" s="91">
        <v>750</v>
      </c>
      <c r="F11" s="73" t="s">
        <v>100</v>
      </c>
      <c r="G11" s="14" t="s">
        <v>73</v>
      </c>
      <c r="H11" s="14"/>
      <c r="I11" s="14"/>
      <c r="J11" s="15"/>
      <c r="K11" s="14"/>
      <c r="L11" s="14"/>
      <c r="M11" s="14"/>
      <c r="N11" s="16">
        <f>ROUND(L11*ROUND(M11,2),2)</f>
        <v>0</v>
      </c>
    </row>
    <row r="12" spans="2:6" ht="15">
      <c r="B12" s="69"/>
      <c r="C12" s="69"/>
      <c r="D12" s="69"/>
      <c r="E12" s="70"/>
      <c r="F12" s="69"/>
    </row>
    <row r="13" spans="2:6" ht="15">
      <c r="B13" s="71" t="s">
        <v>99</v>
      </c>
      <c r="C13" s="69"/>
      <c r="D13" s="69"/>
      <c r="E13" s="70"/>
      <c r="F13" s="6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="120" zoomScaleNormal="120" zoomScaleSheetLayoutView="120" zoomScalePageLayoutView="80" workbookViewId="0" topLeftCell="A1">
      <selection activeCell="F31" sqref="F31"/>
    </sheetView>
  </sheetViews>
  <sheetFormatPr defaultColWidth="9.00390625" defaultRowHeight="12.75"/>
  <cols>
    <col min="1" max="1" width="5.375" style="1" customWidth="1"/>
    <col min="2" max="2" width="22.00390625" style="1" customWidth="1"/>
    <col min="3" max="3" width="22.125" style="1" customWidth="1"/>
    <col min="4" max="4" width="22.625" style="1" customWidth="1"/>
    <col min="5" max="5" width="13.625" style="22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DFP.271.168.2020.AM</v>
      </c>
      <c r="N1" s="35" t="s">
        <v>64</v>
      </c>
      <c r="S1" s="2"/>
      <c r="T1" s="2"/>
    </row>
    <row r="2" spans="7:9" ht="15">
      <c r="G2" s="161"/>
      <c r="H2" s="161"/>
      <c r="I2" s="161"/>
    </row>
    <row r="3" ht="15">
      <c r="N3" s="35" t="s">
        <v>68</v>
      </c>
    </row>
    <row r="4" spans="2:17" ht="15">
      <c r="B4" s="4" t="s">
        <v>13</v>
      </c>
      <c r="C4" s="5">
        <v>3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177">
        <f>SUM(N11:N11)</f>
        <v>0</v>
      </c>
      <c r="I6" s="1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81" t="s">
        <v>48</v>
      </c>
      <c r="B10" s="78" t="s">
        <v>14</v>
      </c>
      <c r="C10" s="78" t="s">
        <v>15</v>
      </c>
      <c r="D10" s="78" t="s">
        <v>69</v>
      </c>
      <c r="E10" s="180" t="s">
        <v>71</v>
      </c>
      <c r="F10" s="181"/>
      <c r="G10" s="81" t="str">
        <f>"Nazwa handlowa /
"&amp;C10&amp;" / 
"&amp;D10</f>
        <v>Nazwa handlowa /
Dawka / 
Postać/ Opakowanie</v>
      </c>
      <c r="H10" s="81" t="s">
        <v>65</v>
      </c>
      <c r="I10" s="81" t="str">
        <f>B10</f>
        <v>Skład</v>
      </c>
      <c r="J10" s="81" t="s">
        <v>66</v>
      </c>
      <c r="K10" s="81" t="s">
        <v>40</v>
      </c>
      <c r="L10" s="81" t="s">
        <v>41</v>
      </c>
      <c r="M10" s="81" t="s">
        <v>42</v>
      </c>
      <c r="N10" s="81" t="s">
        <v>16</v>
      </c>
    </row>
    <row r="11" spans="1:14" ht="45">
      <c r="A11" s="20" t="s">
        <v>1</v>
      </c>
      <c r="B11" s="92" t="s">
        <v>101</v>
      </c>
      <c r="C11" s="93" t="s">
        <v>102</v>
      </c>
      <c r="D11" s="93" t="s">
        <v>103</v>
      </c>
      <c r="E11" s="94">
        <v>250</v>
      </c>
      <c r="F11" s="74" t="s">
        <v>226</v>
      </c>
      <c r="G11" s="14" t="s">
        <v>73</v>
      </c>
      <c r="H11" s="14"/>
      <c r="I11" s="14"/>
      <c r="J11" s="15"/>
      <c r="K11" s="14"/>
      <c r="L11" s="14"/>
      <c r="M11" s="14"/>
      <c r="N11" s="16">
        <f>ROUND(L11*ROUND(M11,2),2)</f>
        <v>0</v>
      </c>
    </row>
    <row r="12" spans="2:6" ht="15">
      <c r="B12" s="63"/>
      <c r="C12" s="63"/>
      <c r="D12" s="63"/>
      <c r="E12" s="41"/>
      <c r="F12" s="63"/>
    </row>
    <row r="13" spans="2:6" ht="15">
      <c r="B13" s="42" t="s">
        <v>104</v>
      </c>
      <c r="C13" s="63"/>
      <c r="D13" s="63"/>
      <c r="E13" s="43"/>
      <c r="F13" s="63"/>
    </row>
  </sheetData>
  <sheetProtection/>
  <mergeCells count="3">
    <mergeCell ref="G2:I2"/>
    <mergeCell ref="H6:I6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120" zoomScaleNormal="82" zoomScaleSheetLayoutView="120" zoomScalePageLayoutView="80" workbookViewId="0" topLeftCell="A1">
      <selection activeCell="E11" sqref="E11"/>
    </sheetView>
  </sheetViews>
  <sheetFormatPr defaultColWidth="9.00390625" defaultRowHeight="12.75"/>
  <cols>
    <col min="1" max="1" width="5.375" style="1" customWidth="1"/>
    <col min="2" max="2" width="28.625" style="1" customWidth="1"/>
    <col min="3" max="3" width="17.75390625" style="1" customWidth="1"/>
    <col min="4" max="4" width="22.75390625" style="1" customWidth="1"/>
    <col min="5" max="5" width="13.75390625" style="22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DFP.271.168.2020.AM</v>
      </c>
      <c r="N1" s="35" t="s">
        <v>64</v>
      </c>
      <c r="S1" s="2"/>
      <c r="T1" s="2"/>
    </row>
    <row r="2" spans="7:9" ht="15">
      <c r="G2" s="161"/>
      <c r="H2" s="161"/>
      <c r="I2" s="161"/>
    </row>
    <row r="3" ht="15">
      <c r="N3" s="35" t="s">
        <v>68</v>
      </c>
    </row>
    <row r="4" spans="2:17" ht="15">
      <c r="B4" s="4" t="s">
        <v>13</v>
      </c>
      <c r="C4" s="5">
        <v>4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177">
        <f>SUM(N11:N11)</f>
        <v>0</v>
      </c>
      <c r="I6" s="1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78" t="s">
        <v>48</v>
      </c>
      <c r="B10" s="78" t="s">
        <v>14</v>
      </c>
      <c r="C10" s="78" t="s">
        <v>15</v>
      </c>
      <c r="D10" s="78" t="s">
        <v>72</v>
      </c>
      <c r="E10" s="79" t="s">
        <v>67</v>
      </c>
      <c r="F10" s="80"/>
      <c r="G10" s="81" t="str">
        <f>"Nazwa handlowa /
"&amp;C10&amp;" / 
"&amp;D10</f>
        <v>Nazwa handlowa /
Dawka / 
Postać / opakowanie</v>
      </c>
      <c r="H10" s="81" t="s">
        <v>65</v>
      </c>
      <c r="I10" s="81" t="str">
        <f>B10</f>
        <v>Skład</v>
      </c>
      <c r="J10" s="81" t="s">
        <v>66</v>
      </c>
      <c r="K10" s="84" t="s">
        <v>40</v>
      </c>
      <c r="L10" s="81" t="s">
        <v>41</v>
      </c>
      <c r="M10" s="81" t="s">
        <v>42</v>
      </c>
      <c r="N10" s="84" t="s">
        <v>16</v>
      </c>
    </row>
    <row r="11" spans="1:14" ht="75">
      <c r="A11" s="65" t="s">
        <v>1</v>
      </c>
      <c r="B11" s="90" t="s">
        <v>105</v>
      </c>
      <c r="C11" s="95" t="s">
        <v>106</v>
      </c>
      <c r="D11" s="95" t="s">
        <v>107</v>
      </c>
      <c r="E11" s="94">
        <v>250</v>
      </c>
      <c r="F11" s="73" t="s">
        <v>108</v>
      </c>
      <c r="G11" s="14" t="s">
        <v>111</v>
      </c>
      <c r="H11" s="14"/>
      <c r="I11" s="14"/>
      <c r="J11" s="15"/>
      <c r="K11" s="14"/>
      <c r="L11" s="14"/>
      <c r="M11" s="14"/>
      <c r="N11" s="16">
        <f>ROUND(L11*ROUND(M11,2),2)</f>
        <v>0</v>
      </c>
    </row>
    <row r="12" spans="1:6" ht="15">
      <c r="A12" s="69"/>
      <c r="B12" s="69"/>
      <c r="C12" s="69"/>
      <c r="D12" s="69"/>
      <c r="E12" s="70"/>
      <c r="F12" s="69"/>
    </row>
    <row r="13" spans="1:6" ht="15">
      <c r="A13" s="69"/>
      <c r="B13" s="71" t="s">
        <v>110</v>
      </c>
      <c r="C13" s="69"/>
      <c r="D13" s="69"/>
      <c r="E13" s="70"/>
      <c r="F13" s="6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="120" zoomScaleNormal="80" zoomScaleSheetLayoutView="120" zoomScalePageLayoutView="85" workbookViewId="0" topLeftCell="A1">
      <selection activeCell="G29" sqref="G29"/>
    </sheetView>
  </sheetViews>
  <sheetFormatPr defaultColWidth="9.00390625" defaultRowHeight="12.75"/>
  <cols>
    <col min="1" max="1" width="5.375" style="1" customWidth="1"/>
    <col min="2" max="2" width="21.25390625" style="1" customWidth="1"/>
    <col min="3" max="3" width="15.875" style="1" customWidth="1"/>
    <col min="4" max="4" width="36.00390625" style="1" customWidth="1"/>
    <col min="5" max="5" width="10.125" style="22" customWidth="1"/>
    <col min="6" max="6" width="13.003906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DFP.271.168.2020.AM</v>
      </c>
      <c r="N1" s="35" t="s">
        <v>64</v>
      </c>
      <c r="S1" s="2"/>
      <c r="T1" s="2"/>
    </row>
    <row r="2" spans="7:9" ht="15">
      <c r="G2" s="161"/>
      <c r="H2" s="161"/>
      <c r="I2" s="161"/>
    </row>
    <row r="3" ht="15">
      <c r="N3" s="35" t="s">
        <v>68</v>
      </c>
    </row>
    <row r="4" spans="2:17" ht="15">
      <c r="B4" s="4" t="s">
        <v>13</v>
      </c>
      <c r="C4" s="5">
        <v>5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177">
        <f>SUM(N11:N11)</f>
        <v>0</v>
      </c>
      <c r="I6" s="1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81" t="s">
        <v>48</v>
      </c>
      <c r="B10" s="78" t="s">
        <v>14</v>
      </c>
      <c r="C10" s="78" t="s">
        <v>15</v>
      </c>
      <c r="D10" s="78" t="s">
        <v>69</v>
      </c>
      <c r="E10" s="79" t="s">
        <v>71</v>
      </c>
      <c r="F10" s="80"/>
      <c r="G10" s="81" t="str">
        <f>"Nazwa handlowa /
"&amp;C10&amp;" / 
"&amp;D10</f>
        <v>Nazwa handlowa /
Dawka / 
Postać/ Opakowanie</v>
      </c>
      <c r="H10" s="81" t="s">
        <v>65</v>
      </c>
      <c r="I10" s="81" t="str">
        <f>B10</f>
        <v>Skład</v>
      </c>
      <c r="J10" s="81" t="s">
        <v>66</v>
      </c>
      <c r="K10" s="81" t="s">
        <v>40</v>
      </c>
      <c r="L10" s="78" t="s">
        <v>81</v>
      </c>
      <c r="M10" s="78" t="s">
        <v>82</v>
      </c>
      <c r="N10" s="81" t="s">
        <v>16</v>
      </c>
    </row>
    <row r="11" spans="1:14" ht="75">
      <c r="A11" s="20" t="s">
        <v>1</v>
      </c>
      <c r="B11" s="90" t="s">
        <v>112</v>
      </c>
      <c r="C11" s="93" t="s">
        <v>113</v>
      </c>
      <c r="D11" s="96" t="s">
        <v>227</v>
      </c>
      <c r="E11" s="97">
        <v>115</v>
      </c>
      <c r="F11" s="73" t="s">
        <v>228</v>
      </c>
      <c r="G11" s="14" t="s">
        <v>114</v>
      </c>
      <c r="H11" s="14"/>
      <c r="I11" s="14"/>
      <c r="J11" s="15"/>
      <c r="K11" s="14"/>
      <c r="L11" s="14"/>
      <c r="M11" s="14"/>
      <c r="N11" s="16">
        <f>ROUND(L11*ROUND(M11,2),2)</f>
        <v>0</v>
      </c>
    </row>
    <row r="12" spans="2:6" ht="15">
      <c r="B12" s="69"/>
      <c r="C12" s="69"/>
      <c r="D12" s="69"/>
      <c r="E12" s="70"/>
      <c r="F12" s="69"/>
    </row>
    <row r="13" spans="2:6" ht="15">
      <c r="B13" s="71" t="s">
        <v>104</v>
      </c>
      <c r="C13" s="69"/>
      <c r="D13" s="69"/>
      <c r="E13" s="70"/>
      <c r="F13" s="6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110" zoomScaleNormal="80" zoomScaleSheetLayoutView="110" zoomScalePageLayoutView="85" workbookViewId="0" topLeftCell="A10">
      <selection activeCell="H13" sqref="H13"/>
    </sheetView>
  </sheetViews>
  <sheetFormatPr defaultColWidth="9.00390625" defaultRowHeight="12.75"/>
  <cols>
    <col min="1" max="1" width="5.375" style="1" customWidth="1"/>
    <col min="2" max="2" width="17.875" style="1" customWidth="1"/>
    <col min="3" max="3" width="25.125" style="1" customWidth="1"/>
    <col min="4" max="4" width="24.375" style="1" customWidth="1"/>
    <col min="5" max="5" width="13.75390625" style="22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20.8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DFP.271.168.2020.AM</v>
      </c>
      <c r="N1" s="35" t="s">
        <v>64</v>
      </c>
      <c r="S1" s="2"/>
      <c r="T1" s="2"/>
    </row>
    <row r="2" spans="7:9" ht="15">
      <c r="G2" s="161"/>
      <c r="H2" s="161"/>
      <c r="I2" s="161"/>
    </row>
    <row r="3" ht="15">
      <c r="N3" s="35" t="s">
        <v>68</v>
      </c>
    </row>
    <row r="4" spans="2:17" ht="15">
      <c r="B4" s="4" t="s">
        <v>13</v>
      </c>
      <c r="C4" s="5">
        <v>6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177">
        <f>SUM(N11:N11)</f>
        <v>0</v>
      </c>
      <c r="I6" s="1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5.75" customHeight="1">
      <c r="A10" s="81" t="s">
        <v>48</v>
      </c>
      <c r="B10" s="81" t="s">
        <v>14</v>
      </c>
      <c r="C10" s="81" t="s">
        <v>15</v>
      </c>
      <c r="D10" s="81" t="s">
        <v>69</v>
      </c>
      <c r="E10" s="122" t="s">
        <v>208</v>
      </c>
      <c r="F10" s="121"/>
      <c r="G10" s="81" t="str">
        <f>"Nazwa handlowa /
"&amp;C10&amp;" / 
"&amp;D10</f>
        <v>Nazwa handlowa /
Dawka / 
Postać/ Opakowanie</v>
      </c>
      <c r="H10" s="81" t="s">
        <v>65</v>
      </c>
      <c r="I10" s="81" t="str">
        <f>B10</f>
        <v>Skład</v>
      </c>
      <c r="J10" s="81" t="s">
        <v>66</v>
      </c>
      <c r="K10" s="78" t="s">
        <v>40</v>
      </c>
      <c r="L10" s="81" t="s">
        <v>201</v>
      </c>
      <c r="M10" s="81" t="s">
        <v>202</v>
      </c>
      <c r="N10" s="81" t="s">
        <v>16</v>
      </c>
    </row>
    <row r="11" spans="1:14" ht="409.5">
      <c r="A11" s="65" t="s">
        <v>1</v>
      </c>
      <c r="B11" s="98" t="s">
        <v>115</v>
      </c>
      <c r="C11" s="98" t="s">
        <v>116</v>
      </c>
      <c r="D11" s="98" t="s">
        <v>117</v>
      </c>
      <c r="E11" s="124">
        <v>3800</v>
      </c>
      <c r="F11" s="73" t="s">
        <v>209</v>
      </c>
      <c r="G11" s="14" t="s">
        <v>118</v>
      </c>
      <c r="H11" s="14"/>
      <c r="I11" s="14"/>
      <c r="J11" s="15" t="s">
        <v>119</v>
      </c>
      <c r="K11" s="14"/>
      <c r="L11" s="14"/>
      <c r="M11" s="14"/>
      <c r="N11" s="16">
        <f>ROUND(L11*ROUND(M11,2),2)</f>
        <v>0</v>
      </c>
    </row>
    <row r="12" spans="1:6" ht="15">
      <c r="A12" s="69"/>
      <c r="B12" s="69"/>
      <c r="C12" s="69"/>
      <c r="D12" s="69"/>
      <c r="E12" s="70"/>
      <c r="F12" s="69"/>
    </row>
    <row r="13" spans="1:6" ht="14.25" customHeight="1">
      <c r="A13" s="69"/>
      <c r="B13" s="71" t="s">
        <v>109</v>
      </c>
      <c r="C13" s="69"/>
      <c r="D13" s="69"/>
      <c r="E13" s="70"/>
      <c r="F13" s="69"/>
    </row>
    <row r="14" spans="1:6" ht="15">
      <c r="A14" s="69"/>
      <c r="B14" s="69"/>
      <c r="C14" s="69"/>
      <c r="D14" s="69"/>
      <c r="E14" s="72"/>
      <c r="F14" s="6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110" zoomScaleSheetLayoutView="110" zoomScalePageLayoutView="85" workbookViewId="0" topLeftCell="A9">
      <selection activeCell="D12" sqref="D12"/>
    </sheetView>
  </sheetViews>
  <sheetFormatPr defaultColWidth="9.00390625" defaultRowHeight="12.75"/>
  <cols>
    <col min="1" max="1" width="5.375" style="1" customWidth="1"/>
    <col min="2" max="2" width="16.75390625" style="1" customWidth="1"/>
    <col min="3" max="3" width="28.125" style="1" customWidth="1"/>
    <col min="4" max="4" width="25.375" style="1" customWidth="1"/>
    <col min="5" max="5" width="13.75390625" style="22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DFP.271.168.2020.AM</v>
      </c>
      <c r="N1" s="35" t="s">
        <v>64</v>
      </c>
      <c r="S1" s="2"/>
      <c r="T1" s="2"/>
    </row>
    <row r="2" spans="7:9" ht="15">
      <c r="G2" s="161"/>
      <c r="H2" s="161"/>
      <c r="I2" s="161"/>
    </row>
    <row r="3" ht="15">
      <c r="N3" s="35" t="s">
        <v>68</v>
      </c>
    </row>
    <row r="4" spans="2:17" ht="15">
      <c r="B4" s="4" t="s">
        <v>13</v>
      </c>
      <c r="C4" s="5">
        <v>7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177">
        <f>SUM(N11:N11)</f>
        <v>0</v>
      </c>
      <c r="I6" s="1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81" t="s">
        <v>48</v>
      </c>
      <c r="B10" s="78" t="s">
        <v>14</v>
      </c>
      <c r="C10" s="78" t="s">
        <v>15</v>
      </c>
      <c r="D10" s="78" t="s">
        <v>62</v>
      </c>
      <c r="E10" s="79" t="s">
        <v>67</v>
      </c>
      <c r="F10" s="80"/>
      <c r="G10" s="78" t="str">
        <f>"Nazwa handlowa /
"&amp;C10&amp;" / 
"&amp;D10</f>
        <v>Nazwa handlowa /
Dawka / 
Postać /Opakowanie</v>
      </c>
      <c r="H10" s="81" t="s">
        <v>65</v>
      </c>
      <c r="I10" s="81" t="str">
        <f>B10</f>
        <v>Skład</v>
      </c>
      <c r="J10" s="81" t="s">
        <v>66</v>
      </c>
      <c r="K10" s="81" t="s">
        <v>40</v>
      </c>
      <c r="L10" s="81" t="s">
        <v>123</v>
      </c>
      <c r="M10" s="81" t="s">
        <v>127</v>
      </c>
      <c r="N10" s="81" t="s">
        <v>16</v>
      </c>
    </row>
    <row r="11" spans="1:14" ht="405">
      <c r="A11" s="20" t="s">
        <v>1</v>
      </c>
      <c r="B11" s="93" t="s">
        <v>120</v>
      </c>
      <c r="C11" s="93" t="s">
        <v>121</v>
      </c>
      <c r="D11" s="113" t="s">
        <v>83</v>
      </c>
      <c r="E11" s="99">
        <v>100000</v>
      </c>
      <c r="F11" s="74" t="s">
        <v>122</v>
      </c>
      <c r="G11" s="100" t="s">
        <v>125</v>
      </c>
      <c r="H11" s="14"/>
      <c r="I11" s="14"/>
      <c r="J11" s="15" t="s">
        <v>126</v>
      </c>
      <c r="K11" s="14"/>
      <c r="L11" s="14"/>
      <c r="M11" s="14"/>
      <c r="N11" s="16">
        <f>ROUND(L11*ROUND(M11,2),2)</f>
        <v>0</v>
      </c>
    </row>
    <row r="12" spans="2:7" ht="15">
      <c r="B12" s="69"/>
      <c r="C12" s="69"/>
      <c r="D12" s="69"/>
      <c r="E12" s="72"/>
      <c r="F12" s="69"/>
      <c r="G12" s="69"/>
    </row>
    <row r="13" spans="2:7" ht="21" customHeight="1">
      <c r="B13" s="182" t="s">
        <v>124</v>
      </c>
      <c r="C13" s="182"/>
      <c r="D13" s="182"/>
      <c r="E13" s="182"/>
      <c r="F13" s="182"/>
      <c r="G13" s="182"/>
    </row>
    <row r="14" spans="2:7" ht="22.5" customHeight="1">
      <c r="B14" s="179"/>
      <c r="C14" s="161"/>
      <c r="D14" s="161"/>
      <c r="E14" s="161"/>
      <c r="F14" s="161"/>
      <c r="G14" s="161"/>
    </row>
  </sheetData>
  <sheetProtection/>
  <mergeCells count="4">
    <mergeCell ref="G2:I2"/>
    <mergeCell ref="H6:I6"/>
    <mergeCell ref="B13:G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120" zoomScaleNormal="86" zoomScaleSheetLayoutView="120" zoomScalePageLayoutView="80" workbookViewId="0" topLeftCell="A1">
      <selection activeCell="G13" sqref="G13"/>
    </sheetView>
  </sheetViews>
  <sheetFormatPr defaultColWidth="9.00390625" defaultRowHeight="12.75"/>
  <cols>
    <col min="1" max="1" width="5.375" style="1" customWidth="1"/>
    <col min="2" max="2" width="21.875" style="1" customWidth="1"/>
    <col min="3" max="3" width="14.875" style="1" customWidth="1"/>
    <col min="4" max="4" width="33.00390625" style="1" customWidth="1"/>
    <col min="5" max="5" width="13.75390625" style="22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DFP.271.168.2020.AM</v>
      </c>
      <c r="N1" s="35" t="s">
        <v>64</v>
      </c>
      <c r="S1" s="2"/>
      <c r="T1" s="2"/>
    </row>
    <row r="2" spans="7:9" ht="15">
      <c r="G2" s="161"/>
      <c r="H2" s="161"/>
      <c r="I2" s="161"/>
    </row>
    <row r="3" ht="15">
      <c r="N3" s="35" t="s">
        <v>68</v>
      </c>
    </row>
    <row r="4" spans="2:17" ht="15">
      <c r="B4" s="4" t="s">
        <v>13</v>
      </c>
      <c r="C4" s="5">
        <v>8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177">
        <f>SUM(N11:N11)</f>
        <v>0</v>
      </c>
      <c r="I6" s="1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81" t="s">
        <v>48</v>
      </c>
      <c r="B10" s="81" t="s">
        <v>14</v>
      </c>
      <c r="C10" s="81" t="s">
        <v>15</v>
      </c>
      <c r="D10" s="81" t="s">
        <v>69</v>
      </c>
      <c r="E10" s="122" t="s">
        <v>210</v>
      </c>
      <c r="F10" s="80"/>
      <c r="G10" s="81" t="str">
        <f>"Nazwa handlowa /
"&amp;C10&amp;" / 
"&amp;D10</f>
        <v>Nazwa handlowa /
Dawka / 
Postać/ Opakowanie</v>
      </c>
      <c r="H10" s="81" t="s">
        <v>65</v>
      </c>
      <c r="I10" s="81" t="str">
        <f>B10</f>
        <v>Skład</v>
      </c>
      <c r="J10" s="81" t="s">
        <v>66</v>
      </c>
      <c r="K10" s="81" t="s">
        <v>40</v>
      </c>
      <c r="L10" s="81" t="s">
        <v>201</v>
      </c>
      <c r="M10" s="81" t="s">
        <v>202</v>
      </c>
      <c r="N10" s="81" t="s">
        <v>16</v>
      </c>
    </row>
    <row r="11" spans="1:14" ht="210">
      <c r="A11" s="20" t="s">
        <v>1</v>
      </c>
      <c r="B11" s="93" t="s">
        <v>128</v>
      </c>
      <c r="C11" s="93" t="s">
        <v>129</v>
      </c>
      <c r="D11" s="93" t="s">
        <v>130</v>
      </c>
      <c r="E11" s="125">
        <v>800</v>
      </c>
      <c r="F11" s="73" t="s">
        <v>211</v>
      </c>
      <c r="G11" s="14" t="s">
        <v>131</v>
      </c>
      <c r="H11" s="14"/>
      <c r="I11" s="14"/>
      <c r="J11" s="15" t="s">
        <v>132</v>
      </c>
      <c r="K11" s="14"/>
      <c r="L11" s="14"/>
      <c r="M11" s="14"/>
      <c r="N11" s="16">
        <f>ROUND(L11*ROUND(M11,2),2)</f>
        <v>0</v>
      </c>
    </row>
    <row r="12" spans="2:5" ht="15">
      <c r="B12" s="69"/>
      <c r="C12" s="69"/>
      <c r="D12" s="69"/>
      <c r="E12" s="70"/>
    </row>
    <row r="13" spans="2:5" ht="15">
      <c r="B13" s="71"/>
      <c r="C13" s="69"/>
      <c r="D13" s="69"/>
      <c r="E13" s="72"/>
    </row>
    <row r="14" spans="2:5" ht="15">
      <c r="B14" s="69"/>
      <c r="C14" s="69"/>
      <c r="D14" s="69"/>
      <c r="E14" s="7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2020-10-06T13:47:16Z</cp:lastPrinted>
  <dcterms:created xsi:type="dcterms:W3CDTF">2003-05-16T10:10:29Z</dcterms:created>
  <dcterms:modified xsi:type="dcterms:W3CDTF">2020-12-22T07:40:16Z</dcterms:modified>
  <cp:category/>
  <cp:version/>
  <cp:contentType/>
  <cp:contentStatus/>
</cp:coreProperties>
</file>