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8695" windowHeight="0" tabRatio="818" firstSheet="1" activeTab="17"/>
  </bookViews>
  <sheets>
    <sheet name="formularz oferty" sheetId="1" r:id="rId1"/>
    <sheet name="część (1)" sheetId="2" r:id="rId2"/>
    <sheet name="część (2)" sheetId="3" r:id="rId3"/>
    <sheet name="część (3)" sheetId="4" r:id="rId4"/>
    <sheet name="część (4)" sheetId="5" r:id="rId5"/>
    <sheet name="część (5)" sheetId="6" r:id="rId6"/>
    <sheet name="część (6)" sheetId="7" r:id="rId7"/>
    <sheet name="część (7)" sheetId="8" r:id="rId8"/>
    <sheet name="część (8)" sheetId="9" r:id="rId9"/>
    <sheet name="część (9)" sheetId="10" r:id="rId10"/>
    <sheet name="część (10)" sheetId="11" r:id="rId11"/>
    <sheet name="część (11)" sheetId="12" r:id="rId12"/>
    <sheet name="część (12)" sheetId="13" r:id="rId13"/>
    <sheet name="część (13)" sheetId="14" r:id="rId14"/>
    <sheet name="część (14)" sheetId="15" r:id="rId15"/>
    <sheet name="część (15)" sheetId="16" r:id="rId16"/>
    <sheet name="część (16)" sheetId="17" r:id="rId17"/>
    <sheet name="część (17)" sheetId="18" r:id="rId18"/>
  </sheets>
  <definedNames>
    <definedName name="_xlnm.Print_Area" localSheetId="1">'część (1)'!$A$1:$O$25</definedName>
    <definedName name="_xlnm.Print_Area" localSheetId="10">'część (10)'!$A$1:$O$14</definedName>
    <definedName name="_xlnm.Print_Area" localSheetId="11">'część (11)'!$A$1:$O$13</definedName>
    <definedName name="_xlnm.Print_Area" localSheetId="12">'część (12)'!$A$1:$O$16</definedName>
    <definedName name="_xlnm.Print_Area" localSheetId="13">'część (13)'!$A$1:$O$16</definedName>
    <definedName name="_xlnm.Print_Area" localSheetId="14">'część (14)'!$A$1:$O$14</definedName>
    <definedName name="_xlnm.Print_Area" localSheetId="15">'część (15)'!$A$1:$O$13</definedName>
    <definedName name="_xlnm.Print_Area" localSheetId="16">'część (16)'!$A$1:$O$13</definedName>
    <definedName name="_xlnm.Print_Area" localSheetId="17">'część (17)'!$A$1:$O$13</definedName>
    <definedName name="_xlnm.Print_Area" localSheetId="2">'część (2)'!$A$1:$O$17</definedName>
    <definedName name="_xlnm.Print_Area" localSheetId="3">'część (3)'!$A$1:$O$18</definedName>
    <definedName name="_xlnm.Print_Area" localSheetId="4">'część (4)'!$A$1:$O$16</definedName>
    <definedName name="_xlnm.Print_Area" localSheetId="5">'część (5)'!$A$1:$O$15</definedName>
    <definedName name="_xlnm.Print_Area" localSheetId="6">'część (6)'!$A$1:$O$16</definedName>
    <definedName name="_xlnm.Print_Area" localSheetId="7">'część (7)'!$A$1:$O$16</definedName>
    <definedName name="_xlnm.Print_Area" localSheetId="8">'część (8)'!$A$1:$O$15</definedName>
    <definedName name="_xlnm.Print_Area" localSheetId="9">'część (9)'!$A$1:$O$14</definedName>
    <definedName name="_xlnm.Print_Area" localSheetId="0">'formularz oferty'!$A$1:$E$66</definedName>
  </definedNames>
  <calcPr fullCalcOnLoad="1"/>
</workbook>
</file>

<file path=xl/sharedStrings.xml><?xml version="1.0" encoding="utf-8"?>
<sst xmlns="http://schemas.openxmlformats.org/spreadsheetml/2006/main" count="652" uniqueCount="216">
  <si>
    <t>Cena brutto:</t>
  </si>
  <si>
    <t>1.</t>
  </si>
  <si>
    <t>2.</t>
  </si>
  <si>
    <t>3.</t>
  </si>
  <si>
    <t>4.</t>
  </si>
  <si>
    <t>7.</t>
  </si>
  <si>
    <t>8.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</si>
  <si>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</si>
  <si>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</si>
  <si>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</si>
  <si>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</si>
  <si>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</si>
  <si>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</si>
  <si>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</si>
  <si>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Skład</t>
  </si>
  <si>
    <t>Dawka</t>
  </si>
  <si>
    <t>Numer części</t>
  </si>
  <si>
    <t>ARKUSZ CENOWY</t>
  </si>
  <si>
    <t>Osoby które będą zawierały umowę ze strony Wykonawcy:</t>
  </si>
  <si>
    <t>Osoba(y)  odpowiedzialna za realizację umowy ze strony Wykonawcy</t>
  </si>
  <si>
    <t>Nr konta bankowego do rozliczeń pomiędzy Zamawiającym a Wykonawcy</t>
  </si>
  <si>
    <t>część 1</t>
  </si>
  <si>
    <t>część 2</t>
  </si>
  <si>
    <t>część 3</t>
  </si>
  <si>
    <t>część 4</t>
  </si>
  <si>
    <t>część 5</t>
  </si>
  <si>
    <t>część 6</t>
  </si>
  <si>
    <t>część 7</t>
  </si>
  <si>
    <t>część 8</t>
  </si>
  <si>
    <t>część 9</t>
  </si>
  <si>
    <t>część 10</t>
  </si>
  <si>
    <t>część 11</t>
  </si>
  <si>
    <t>część 12</t>
  </si>
  <si>
    <t>część 13</t>
  </si>
  <si>
    <t>część 14</t>
  </si>
  <si>
    <t>część 15</t>
  </si>
  <si>
    <t>część 16</t>
  </si>
  <si>
    <t>część 17</t>
  </si>
  <si>
    <t>Ilość sztuk w opakowaniu jednostkowym</t>
  </si>
  <si>
    <t>Oferowana ilość opakowań jednostkowych</t>
  </si>
  <si>
    <t>5.</t>
  </si>
  <si>
    <t>województwo:</t>
  </si>
  <si>
    <t>nazwa Wykonawcy:</t>
  </si>
  <si>
    <t>Poz.</t>
  </si>
  <si>
    <t>6.</t>
  </si>
  <si>
    <t>Nazwa zamówienia</t>
  </si>
  <si>
    <t>Numer sprawy</t>
  </si>
  <si>
    <t>adres (siedziba) Wykonawcy:</t>
  </si>
  <si>
    <t>NIP</t>
  </si>
  <si>
    <t>REGON</t>
  </si>
  <si>
    <t>osoba do kontaktu</t>
  </si>
  <si>
    <t>telefon</t>
  </si>
  <si>
    <t>faks</t>
  </si>
  <si>
    <t>email</t>
  </si>
  <si>
    <t>FORMULARZ OFERTY</t>
  </si>
  <si>
    <t>Postać /Opakowanie</t>
  </si>
  <si>
    <t>Podmiot Odpowiedzialny</t>
  </si>
  <si>
    <t>Kod EAN</t>
  </si>
  <si>
    <t>Ilość</t>
  </si>
  <si>
    <t>załącznik nr ….. do umowy</t>
  </si>
  <si>
    <t>Postać/ Opakowanie</t>
  </si>
  <si>
    <t>Postać/Opakowanie</t>
  </si>
  <si>
    <t xml:space="preserve">Ilość </t>
  </si>
  <si>
    <t>Postać / opakowanie</t>
  </si>
  <si>
    <t>Nazwa handlowa:
Dawka: 
Postać / Opakowanie:</t>
  </si>
  <si>
    <t>sztuk</t>
  </si>
  <si>
    <t>9.</t>
  </si>
  <si>
    <t xml:space="preserve">Oferowana ilość opakowań jednostkowych </t>
  </si>
  <si>
    <t>Oferujemy wykonanie całego przedmiotu zamówienia (w danej części) za cenę:</t>
  </si>
  <si>
    <t>Oświadczamy, że termin płatności wynosi do 60 dni.</t>
  </si>
  <si>
    <t>Oświadczamy, że zapoznaliśmy się ze SWZ wraz z jej załącznikami i nie wnosimy do niej zastrzeżeń oraz, że zdobyliśmy konieczne informacje do przygotowania oferty.</t>
  </si>
  <si>
    <t>Oświadczamy, że jesteśmy związani niniejszą ofertą przez okres podany w SWZ.</t>
  </si>
  <si>
    <t>Oświadczamy, ze zapoznaliśmy się z treścią załączonego do SWZ wzoru umowy i w przypadku wyboru naszej oferty zawrzemy z zamawiającym  umowę sporządzoną na podstawie tego wzoru.</t>
  </si>
  <si>
    <t>*zaznaczyć właściwe</t>
  </si>
  <si>
    <t xml:space="preserve">mikroprzedsiębiorstwem 
małym przedsiębiorstwem 
średnim przedsiębiorstwem
jednoosobową działalnością gospodarczą 
osobą fizyczną nieprowadzącą działalności gospodarczej
inny rodzaj
</t>
  </si>
  <si>
    <t xml:space="preserve">
 




</t>
  </si>
  <si>
    <t>Oświadczamy, że jesteśmy *:</t>
  </si>
  <si>
    <t>10.</t>
  </si>
  <si>
    <t>11.</t>
  </si>
  <si>
    <t>12.</t>
  </si>
  <si>
    <t>13.</t>
  </si>
  <si>
    <t>14.</t>
  </si>
  <si>
    <t>Załącznik nr 1 do SWZ</t>
  </si>
  <si>
    <t>załącznik nr 1a do SWZ</t>
  </si>
  <si>
    <t>Enoxaparinum natricum*</t>
  </si>
  <si>
    <t>20 mg/0,2 ml</t>
  </si>
  <si>
    <t>roztwór do wstrzyk., amp-strzyk.</t>
  </si>
  <si>
    <t>40 mg/0,4 ml</t>
  </si>
  <si>
    <t>roztwór do wstrzyk. podsk. lub do lini tętn. ukł. dial., amp.-strzyk.</t>
  </si>
  <si>
    <t>60 mg/0,6 ml</t>
  </si>
  <si>
    <t>80 mg/0,8 ml</t>
  </si>
  <si>
    <t>120 mg/0,8 ml</t>
  </si>
  <si>
    <t>roztwór do wstrz. podsk. lub do linii tętn. ukł. dial., amp.-strzyk.</t>
  </si>
  <si>
    <t>*wymagany jeden podmiot odpowiedzialny</t>
  </si>
  <si>
    <t>roztwór do wstrzykiwań</t>
  </si>
  <si>
    <t xml:space="preserve">
</t>
  </si>
  <si>
    <t xml:space="preserve">
</t>
  </si>
  <si>
    <t xml:space="preserve">
Nazwa handlowa:
Dawka: 
Postać / Opakowanie:
</t>
  </si>
  <si>
    <t xml:space="preserve">
Nazwa handlowa:
Dawka: 
Postać / Opakowanie:
</t>
  </si>
  <si>
    <r>
      <t>Ilość</t>
    </r>
    <r>
      <rPr>
        <b/>
        <strike/>
        <sz val="11"/>
        <color indexed="8"/>
        <rFont val="Times New Roman"/>
        <family val="1"/>
      </rPr>
      <t xml:space="preserve"> </t>
    </r>
  </si>
  <si>
    <t>Oświadczamy, że zamówienie będziemy wykonywać do czasu wyczerpania kwoty wynagrodzenia umownego, nie dłużej jednak niż przez 18 miesięcy od dnia zawarcia umowy.</t>
  </si>
  <si>
    <r>
      <t xml:space="preserve">Oświadczam, że wybór niniejszej oferty będzie prowadził do powstania u Zamawiającego obowiązku podatkowego zgodnie z przepisami o podatku od towarów i usług w zakresie*: ………….........................................………….
…………………………………………………………………………………….........................…………………
</t>
    </r>
    <r>
      <rPr>
        <i/>
        <sz val="8"/>
        <color indexed="8"/>
        <rFont val="Times New Roman"/>
        <family val="1"/>
      </rPr>
      <t>*Należy podać informacje o których mowa w pkt. 10.9 SWZ. Jeżeli wykonawca nie poda powyższej informacji to Zamawiający przyjmie, że wybór oferty nie będzie prowadził do powstania u Zamawiającego obowiązku podatkowego zgodnie z przepisami o podatku od towarów i usług.</t>
    </r>
  </si>
  <si>
    <r>
      <t xml:space="preserve">Oświadczamy, że zamierzamy powierzyć następujące części zamówienia podwykonawcom i jednocześnie podajemy nazwy (firmy) podwykonawców*:
Część zamówienia: ......................................................................................................................................................................
Nazwa (firma) podwykonawcy: ................................................................................................................................................
</t>
    </r>
    <r>
      <rPr>
        <i/>
        <sz val="11"/>
        <color indexed="8"/>
        <rFont val="Times New Roman"/>
        <family val="1"/>
      </rPr>
      <t>*Jeżeli wykonawca nie poda tych informacji to Zamawiający przyjmie, że wykonawca nie zamierza powierzać żadnej części zamówienia podwykonawcy</t>
    </r>
  </si>
  <si>
    <t>DFP.271.118.2021.AM</t>
  </si>
  <si>
    <t>Dostawa produktów leczniczych, wyrobów medycznych, dietetycznych środków specjalnego przeznaczenia medycznego i suplementów diety do Apteki</t>
  </si>
  <si>
    <t xml:space="preserve">Oświadczamy, że oferowane przez nas w części: 1-9  produkty lecznicze są dopuszczone do obrotu na terenie Polski na zasadach określonych w art. 3 lub 4a ustawy prawo farmaceutyczne. Jednocześnie oświadczamy, że na każdorazowe wezwanie Zamawiającego przedstawimy dokumenty dopuszczające do obrotu na terenie Polski. (dotyczy wykonawców oferujących produkty lecznicze). </t>
  </si>
  <si>
    <t>Oświadczamy, że oferowane przez nas w części: 10-14 wyroby medyczne są dopuszczone do obrotu i używania na terenie Polski na zasadach określonych w ustawie o wyrobach medycznych. Jednocześnie oświadczamy, że na każdorazowe wezwanie Zamawiającego przedstawimy dokumenty dopuszczające do obrotu i używania na terenie Polski.  (dotyczy wykonawców oferujących wyroby medyczne).</t>
  </si>
  <si>
    <t>Oświadczamy, że oferowane przez nas w części: 15, 16 dietetyczne środki spożywcze specjalnego przeznaczenia medycznego są dopuszczone do obrotu na terenie Polski na zasadach określonych w ustawie o bezpieczeństwie żywności i żywienia. Jednocześnie oświadczamy, że na każdorazowe wezwanie Zamawiającego przedstawimy dokumenty dopuszczające do obrotu na terenie Polski. (dotyczy wykonawców oferujących dietetyczne środki spożywcze specjalnego przeznaczenia medycznego)</t>
  </si>
  <si>
    <t>Oświadczamy, że oferowane przez nas w części: 17 suplementy diety są dopuszczone do obrotu na terenie Polski na zasadach określonych w ustawie o bezpieczeństwie żywności i żywienia. Jednocześnie oświadczamy, że na każdorazowe wezwanie Zamawiającego przedstawimy dokumenty dopuszczające do obrotu na terenie Polski.  (dotyczy wykonawców oferujących suplementy diety)</t>
  </si>
  <si>
    <t>Wytwórca</t>
  </si>
  <si>
    <t>Kod EAN (jeżeli dotyczy)</t>
  </si>
  <si>
    <t>Producent</t>
  </si>
  <si>
    <t>Dulaglutidum</t>
  </si>
  <si>
    <t>1,5 mg/0,5 ml</t>
  </si>
  <si>
    <t>Etoricoxibum*</t>
  </si>
  <si>
    <t xml:space="preserve">30 mg </t>
  </si>
  <si>
    <t>tabletki powlekane</t>
  </si>
  <si>
    <t xml:space="preserve">60 mg </t>
  </si>
  <si>
    <t xml:space="preserve">90 mg </t>
  </si>
  <si>
    <t>Olmesartanum
medoxomilum +
Amlodipinum*</t>
  </si>
  <si>
    <t xml:space="preserve">20 mg + 5 mg </t>
  </si>
  <si>
    <t xml:space="preserve">40 mg + 5 mg </t>
  </si>
  <si>
    <t>40 mg + 10 mg</t>
  </si>
  <si>
    <t>Olmesartanum
medoxomilum +
Amlodipinum +
Hydrochlorothiazidum*</t>
  </si>
  <si>
    <t xml:space="preserve">40 mg + 5 mg + 12,5 mg </t>
  </si>
  <si>
    <t xml:space="preserve">40 mg + 10 mg + 12,5 mg </t>
  </si>
  <si>
    <t xml:space="preserve">40 mg + 10 mg + 25 mg </t>
  </si>
  <si>
    <t>Olmesartanum
medoxomilum*</t>
  </si>
  <si>
    <t>20 mg</t>
  </si>
  <si>
    <t xml:space="preserve">40 mg </t>
  </si>
  <si>
    <t xml:space="preserve">*  Wymagany jeden podmiot odpowiedzialny w przypadku tej samej substancji czynnej / tego samego składu </t>
  </si>
  <si>
    <t xml:space="preserve">Insulinum aspartum, szybkodziałająca </t>
  </si>
  <si>
    <t>100 j./ ml</t>
  </si>
  <si>
    <t>roztwór do wstrzykiwań / wkład a 3 ml</t>
  </si>
  <si>
    <t>Semaglutidum*</t>
  </si>
  <si>
    <t>0,25 mg / 4 dawki w 1 wstrzykiwaczu</t>
  </si>
  <si>
    <t>roztwór do wstrzykiwań we
wstrzykiwaczu</t>
  </si>
  <si>
    <t>0,5 mg /  4 dawki w 1 wstrzykiwaczu</t>
  </si>
  <si>
    <t>1 mg / 4 dawki w 1 wstrzykiwaczu</t>
  </si>
  <si>
    <t>* Wymagany jeden podmiot odpowiedzialny</t>
  </si>
  <si>
    <t>Benzylpenicillinum
kalicum*</t>
  </si>
  <si>
    <t>1 000 000 j.m.</t>
  </si>
  <si>
    <t>proszek do sporządzania roztworu do wstrzykiwań dożylnych i domięśniowych</t>
  </si>
  <si>
    <t>3 000 000 j.m.</t>
  </si>
  <si>
    <t>5 000 000 j.m.</t>
  </si>
  <si>
    <t>Cefotaximum*</t>
  </si>
  <si>
    <t>1000 mg</t>
  </si>
  <si>
    <t xml:space="preserve">proszek do
sporządzania
roztworu do
wstrzykiwań, fiol. </t>
  </si>
  <si>
    <t>2000 mg</t>
  </si>
  <si>
    <t xml:space="preserve">proszek do
sporządzania
roztworu do wstrzykiwań lub infuzji, fiol. </t>
  </si>
  <si>
    <t>Lactobacillus Rhamnosus*</t>
  </si>
  <si>
    <t>min 10 mld CFU pałeczek Lactobacillus Rhamnosus</t>
  </si>
  <si>
    <t>kapsułki twarde</t>
  </si>
  <si>
    <t>saszetki</t>
  </si>
  <si>
    <t>prosz.d/sp.zaw.doust., fiol</t>
  </si>
  <si>
    <t xml:space="preserve">Nazwa handlowa:
Dawka: 
Postać / Opakowanie:
</t>
  </si>
  <si>
    <t>emulsja tłuszczowa do żywienia pozajelitowego zawierająca co najmniej 15 % oleju rybiego (1000 ml zawiera: 60 g oleju sojowego, 60 g triglicerydów o średniej długości łańcucha, 50 g oleju z oliwek, 30 g oleju rybnego)*</t>
  </si>
  <si>
    <t>200 mg/ ml; 100 ml</t>
  </si>
  <si>
    <t>roztwór do infuzji; butelka</t>
  </si>
  <si>
    <t>200 mg/ ml; 250 ml</t>
  </si>
  <si>
    <t>200 mg/ ml; 500 ml</t>
  </si>
  <si>
    <t>Remifentanilum*</t>
  </si>
  <si>
    <t xml:space="preserve"> 1 mg</t>
  </si>
  <si>
    <t>proszek do sporządzania roztworu do wstrzykiwań i infuzji, fiolka</t>
  </si>
  <si>
    <t xml:space="preserve"> 2 mg</t>
  </si>
  <si>
    <t>Lorazepamum ^</t>
  </si>
  <si>
    <t>4mg/1 ml</t>
  </si>
  <si>
    <t>amp</t>
  </si>
  <si>
    <t>^ Czasowe dopuszczenie</t>
  </si>
  <si>
    <t>^^ Wyrób medyczny lub produkt leczniczy</t>
  </si>
  <si>
    <t>Custodiol ^^</t>
  </si>
  <si>
    <t>Do zakupu w objętości 1 l i 2 l</t>
  </si>
  <si>
    <t>płyn do perfuzji nerek</t>
  </si>
  <si>
    <t>69,5% polydimethyl siloxane; 30,5% perfluorohexyloctane</t>
  </si>
  <si>
    <t>10ml</t>
  </si>
  <si>
    <t>strzyk.</t>
  </si>
  <si>
    <t>*** wymagany jeden wytwórca</t>
  </si>
  <si>
    <t>Sterylne opatrunki piankowe, wykonane w Technologii typu Hydrofiber ze srebrem jonowym składają się z wodoodpornej zewnętrznej błony poliuretanowej oraz wielowarstwowej części chłonnej, z delikatnym, przylepnym obramowaniem. Wielowarstwowa część chłonna zawiera warstwę pianki poliuretanowej oraz włókniny, warstwę kontaktową z raną w Technologii Hydrofiber (karboksymetyloceluloza sodowa). Część kontaktowa z raną wykonana w Technologii typu Hydrofiber zawiera 1,2% w/w jonów srebra.***</t>
  </si>
  <si>
    <t xml:space="preserve">10 cm x 10 cm </t>
  </si>
  <si>
    <t xml:space="preserve">17,5 cm x 17,5 cm </t>
  </si>
  <si>
    <t xml:space="preserve">21 cm x 21 cm </t>
  </si>
  <si>
    <t>Jałowy opatrunek  wykonany z włókien  alginianu wapnia z dodatkiem srebra do ran zakażonych***</t>
  </si>
  <si>
    <t>5 cm x 5 cm</t>
  </si>
  <si>
    <t>10 cm  x 10 cm</t>
  </si>
  <si>
    <t>10 cm  x 20 cm</t>
  </si>
  <si>
    <t>Wymiary</t>
  </si>
  <si>
    <t xml:space="preserve">Nazwa handlowa:
Dawka: 
Postać / Opakowanie:
</t>
  </si>
  <si>
    <t>Enzymatyczny środek czyszczący do delikatnych instrumentów chirurgicznych, sztywnych i giętkich endoskopów oraz materiałow termolabilnych, koncentrat</t>
  </si>
  <si>
    <t>główne substancje czynne: związki powierzchniowo czynne, niejonowe zw. pow. czynn., enzymy proteolityczne
stężenie użytkowe: 0,5% - 1%
czas ekspozycji: 5 min
pH: 6-7
rodzaj pojemnika: butelka 1 lub 2l z dozownikiem</t>
  </si>
  <si>
    <t>Przeznaczenie preparatu</t>
  </si>
  <si>
    <t>Parametry użytkowe</t>
  </si>
  <si>
    <t>pH koncentratu 0,4 %    % roztwór  pH  7-7,5</t>
  </si>
  <si>
    <t>Dieta kompletna pod względem odżywczym, wysokobiałkowa, oparta na białku serwatkowym, niskowęglowodanowa.  Zawiera witaminy, składniki mineralne, L-karnitynę, taurynę. Przeznaczona do podawania dojelitowego.  Produkt bezglutenowy.</t>
  </si>
  <si>
    <t xml:space="preserve"> w 100 ml płynu: tłuszcz - 3,7 g, w tym: nasycone kwasy tłuszczowe - 2,2 g; MCT - 1,8 g; jednonienasycone kwasy tłuszczowe - 0,58 g; wielonienasycone kwasy tłuszczowe - 0,49 g; węglowodany - 7,3 g; błonnik - 0 g; białko - 9,3 g; 420 kJ  (100 kcal),  278 mOsm/l
</t>
  </si>
  <si>
    <t>500 ml, butelka</t>
  </si>
  <si>
    <t xml:space="preserve"> Kompletna dieta do żywienia dojelitowego, wysokokaloryczna 2 kcal/ml, bogatobiałkowa, zawierająca białko mleka, tłuszcze MCT/LCT i ω-3 kwasy tłuszczowe, bogatoresztkowa 
</t>
  </si>
  <si>
    <t>W 100 ml : 2 kcal/ml, co najmniej 20% energii białkowej, tłuszcze  45 energy % ; Osmolarność 395 mosmol/l, 500 ml</t>
  </si>
  <si>
    <t xml:space="preserve">Gotowy do użycia, przeznaczony do żywienia dojelitowego przez zgłębnik; w worku zabezpieczonym samozasklepiającą się membraną </t>
  </si>
  <si>
    <t>Produkt do stosowania od pierwszych dni życia u noworodków, niemowląt i małych dzieci, zawiera trójglicerydy krótko i średniołańcuchowych kwasów tłuszczowych (olej palmowy - MCT), laktoferyna</t>
  </si>
  <si>
    <t>12  kropli zawiera 100 mg laktoferyny</t>
  </si>
  <si>
    <t>krople 8 ml</t>
  </si>
  <si>
    <t xml:space="preserve">dla objętości 1L
Nazwa handlowa:
Dawka: 
Postać / Opakowanie:
dla objętości 2L
Nazwa handlowa:
Dawka: 
Postać / Opakowanie: 
</t>
  </si>
  <si>
    <t xml:space="preserve">dla objętości 1L
dla objętości 2L
</t>
  </si>
  <si>
    <t>Oferowana ilość litrów</t>
  </si>
  <si>
    <t>Rozmiar</t>
  </si>
  <si>
    <r>
      <t>Cena brutto</t>
    </r>
    <r>
      <rPr>
        <b/>
        <vertAlign val="superscript"/>
        <sz val="11"/>
        <color indexed="8"/>
        <rFont val="Times New Roman"/>
        <family val="1"/>
      </rPr>
      <t>&amp;</t>
    </r>
    <r>
      <rPr>
        <b/>
        <sz val="11"/>
        <color indexed="8"/>
        <rFont val="Times New Roman"/>
        <family val="1"/>
      </rPr>
      <t xml:space="preserve"> jednego opakowania jednostkowego</t>
    </r>
  </si>
  <si>
    <r>
      <t>Wartość brutto</t>
    </r>
    <r>
      <rPr>
        <b/>
        <vertAlign val="superscript"/>
        <sz val="11"/>
        <color indexed="8"/>
        <rFont val="Times New Roman"/>
        <family val="1"/>
      </rPr>
      <t>&amp;</t>
    </r>
    <r>
      <rPr>
        <b/>
        <sz val="11"/>
        <color indexed="8"/>
        <rFont val="Times New Roman"/>
        <family val="1"/>
      </rPr>
      <t xml:space="preserve"> pozycji</t>
    </r>
  </si>
  <si>
    <r>
      <t>Cena brutto</t>
    </r>
    <r>
      <rPr>
        <b/>
        <vertAlign val="superscript"/>
        <sz val="11"/>
        <color indexed="8"/>
        <rFont val="Times New Roman"/>
        <family val="1"/>
      </rPr>
      <t>&amp;</t>
    </r>
    <r>
      <rPr>
        <b/>
        <sz val="11"/>
        <color indexed="8"/>
        <rFont val="Times New Roman"/>
        <family val="1"/>
      </rPr>
      <t xml:space="preserve"> jednego litra</t>
    </r>
  </si>
  <si>
    <r>
      <rPr>
        <vertAlign val="superscript"/>
        <sz val="11"/>
        <color indexed="8"/>
        <rFont val="Times New Roman"/>
        <family val="1"/>
      </rPr>
      <t>&amp;</t>
    </r>
    <r>
      <rPr>
        <sz val="11"/>
        <color indexed="8"/>
        <rFont val="Times New Roman"/>
        <family val="1"/>
      </rPr>
      <t>jeżeli wybór oferty będzie prowadził do powstania u Zamawiającego obowiązku podatkowego, zgodnie z przepisami o podatku od towarów i usług, należy podać cenę netto.</t>
    </r>
  </si>
  <si>
    <r>
      <t>Cena brutto</t>
    </r>
    <r>
      <rPr>
        <b/>
        <vertAlign val="superscript"/>
        <sz val="11"/>
        <color indexed="8"/>
        <rFont val="Times New Roman"/>
        <family val="1"/>
      </rPr>
      <t>&amp;</t>
    </r>
    <r>
      <rPr>
        <b/>
        <sz val="11"/>
        <color indexed="8"/>
        <rFont val="Times New Roman"/>
        <family val="1"/>
      </rPr>
      <t xml:space="preserve"> :</t>
    </r>
  </si>
  <si>
    <t xml:space="preserve">Nazwa handlowa:
Wymiary: </t>
  </si>
  <si>
    <t xml:space="preserve">Nazwa handlowa:
Rozmiar: </t>
  </si>
  <si>
    <t xml:space="preserve"> </t>
  </si>
  <si>
    <t xml:space="preserve">Kod EAN (jeżeli dotyczy)
Klasa wyrobu medycznego </t>
  </si>
  <si>
    <t>Kod EAN (jeżeli dotyczy)
Klasa wyrobu medycznego</t>
  </si>
  <si>
    <t>Litrów</t>
  </si>
</sst>
</file>

<file path=xl/styles.xml><?xml version="1.0" encoding="utf-8"?>
<styleSheet xmlns="http://schemas.openxmlformats.org/spreadsheetml/2006/main">
  <numFmts count="2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;[Red]#,##0.00\ &quot;zł&quot;"/>
    <numFmt numFmtId="165" formatCode="#,##0.00\ &quot;zł&quot;"/>
    <numFmt numFmtId="166" formatCode="#,##0.00\ [$PLN];\-#,##0.00\ [$PLN]"/>
    <numFmt numFmtId="167" formatCode="_-* #,##0.00\ [$PLN]_-;\-* #,##0.00\ [$PLN]_-;_-* &quot;-&quot;??\ [$PLN]_-;_-@_-"/>
    <numFmt numFmtId="168" formatCode="#,##0.00\ [$PLN]"/>
    <numFmt numFmtId="169" formatCode="#,##0.00_ ;\-#,##0.00\ "/>
    <numFmt numFmtId="170" formatCode="#,##0\ [$PLN];\-#,##0\ [$PLN]"/>
    <numFmt numFmtId="171" formatCode="0.0%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_-* #,##0\ _z_ł_-;\-* #,##0\ _z_ł_-;_-* &quot;-&quot;??\ _z_ł_-;_-@_-"/>
    <numFmt numFmtId="176" formatCode="#,##0\ [$PLN]"/>
    <numFmt numFmtId="177" formatCode="00\-000"/>
    <numFmt numFmtId="178" formatCode="#,##0.000"/>
    <numFmt numFmtId="179" formatCode="#,##0.0000"/>
    <numFmt numFmtId="180" formatCode="#,##0.00000"/>
    <numFmt numFmtId="181" formatCode="[$€-2]\ #,##0.00_);[Red]\([$€-2]\ #,##0.00\)"/>
    <numFmt numFmtId="182" formatCode="&quot; &quot;#,##0&quot;    &quot;;&quot;-&quot;#,##0&quot;    &quot;;&quot; -&quot;00&quot;    &quot;;&quot; &quot;@&quot; &quot;"/>
    <numFmt numFmtId="183" formatCode="0.000"/>
    <numFmt numFmtId="184" formatCode="0.0"/>
  </numFmts>
  <fonts count="5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trike/>
      <sz val="11"/>
      <color indexed="8"/>
      <name val="Times New Roman"/>
      <family val="1"/>
    </font>
    <font>
      <i/>
      <sz val="8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vertAlign val="superscript"/>
      <sz val="11"/>
      <color indexed="8"/>
      <name val="Times New Roman"/>
      <family val="1"/>
    </font>
    <font>
      <vertAlign val="superscript"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0"/>
      <color indexed="8"/>
      <name val="Arial CE"/>
      <family val="0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trike/>
      <sz val="11"/>
      <color indexed="8"/>
      <name val="Times New Roman"/>
      <family val="1"/>
    </font>
    <font>
      <sz val="11"/>
      <color indexed="17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0"/>
      <color rgb="FF000000"/>
      <name val="Arial CE"/>
      <family val="0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trike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rgb="FF00B050"/>
      <name val="Times New Roman"/>
      <family val="1"/>
    </font>
    <font>
      <sz val="10"/>
      <color theme="1"/>
      <name val="Arial CE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3" fillId="0" borderId="0" applyNumberFormat="0" applyBorder="0" applyProtection="0">
      <alignment/>
    </xf>
    <xf numFmtId="0" fontId="44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87">
    <xf numFmtId="0" fontId="0" fillId="0" borderId="0" xfId="0" applyAlignment="1">
      <alignment/>
    </xf>
    <xf numFmtId="0" fontId="50" fillId="33" borderId="10" xfId="0" applyFont="1" applyFill="1" applyBorder="1" applyAlignment="1" applyProtection="1">
      <alignment horizontal="left" vertical="top" wrapText="1"/>
      <protection locked="0"/>
    </xf>
    <xf numFmtId="3" fontId="51" fillId="33" borderId="0" xfId="0" applyNumberFormat="1" applyFont="1" applyFill="1" applyAlignment="1" applyProtection="1">
      <alignment horizontal="right" vertical="top" wrapText="1"/>
      <protection locked="0"/>
    </xf>
    <xf numFmtId="0" fontId="51" fillId="33" borderId="0" xfId="0" applyFont="1" applyFill="1" applyAlignment="1" applyProtection="1">
      <alignment horizontal="left" vertical="top"/>
      <protection locked="0"/>
    </xf>
    <xf numFmtId="3" fontId="51" fillId="33" borderId="0" xfId="0" applyNumberFormat="1" applyFont="1" applyFill="1" applyAlignment="1" applyProtection="1">
      <alignment horizontal="left" vertical="top" wrapText="1"/>
      <protection locked="0"/>
    </xf>
    <xf numFmtId="0" fontId="52" fillId="33" borderId="0" xfId="0" applyFont="1" applyFill="1" applyAlignment="1" applyProtection="1">
      <alignment horizontal="left" vertical="top" wrapText="1"/>
      <protection locked="0"/>
    </xf>
    <xf numFmtId="0" fontId="52" fillId="33" borderId="0" xfId="0" applyFont="1" applyFill="1" applyAlignment="1" applyProtection="1">
      <alignment horizontal="left" vertical="top"/>
      <protection locked="0"/>
    </xf>
    <xf numFmtId="0" fontId="51" fillId="33" borderId="0" xfId="0" applyFont="1" applyFill="1" applyAlignment="1" applyProtection="1">
      <alignment horizontal="right" vertical="top"/>
      <protection locked="0"/>
    </xf>
    <xf numFmtId="9" fontId="51" fillId="33" borderId="0" xfId="0" applyNumberFormat="1" applyFont="1" applyFill="1" applyAlignment="1" applyProtection="1">
      <alignment horizontal="left" vertical="top" wrapText="1"/>
      <protection locked="0"/>
    </xf>
    <xf numFmtId="0" fontId="50" fillId="33" borderId="0" xfId="0" applyFont="1" applyFill="1" applyAlignment="1" applyProtection="1">
      <alignment horizontal="left" vertical="top" wrapText="1"/>
      <protection locked="0"/>
    </xf>
    <xf numFmtId="0" fontId="50" fillId="33" borderId="0" xfId="0" applyFont="1" applyFill="1" applyBorder="1" applyAlignment="1" applyProtection="1">
      <alignment horizontal="left" vertical="top" wrapText="1"/>
      <protection locked="0"/>
    </xf>
    <xf numFmtId="3" fontId="51" fillId="33" borderId="0" xfId="0" applyNumberFormat="1" applyFont="1" applyFill="1" applyBorder="1" applyAlignment="1" applyProtection="1">
      <alignment horizontal="left" vertical="top" wrapText="1"/>
      <protection locked="0"/>
    </xf>
    <xf numFmtId="0" fontId="51" fillId="33" borderId="0" xfId="0" applyFont="1" applyFill="1" applyBorder="1" applyAlignment="1" applyProtection="1">
      <alignment horizontal="left" vertical="top" wrapText="1"/>
      <protection locked="0"/>
    </xf>
    <xf numFmtId="0" fontId="50" fillId="33" borderId="0" xfId="0" applyFont="1" applyFill="1" applyBorder="1" applyAlignment="1" applyProtection="1">
      <alignment horizontal="left" vertical="top"/>
      <protection locked="0"/>
    </xf>
    <xf numFmtId="168" fontId="51" fillId="33" borderId="0" xfId="0" applyNumberFormat="1" applyFont="1" applyFill="1" applyBorder="1" applyAlignment="1" applyProtection="1">
      <alignment horizontal="left" vertical="top" wrapText="1"/>
      <protection locked="0"/>
    </xf>
    <xf numFmtId="3" fontId="51" fillId="33" borderId="0" xfId="0" applyNumberFormat="1" applyFont="1" applyFill="1" applyBorder="1" applyAlignment="1" applyProtection="1">
      <alignment horizontal="right" vertical="top" wrapText="1"/>
      <protection locked="0"/>
    </xf>
    <xf numFmtId="0" fontId="50" fillId="33" borderId="11" xfId="0" applyFont="1" applyFill="1" applyBorder="1" applyAlignment="1" applyProtection="1">
      <alignment horizontal="left" vertical="top" wrapText="1"/>
      <protection locked="0"/>
    </xf>
    <xf numFmtId="3" fontId="50" fillId="33" borderId="0" xfId="0" applyNumberFormat="1" applyFont="1" applyFill="1" applyAlignment="1" applyProtection="1">
      <alignment horizontal="left" vertical="top"/>
      <protection locked="0"/>
    </xf>
    <xf numFmtId="3" fontId="50" fillId="33" borderId="0" xfId="0" applyNumberFormat="1" applyFont="1" applyFill="1" applyAlignment="1" applyProtection="1">
      <alignment horizontal="left" vertical="top" wrapText="1"/>
      <protection locked="0"/>
    </xf>
    <xf numFmtId="3" fontId="50" fillId="33" borderId="0" xfId="0" applyNumberFormat="1" applyFont="1" applyFill="1" applyAlignment="1" applyProtection="1">
      <alignment horizontal="right" vertical="top" wrapText="1"/>
      <protection locked="0"/>
    </xf>
    <xf numFmtId="0" fontId="51" fillId="33" borderId="10" xfId="0" applyFont="1" applyFill="1" applyBorder="1" applyAlignment="1" applyProtection="1">
      <alignment horizontal="left" vertical="top" wrapText="1"/>
      <protection locked="0"/>
    </xf>
    <xf numFmtId="4" fontId="51" fillId="33" borderId="10" xfId="0" applyNumberFormat="1" applyFont="1" applyFill="1" applyBorder="1" applyAlignment="1" applyProtection="1">
      <alignment horizontal="left" vertical="top" wrapText="1" shrinkToFit="1"/>
      <protection locked="0"/>
    </xf>
    <xf numFmtId="44" fontId="51" fillId="33" borderId="10" xfId="0" applyNumberFormat="1" applyFont="1" applyFill="1" applyBorder="1" applyAlignment="1" applyProtection="1">
      <alignment horizontal="left" vertical="top" wrapText="1"/>
      <protection locked="0"/>
    </xf>
    <xf numFmtId="44" fontId="51" fillId="0" borderId="10" xfId="0" applyNumberFormat="1" applyFont="1" applyFill="1" applyBorder="1" applyAlignment="1" applyProtection="1">
      <alignment horizontal="left" vertical="top" wrapText="1"/>
      <protection locked="0"/>
    </xf>
    <xf numFmtId="3" fontId="51" fillId="0" borderId="0" xfId="0" applyNumberFormat="1" applyFont="1" applyFill="1" applyAlignment="1" applyProtection="1">
      <alignment horizontal="right" vertical="top" wrapText="1"/>
      <protection locked="0"/>
    </xf>
    <xf numFmtId="0" fontId="51" fillId="0" borderId="0" xfId="0" applyFont="1" applyFill="1" applyAlignment="1" applyProtection="1">
      <alignment horizontal="left" vertical="top"/>
      <protection locked="0"/>
    </xf>
    <xf numFmtId="3" fontId="51" fillId="0" borderId="0" xfId="0" applyNumberFormat="1" applyFont="1" applyFill="1" applyAlignment="1" applyProtection="1">
      <alignment horizontal="left" vertical="top" wrapText="1"/>
      <protection locked="0"/>
    </xf>
    <xf numFmtId="0" fontId="51" fillId="0" borderId="12" xfId="0" applyFont="1" applyFill="1" applyBorder="1" applyAlignment="1" applyProtection="1">
      <alignment horizontal="left" vertical="center" wrapText="1"/>
      <protection locked="0"/>
    </xf>
    <xf numFmtId="0" fontId="51" fillId="33" borderId="12" xfId="0" applyFont="1" applyFill="1" applyBorder="1" applyAlignment="1" applyProtection="1">
      <alignment horizontal="left" vertical="center" wrapText="1"/>
      <protection locked="0"/>
    </xf>
    <xf numFmtId="0" fontId="51" fillId="0" borderId="10" xfId="0" applyFont="1" applyFill="1" applyBorder="1" applyAlignment="1" applyProtection="1">
      <alignment horizontal="left" vertical="center" wrapText="1"/>
      <protection locked="0"/>
    </xf>
    <xf numFmtId="0" fontId="50" fillId="34" borderId="10" xfId="0" applyFont="1" applyFill="1" applyBorder="1" applyAlignment="1" applyProtection="1">
      <alignment horizontal="left" vertical="top" wrapText="1"/>
      <protection locked="0"/>
    </xf>
    <xf numFmtId="0" fontId="51" fillId="34" borderId="12" xfId="0" applyFont="1" applyFill="1" applyBorder="1" applyAlignment="1" applyProtection="1">
      <alignment horizontal="left" vertical="top" wrapText="1"/>
      <protection locked="0"/>
    </xf>
    <xf numFmtId="0" fontId="51" fillId="0" borderId="0" xfId="0" applyFont="1" applyFill="1" applyBorder="1" applyAlignment="1" applyProtection="1">
      <alignment horizontal="justify" vertical="top" wrapText="1"/>
      <protection locked="0"/>
    </xf>
    <xf numFmtId="0" fontId="51" fillId="0" borderId="0" xfId="0" applyFont="1" applyFill="1" applyBorder="1" applyAlignment="1" applyProtection="1">
      <alignment horizontal="left" vertical="top" wrapText="1"/>
      <protection locked="0"/>
    </xf>
    <xf numFmtId="0" fontId="51" fillId="0" borderId="0" xfId="0" applyFont="1" applyFill="1" applyAlignment="1" applyProtection="1">
      <alignment horizontal="left" vertical="top" wrapText="1"/>
      <protection locked="0"/>
    </xf>
    <xf numFmtId="0" fontId="51" fillId="0" borderId="0" xfId="0" applyFont="1" applyFill="1" applyBorder="1" applyAlignment="1" applyProtection="1">
      <alignment horizontal="left" vertical="center" wrapText="1"/>
      <protection locked="0"/>
    </xf>
    <xf numFmtId="0" fontId="51" fillId="0" borderId="10" xfId="0" applyFont="1" applyFill="1" applyBorder="1" applyAlignment="1" applyProtection="1">
      <alignment horizontal="left" vertical="top" wrapText="1"/>
      <protection locked="0"/>
    </xf>
    <xf numFmtId="0" fontId="51" fillId="0" borderId="0" xfId="0" applyFont="1" applyFill="1" applyAlignment="1" applyProtection="1">
      <alignment horizontal="right" vertical="top"/>
      <protection locked="0"/>
    </xf>
    <xf numFmtId="9" fontId="51" fillId="0" borderId="0" xfId="0" applyNumberFormat="1" applyFont="1" applyFill="1" applyAlignment="1" applyProtection="1">
      <alignment horizontal="left" vertical="top" wrapText="1"/>
      <protection locked="0"/>
    </xf>
    <xf numFmtId="0" fontId="50" fillId="0" borderId="0" xfId="0" applyFont="1" applyFill="1" applyAlignment="1" applyProtection="1">
      <alignment horizontal="left" vertical="top" wrapText="1"/>
      <protection locked="0"/>
    </xf>
    <xf numFmtId="0" fontId="50" fillId="0" borderId="0" xfId="0" applyFont="1" applyFill="1" applyBorder="1" applyAlignment="1" applyProtection="1">
      <alignment horizontal="left" vertical="top" wrapText="1"/>
      <protection locked="0"/>
    </xf>
    <xf numFmtId="3" fontId="51" fillId="0" borderId="0" xfId="0" applyNumberFormat="1" applyFont="1" applyFill="1" applyBorder="1" applyAlignment="1" applyProtection="1">
      <alignment horizontal="left" vertical="top" wrapText="1"/>
      <protection locked="0"/>
    </xf>
    <xf numFmtId="0" fontId="50" fillId="0" borderId="0" xfId="0" applyFont="1" applyFill="1" applyBorder="1" applyAlignment="1" applyProtection="1">
      <alignment horizontal="left" vertical="top"/>
      <protection locked="0"/>
    </xf>
    <xf numFmtId="168" fontId="51" fillId="0" borderId="0" xfId="0" applyNumberFormat="1" applyFont="1" applyFill="1" applyBorder="1" applyAlignment="1" applyProtection="1">
      <alignment horizontal="left" vertical="top" wrapText="1"/>
      <protection locked="0"/>
    </xf>
    <xf numFmtId="3" fontId="51" fillId="0" borderId="0" xfId="0" applyNumberFormat="1" applyFont="1" applyFill="1" applyBorder="1" applyAlignment="1" applyProtection="1">
      <alignment horizontal="right" vertical="top" wrapText="1"/>
      <protection locked="0"/>
    </xf>
    <xf numFmtId="3" fontId="50" fillId="0" borderId="0" xfId="0" applyNumberFormat="1" applyFont="1" applyFill="1" applyAlignment="1" applyProtection="1">
      <alignment horizontal="left" vertical="top"/>
      <protection locked="0"/>
    </xf>
    <xf numFmtId="3" fontId="50" fillId="0" borderId="0" xfId="0" applyNumberFormat="1" applyFont="1" applyFill="1" applyAlignment="1" applyProtection="1">
      <alignment horizontal="left" vertical="top" wrapText="1"/>
      <protection locked="0"/>
    </xf>
    <xf numFmtId="3" fontId="50" fillId="0" borderId="0" xfId="0" applyNumberFormat="1" applyFont="1" applyFill="1" applyAlignment="1" applyProtection="1">
      <alignment horizontal="right" vertical="top" wrapText="1"/>
      <protection locked="0"/>
    </xf>
    <xf numFmtId="4" fontId="51" fillId="0" borderId="0" xfId="0" applyNumberFormat="1" applyFont="1" applyFill="1" applyBorder="1" applyAlignment="1" applyProtection="1">
      <alignment horizontal="left" vertical="top" wrapText="1" shrinkToFit="1"/>
      <protection locked="0"/>
    </xf>
    <xf numFmtId="1" fontId="51" fillId="0" borderId="0" xfId="0" applyNumberFormat="1" applyFont="1" applyFill="1" applyBorder="1" applyAlignment="1" applyProtection="1">
      <alignment horizontal="left" vertical="top" wrapText="1" shrinkToFit="1"/>
      <protection locked="0"/>
    </xf>
    <xf numFmtId="44" fontId="51" fillId="0" borderId="0" xfId="0" applyNumberFormat="1" applyFont="1" applyFill="1" applyBorder="1" applyAlignment="1" applyProtection="1">
      <alignment horizontal="left" vertical="top" wrapText="1"/>
      <protection locked="0"/>
    </xf>
    <xf numFmtId="175" fontId="51" fillId="33" borderId="0" xfId="44" applyNumberFormat="1" applyFont="1" applyFill="1" applyBorder="1" applyAlignment="1">
      <alignment horizontal="left" vertical="center" wrapText="1"/>
    </xf>
    <xf numFmtId="3" fontId="50" fillId="34" borderId="10" xfId="48" applyNumberFormat="1" applyFont="1" applyFill="1" applyBorder="1" applyAlignment="1" applyProtection="1">
      <alignment horizontal="left" vertical="top" wrapText="1"/>
      <protection locked="0"/>
    </xf>
    <xf numFmtId="0" fontId="51" fillId="34" borderId="10" xfId="0" applyFont="1" applyFill="1" applyBorder="1" applyAlignment="1" applyProtection="1">
      <alignment horizontal="left" vertical="top" wrapText="1"/>
      <protection locked="0"/>
    </xf>
    <xf numFmtId="0" fontId="50" fillId="0" borderId="0" xfId="0" applyFont="1" applyFill="1" applyBorder="1" applyAlignment="1" applyProtection="1">
      <alignment horizontal="center" vertical="top"/>
      <protection locked="0"/>
    </xf>
    <xf numFmtId="3" fontId="50" fillId="0" borderId="0" xfId="0" applyNumberFormat="1" applyFont="1" applyFill="1" applyBorder="1" applyAlignment="1" applyProtection="1">
      <alignment horizontal="left" vertical="top" wrapText="1"/>
      <protection locked="0"/>
    </xf>
    <xf numFmtId="44" fontId="51" fillId="0" borderId="10" xfId="73" applyNumberFormat="1" applyFont="1" applyFill="1" applyBorder="1" applyAlignment="1" applyProtection="1">
      <alignment horizontal="left" vertical="top" wrapText="1"/>
      <protection locked="0"/>
    </xf>
    <xf numFmtId="44" fontId="51" fillId="0" borderId="0" xfId="0" applyNumberFormat="1" applyFont="1" applyFill="1" applyBorder="1" applyAlignment="1" applyProtection="1">
      <alignment horizontal="right" vertical="top" wrapText="1"/>
      <protection locked="0"/>
    </xf>
    <xf numFmtId="0" fontId="51" fillId="0" borderId="0" xfId="0" applyNumberFormat="1" applyFont="1" applyFill="1" applyBorder="1" applyAlignment="1" applyProtection="1">
      <alignment horizontal="justify" vertical="top" wrapText="1"/>
      <protection locked="0"/>
    </xf>
    <xf numFmtId="0" fontId="51" fillId="0" borderId="0" xfId="0" applyNumberFormat="1" applyFont="1" applyFill="1" applyBorder="1" applyAlignment="1" applyProtection="1">
      <alignment horizontal="right" vertical="top" wrapText="1"/>
      <protection locked="0"/>
    </xf>
    <xf numFmtId="0" fontId="53" fillId="0" borderId="0" xfId="0" applyNumberFormat="1" applyFont="1" applyFill="1" applyBorder="1" applyAlignment="1" applyProtection="1">
      <alignment horizontal="justify" vertical="top" wrapText="1"/>
      <protection locked="0"/>
    </xf>
    <xf numFmtId="0" fontId="51" fillId="0" borderId="0" xfId="0" applyFont="1" applyFill="1" applyBorder="1" applyAlignment="1" applyProtection="1">
      <alignment horizontal="left" vertical="top"/>
      <protection locked="0"/>
    </xf>
    <xf numFmtId="49" fontId="51" fillId="0" borderId="0" xfId="0" applyNumberFormat="1" applyFont="1" applyFill="1" applyBorder="1" applyAlignment="1" applyProtection="1">
      <alignment horizontal="left" vertical="top" wrapText="1"/>
      <protection locked="0"/>
    </xf>
    <xf numFmtId="49" fontId="51" fillId="0" borderId="0" xfId="0" applyNumberFormat="1" applyFont="1" applyFill="1" applyAlignment="1" applyProtection="1">
      <alignment horizontal="left" vertical="top" wrapText="1"/>
      <protection locked="0"/>
    </xf>
    <xf numFmtId="49" fontId="51" fillId="0" borderId="10" xfId="0" applyNumberFormat="1" applyFont="1" applyFill="1" applyBorder="1" applyAlignment="1" applyProtection="1">
      <alignment horizontal="left" vertical="top" wrapText="1"/>
      <protection locked="0"/>
    </xf>
    <xf numFmtId="49" fontId="51" fillId="0" borderId="11" xfId="0" applyNumberFormat="1" applyFont="1" applyFill="1" applyBorder="1" applyAlignment="1" applyProtection="1">
      <alignment horizontal="left" vertical="top" wrapText="1"/>
      <protection locked="0"/>
    </xf>
    <xf numFmtId="3" fontId="51" fillId="0" borderId="10" xfId="0" applyNumberFormat="1" applyFont="1" applyFill="1" applyBorder="1" applyAlignment="1" applyProtection="1">
      <alignment horizontal="right" vertical="top" wrapText="1"/>
      <protection locked="0"/>
    </xf>
    <xf numFmtId="49" fontId="50" fillId="0" borderId="10" xfId="0" applyNumberFormat="1" applyFont="1" applyFill="1" applyBorder="1" applyAlignment="1" applyProtection="1">
      <alignment horizontal="left" vertical="top" wrapText="1"/>
      <protection locked="0"/>
    </xf>
    <xf numFmtId="3" fontId="50" fillId="0" borderId="10" xfId="0" applyNumberFormat="1" applyFont="1" applyFill="1" applyBorder="1" applyAlignment="1" applyProtection="1">
      <alignment horizontal="right" vertical="top" wrapText="1"/>
      <protection locked="0"/>
    </xf>
    <xf numFmtId="0" fontId="51" fillId="0" borderId="0" xfId="0" applyFont="1" applyFill="1" applyAlignment="1" applyProtection="1">
      <alignment horizontal="justify" vertical="top" wrapText="1"/>
      <protection locked="0"/>
    </xf>
    <xf numFmtId="0" fontId="54" fillId="0" borderId="0" xfId="0" applyFont="1" applyFill="1" applyBorder="1" applyAlignment="1" applyProtection="1">
      <alignment horizontal="left" vertical="top" wrapText="1"/>
      <protection locked="0"/>
    </xf>
    <xf numFmtId="3" fontId="54" fillId="0" borderId="0" xfId="0" applyNumberFormat="1" applyFont="1" applyFill="1" applyBorder="1" applyAlignment="1" applyProtection="1">
      <alignment horizontal="left" vertical="top" wrapText="1"/>
      <protection locked="0"/>
    </xf>
    <xf numFmtId="0" fontId="50" fillId="0" borderId="11" xfId="0" applyFont="1" applyFill="1" applyBorder="1" applyAlignment="1" applyProtection="1">
      <alignment horizontal="left" vertical="top" wrapText="1"/>
      <protection locked="0"/>
    </xf>
    <xf numFmtId="0" fontId="50" fillId="0" borderId="10" xfId="0" applyFont="1" applyFill="1" applyBorder="1" applyAlignment="1" applyProtection="1">
      <alignment horizontal="left" vertical="top" wrapText="1"/>
      <protection locked="0"/>
    </xf>
    <xf numFmtId="0" fontId="51" fillId="0" borderId="10" xfId="0" applyFont="1" applyFill="1" applyBorder="1" applyAlignment="1" applyProtection="1">
      <alignment horizontal="left" vertical="top" wrapText="1"/>
      <protection locked="0"/>
    </xf>
    <xf numFmtId="0" fontId="50" fillId="0" borderId="0" xfId="0" applyFont="1" applyFill="1" applyAlignment="1" applyProtection="1">
      <alignment horizontal="left" vertical="top" wrapText="1"/>
      <protection locked="0"/>
    </xf>
    <xf numFmtId="0" fontId="51" fillId="0" borderId="0" xfId="0" applyFont="1" applyFill="1" applyBorder="1" applyAlignment="1" applyProtection="1">
      <alignment horizontal="left" vertical="top" wrapText="1"/>
      <protection locked="0"/>
    </xf>
    <xf numFmtId="0" fontId="51" fillId="0" borderId="0" xfId="0" applyFont="1" applyFill="1" applyAlignment="1" applyProtection="1">
      <alignment horizontal="left" vertical="top" wrapText="1"/>
      <protection locked="0"/>
    </xf>
    <xf numFmtId="3" fontId="50" fillId="34" borderId="11" xfId="48" applyNumberFormat="1" applyFont="1" applyFill="1" applyBorder="1" applyAlignment="1" applyProtection="1">
      <alignment horizontal="left" vertical="top" wrapText="1"/>
      <protection locked="0"/>
    </xf>
    <xf numFmtId="1" fontId="51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4" fontId="51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0" fontId="50" fillId="0" borderId="11" xfId="0" applyFont="1" applyFill="1" applyBorder="1" applyAlignment="1" applyProtection="1">
      <alignment horizontal="left" vertical="top" wrapText="1"/>
      <protection locked="0"/>
    </xf>
    <xf numFmtId="0" fontId="51" fillId="0" borderId="0" xfId="0" applyFont="1" applyFill="1" applyAlignment="1" applyProtection="1">
      <alignment horizontal="left" vertical="top" wrapText="1"/>
      <protection locked="0"/>
    </xf>
    <xf numFmtId="0" fontId="51" fillId="0" borderId="0" xfId="0" applyFont="1" applyFill="1" applyBorder="1" applyAlignment="1" applyProtection="1">
      <alignment horizontal="left" vertical="top" wrapText="1"/>
      <protection locked="0"/>
    </xf>
    <xf numFmtId="0" fontId="50" fillId="0" borderId="0" xfId="0" applyFont="1" applyFill="1" applyAlignment="1" applyProtection="1">
      <alignment horizontal="left" vertical="top" wrapText="1"/>
      <protection locked="0"/>
    </xf>
    <xf numFmtId="0" fontId="51" fillId="0" borderId="10" xfId="0" applyFont="1" applyFill="1" applyBorder="1" applyAlignment="1" applyProtection="1">
      <alignment horizontal="left" vertical="top" wrapText="1"/>
      <protection locked="0"/>
    </xf>
    <xf numFmtId="0" fontId="50" fillId="0" borderId="10" xfId="0" applyFont="1" applyFill="1" applyBorder="1" applyAlignment="1" applyProtection="1">
      <alignment horizontal="left" vertical="top" wrapText="1"/>
      <protection locked="0"/>
    </xf>
    <xf numFmtId="3" fontId="50" fillId="34" borderId="11" xfId="48" applyNumberFormat="1" applyFont="1" applyFill="1" applyBorder="1" applyAlignment="1" applyProtection="1">
      <alignment horizontal="left" vertical="top" wrapText="1"/>
      <protection locked="0"/>
    </xf>
    <xf numFmtId="4" fontId="51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0" fontId="51" fillId="0" borderId="10" xfId="0" applyFont="1" applyBorder="1" applyAlignment="1">
      <alignment horizontal="center" vertical="center" wrapText="1"/>
    </xf>
    <xf numFmtId="175" fontId="51" fillId="33" borderId="10" xfId="50" applyNumberFormat="1" applyFont="1" applyFill="1" applyBorder="1" applyAlignment="1">
      <alignment horizontal="center" vertical="center" wrapText="1"/>
    </xf>
    <xf numFmtId="1" fontId="51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0" fontId="51" fillId="33" borderId="0" xfId="0" applyFont="1" applyFill="1" applyAlignment="1" applyProtection="1">
      <alignment horizontal="left" vertical="top" wrapText="1"/>
      <protection locked="0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175" fontId="7" fillId="33" borderId="13" xfId="44" applyNumberFormat="1" applyFont="1" applyFill="1" applyBorder="1" applyAlignment="1">
      <alignment horizontal="left" vertical="center" wrapText="1"/>
    </xf>
    <xf numFmtId="0" fontId="51" fillId="33" borderId="10" xfId="0" applyFont="1" applyFill="1" applyBorder="1" applyAlignment="1" applyProtection="1">
      <alignment horizontal="left" vertical="center" wrapText="1"/>
      <protection locked="0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182" fontId="7" fillId="35" borderId="14" xfId="48" applyNumberFormat="1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182" fontId="7" fillId="35" borderId="16" xfId="48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175" fontId="7" fillId="33" borderId="13" xfId="44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75" fontId="7" fillId="33" borderId="10" xfId="44" applyNumberFormat="1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175" fontId="7" fillId="33" borderId="13" xfId="50" applyNumberFormat="1" applyFont="1" applyFill="1" applyBorder="1" applyAlignment="1">
      <alignment horizontal="center" vertical="center" wrapText="1"/>
    </xf>
    <xf numFmtId="175" fontId="7" fillId="33" borderId="10" xfId="50" applyNumberFormat="1" applyFont="1" applyFill="1" applyBorder="1" applyAlignment="1">
      <alignment horizontal="center" vertical="center" wrapText="1"/>
    </xf>
    <xf numFmtId="0" fontId="51" fillId="0" borderId="10" xfId="0" applyFont="1" applyFill="1" applyBorder="1" applyAlignment="1" applyProtection="1">
      <alignment vertical="top" wrapText="1"/>
      <protection locked="0"/>
    </xf>
    <xf numFmtId="0" fontId="51" fillId="0" borderId="10" xfId="0" applyFont="1" applyFill="1" applyBorder="1" applyAlignment="1" applyProtection="1">
      <alignment vertical="center" wrapText="1"/>
      <protection locked="0"/>
    </xf>
    <xf numFmtId="4" fontId="51" fillId="0" borderId="10" xfId="0" applyNumberFormat="1" applyFont="1" applyFill="1" applyBorder="1" applyAlignment="1" applyProtection="1">
      <alignment vertical="top" wrapText="1" shrinkToFit="1"/>
      <protection locked="0"/>
    </xf>
    <xf numFmtId="1" fontId="51" fillId="0" borderId="10" xfId="0" applyNumberFormat="1" applyFont="1" applyFill="1" applyBorder="1" applyAlignment="1" applyProtection="1">
      <alignment vertical="top" wrapText="1" shrinkToFit="1"/>
      <protection locked="0"/>
    </xf>
    <xf numFmtId="44" fontId="51" fillId="0" borderId="10" xfId="0" applyNumberFormat="1" applyFont="1" applyFill="1" applyBorder="1" applyAlignment="1" applyProtection="1">
      <alignment vertical="top" wrapText="1"/>
      <protection locked="0"/>
    </xf>
    <xf numFmtId="0" fontId="51" fillId="0" borderId="13" xfId="0" applyFont="1" applyBorder="1" applyAlignment="1">
      <alignment horizontal="center" vertical="center" wrapText="1"/>
    </xf>
    <xf numFmtId="175" fontId="51" fillId="33" borderId="17" xfId="50" applyNumberFormat="1" applyFont="1" applyFill="1" applyBorder="1" applyAlignment="1">
      <alignment horizontal="center" vertical="center"/>
    </xf>
    <xf numFmtId="175" fontId="51" fillId="33" borderId="11" xfId="50" applyNumberFormat="1" applyFont="1" applyFill="1" applyBorder="1" applyAlignment="1">
      <alignment horizontal="center" vertical="center"/>
    </xf>
    <xf numFmtId="0" fontId="51" fillId="0" borderId="13" xfId="0" applyFont="1" applyFill="1" applyBorder="1" applyAlignment="1">
      <alignment horizontal="center" vertical="center"/>
    </xf>
    <xf numFmtId="0" fontId="51" fillId="33" borderId="10" xfId="0" applyFont="1" applyFill="1" applyBorder="1" applyAlignment="1">
      <alignment horizontal="center" vertical="center"/>
    </xf>
    <xf numFmtId="175" fontId="51" fillId="33" borderId="13" xfId="50" applyNumberFormat="1" applyFont="1" applyFill="1" applyBorder="1" applyAlignment="1">
      <alignment horizontal="center" vertical="center" wrapText="1"/>
    </xf>
    <xf numFmtId="0" fontId="7" fillId="33" borderId="13" xfId="61" applyFont="1" applyFill="1" applyBorder="1" applyAlignment="1">
      <alignment horizontal="center" vertical="center" wrapText="1"/>
      <protection/>
    </xf>
    <xf numFmtId="175" fontId="7" fillId="33" borderId="13" xfId="50" applyNumberFormat="1" applyFont="1" applyFill="1" applyBorder="1" applyAlignment="1">
      <alignment horizontal="center" vertical="center"/>
    </xf>
    <xf numFmtId="0" fontId="7" fillId="0" borderId="13" xfId="64" applyFont="1" applyBorder="1" applyAlignment="1">
      <alignment horizontal="center" vertical="center" wrapText="1"/>
    </xf>
    <xf numFmtId="0" fontId="7" fillId="0" borderId="10" xfId="0" applyFont="1" applyBorder="1" applyAlignment="1">
      <alignment vertical="top" wrapText="1"/>
    </xf>
    <xf numFmtId="0" fontId="7" fillId="0" borderId="13" xfId="0" applyFont="1" applyBorder="1" applyAlignment="1">
      <alignment horizontal="left" vertical="top" wrapText="1"/>
    </xf>
    <xf numFmtId="0" fontId="7" fillId="0" borderId="13" xfId="61" applyFont="1" applyBorder="1" applyAlignment="1">
      <alignment vertical="center" wrapText="1"/>
      <protection/>
    </xf>
    <xf numFmtId="175" fontId="7" fillId="33" borderId="13" xfId="49" applyNumberFormat="1" applyFont="1" applyFill="1" applyBorder="1" applyAlignment="1">
      <alignment horizontal="center" vertical="center" wrapText="1"/>
    </xf>
    <xf numFmtId="0" fontId="7" fillId="0" borderId="10" xfId="61" applyFont="1" applyBorder="1" applyAlignment="1">
      <alignment vertical="center" wrapText="1"/>
      <protection/>
    </xf>
    <xf numFmtId="175" fontId="7" fillId="33" borderId="10" xfId="49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 applyProtection="1">
      <alignment horizontal="center" vertical="center" wrapText="1"/>
      <protection locked="0"/>
    </xf>
    <xf numFmtId="3" fontId="7" fillId="33" borderId="17" xfId="50" applyNumberFormat="1" applyFont="1" applyFill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182" fontId="7" fillId="33" borderId="14" xfId="50" applyNumberFormat="1" applyFont="1" applyFill="1" applyBorder="1" applyAlignment="1">
      <alignment horizontal="center" vertical="center"/>
    </xf>
    <xf numFmtId="3" fontId="7" fillId="33" borderId="13" xfId="73" applyNumberFormat="1" applyFont="1" applyFill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/>
    </xf>
    <xf numFmtId="0" fontId="51" fillId="33" borderId="13" xfId="0" applyFont="1" applyFill="1" applyBorder="1" applyAlignment="1">
      <alignment horizontal="center" vertical="center"/>
    </xf>
    <xf numFmtId="3" fontId="50" fillId="34" borderId="10" xfId="0" applyNumberFormat="1" applyFont="1" applyFill="1" applyBorder="1" applyAlignment="1" applyProtection="1">
      <alignment horizontal="left" vertical="top" wrapText="1"/>
      <protection locked="0"/>
    </xf>
    <xf numFmtId="0" fontId="51" fillId="0" borderId="0" xfId="0" applyFont="1" applyFill="1" applyBorder="1" applyAlignment="1" applyProtection="1">
      <alignment horizontal="justify" vertical="top" wrapText="1"/>
      <protection locked="0"/>
    </xf>
    <xf numFmtId="0" fontId="51" fillId="0" borderId="0" xfId="0" applyFont="1" applyFill="1" applyBorder="1" applyAlignment="1" applyProtection="1">
      <alignment horizontal="justify" vertical="justify" wrapText="1"/>
      <protection locked="0"/>
    </xf>
    <xf numFmtId="0" fontId="51" fillId="0" borderId="0" xfId="0" applyNumberFormat="1" applyFont="1" applyFill="1" applyBorder="1" applyAlignment="1" applyProtection="1">
      <alignment horizontal="justify" vertical="top" wrapText="1"/>
      <protection locked="0"/>
    </xf>
    <xf numFmtId="49" fontId="51" fillId="0" borderId="11" xfId="0" applyNumberFormat="1" applyFont="1" applyFill="1" applyBorder="1" applyAlignment="1" applyProtection="1">
      <alignment horizontal="left" vertical="top" wrapText="1"/>
      <protection locked="0"/>
    </xf>
    <xf numFmtId="49" fontId="51" fillId="0" borderId="12" xfId="0" applyNumberFormat="1" applyFont="1" applyFill="1" applyBorder="1" applyAlignment="1" applyProtection="1">
      <alignment horizontal="left" vertical="top" wrapText="1"/>
      <protection locked="0"/>
    </xf>
    <xf numFmtId="49" fontId="50" fillId="0" borderId="11" xfId="0" applyNumberFormat="1" applyFont="1" applyFill="1" applyBorder="1" applyAlignment="1" applyProtection="1">
      <alignment horizontal="left" vertical="top" wrapText="1"/>
      <protection locked="0"/>
    </xf>
    <xf numFmtId="49" fontId="50" fillId="0" borderId="12" xfId="0" applyNumberFormat="1" applyFont="1" applyFill="1" applyBorder="1" applyAlignment="1" applyProtection="1">
      <alignment horizontal="left" vertical="top" wrapText="1"/>
      <protection locked="0"/>
    </xf>
    <xf numFmtId="0" fontId="51" fillId="0" borderId="0" xfId="0" applyNumberFormat="1" applyFont="1" applyFill="1" applyBorder="1" applyAlignment="1" applyProtection="1">
      <alignment horizontal="left" vertical="top" wrapText="1"/>
      <protection locked="0"/>
    </xf>
    <xf numFmtId="0" fontId="51" fillId="0" borderId="0" xfId="0" applyFont="1" applyFill="1" applyBorder="1" applyAlignment="1" applyProtection="1">
      <alignment horizontal="left" vertical="top" wrapText="1"/>
      <protection locked="0"/>
    </xf>
    <xf numFmtId="0" fontId="51" fillId="0" borderId="0" xfId="0" applyFont="1" applyFill="1" applyAlignment="1" applyProtection="1">
      <alignment horizontal="left" vertical="top" wrapText="1"/>
      <protection locked="0"/>
    </xf>
    <xf numFmtId="0" fontId="51" fillId="0" borderId="0" xfId="0" applyFont="1" applyFill="1" applyAlignment="1" applyProtection="1">
      <alignment vertical="top" wrapText="1"/>
      <protection locked="0"/>
    </xf>
    <xf numFmtId="0" fontId="50" fillId="0" borderId="0" xfId="0" applyFont="1" applyFill="1" applyAlignment="1" applyProtection="1">
      <alignment horizontal="left" vertical="top" wrapText="1"/>
      <protection locked="0"/>
    </xf>
    <xf numFmtId="0" fontId="55" fillId="0" borderId="0" xfId="0" applyFont="1" applyAlignment="1">
      <alignment horizontal="left" vertical="top" wrapText="1"/>
    </xf>
    <xf numFmtId="49" fontId="51" fillId="0" borderId="18" xfId="0" applyNumberFormat="1" applyFont="1" applyFill="1" applyBorder="1" applyAlignment="1" applyProtection="1">
      <alignment horizontal="left" vertical="top" wrapText="1"/>
      <protection locked="0"/>
    </xf>
    <xf numFmtId="0" fontId="51" fillId="0" borderId="10" xfId="0" applyFont="1" applyFill="1" applyBorder="1" applyAlignment="1" applyProtection="1">
      <alignment horizontal="left" vertical="top" wrapText="1"/>
      <protection locked="0"/>
    </xf>
    <xf numFmtId="0" fontId="50" fillId="0" borderId="11" xfId="0" applyFont="1" applyFill="1" applyBorder="1" applyAlignment="1" applyProtection="1">
      <alignment horizontal="left" vertical="top" wrapText="1"/>
      <protection locked="0"/>
    </xf>
    <xf numFmtId="0" fontId="50" fillId="0" borderId="12" xfId="0" applyFont="1" applyFill="1" applyBorder="1" applyAlignment="1" applyProtection="1">
      <alignment horizontal="left" vertical="top" wrapText="1"/>
      <protection locked="0"/>
    </xf>
    <xf numFmtId="0" fontId="50" fillId="0" borderId="10" xfId="0" applyFont="1" applyFill="1" applyBorder="1" applyAlignment="1" applyProtection="1">
      <alignment horizontal="left" vertical="top" wrapText="1"/>
      <protection locked="0"/>
    </xf>
    <xf numFmtId="0" fontId="50" fillId="0" borderId="11" xfId="0" applyFont="1" applyFill="1" applyBorder="1" applyAlignment="1" applyProtection="1">
      <alignment horizontal="center" vertical="top" wrapText="1"/>
      <protection locked="0"/>
    </xf>
    <xf numFmtId="0" fontId="50" fillId="0" borderId="12" xfId="0" applyFont="1" applyFill="1" applyBorder="1" applyAlignment="1" applyProtection="1">
      <alignment horizontal="center" vertical="top" wrapText="1"/>
      <protection locked="0"/>
    </xf>
    <xf numFmtId="44" fontId="51" fillId="0" borderId="11" xfId="0" applyNumberFormat="1" applyFont="1" applyFill="1" applyBorder="1" applyAlignment="1" applyProtection="1">
      <alignment horizontal="left" vertical="top" wrapText="1"/>
      <protection locked="0"/>
    </xf>
    <xf numFmtId="44" fontId="51" fillId="0" borderId="12" xfId="0" applyNumberFormat="1" applyFont="1" applyFill="1" applyBorder="1" applyAlignment="1" applyProtection="1">
      <alignment horizontal="left" vertical="top" wrapText="1"/>
      <protection locked="0"/>
    </xf>
    <xf numFmtId="0" fontId="51" fillId="0" borderId="19" xfId="0" applyFont="1" applyFill="1" applyBorder="1" applyAlignment="1" applyProtection="1">
      <alignment horizontal="left" vertical="top" wrapText="1"/>
      <protection locked="0"/>
    </xf>
    <xf numFmtId="3" fontId="50" fillId="34" borderId="11" xfId="48" applyNumberFormat="1" applyFont="1" applyFill="1" applyBorder="1" applyAlignment="1" applyProtection="1">
      <alignment horizontal="left" vertical="top" wrapText="1"/>
      <protection locked="0"/>
    </xf>
    <xf numFmtId="3" fontId="50" fillId="34" borderId="12" xfId="48" applyNumberFormat="1" applyFont="1" applyFill="1" applyBorder="1" applyAlignment="1" applyProtection="1">
      <alignment horizontal="left" vertical="top" wrapText="1"/>
      <protection locked="0"/>
    </xf>
    <xf numFmtId="0" fontId="51" fillId="0" borderId="19" xfId="0" applyFont="1" applyFill="1" applyBorder="1" applyAlignment="1">
      <alignment horizontal="left" vertical="center"/>
    </xf>
    <xf numFmtId="0" fontId="51" fillId="0" borderId="19" xfId="0" applyFont="1" applyBorder="1" applyAlignment="1">
      <alignment horizontal="left" vertical="top" wrapText="1"/>
    </xf>
    <xf numFmtId="0" fontId="50" fillId="34" borderId="11" xfId="0" applyFont="1" applyFill="1" applyBorder="1" applyAlignment="1" applyProtection="1">
      <alignment horizontal="left" vertical="top" wrapText="1"/>
      <protection locked="0"/>
    </xf>
    <xf numFmtId="0" fontId="50" fillId="34" borderId="12" xfId="0" applyFont="1" applyFill="1" applyBorder="1" applyAlignment="1" applyProtection="1">
      <alignment horizontal="left" vertical="top" wrapText="1"/>
      <protection locked="0"/>
    </xf>
    <xf numFmtId="1" fontId="51" fillId="0" borderId="11" xfId="0" applyNumberFormat="1" applyFont="1" applyFill="1" applyBorder="1" applyAlignment="1" applyProtection="1">
      <alignment horizontal="left" vertical="top" wrapText="1" shrinkToFit="1"/>
      <protection locked="0"/>
    </xf>
    <xf numFmtId="1" fontId="51" fillId="0" borderId="12" xfId="0" applyNumberFormat="1" applyFont="1" applyFill="1" applyBorder="1" applyAlignment="1" applyProtection="1">
      <alignment horizontal="left" vertical="top" wrapText="1" shrinkToFit="1"/>
      <protection locked="0"/>
    </xf>
    <xf numFmtId="1" fontId="51" fillId="0" borderId="11" xfId="0" applyNumberFormat="1" applyFont="1" applyFill="1" applyBorder="1" applyAlignment="1" applyProtection="1">
      <alignment horizontal="center" vertical="top" wrapText="1" shrinkToFit="1"/>
      <protection locked="0"/>
    </xf>
    <xf numFmtId="1" fontId="51" fillId="0" borderId="12" xfId="0" applyNumberFormat="1" applyFont="1" applyFill="1" applyBorder="1" applyAlignment="1" applyProtection="1">
      <alignment horizontal="center" vertical="top" wrapText="1" shrinkToFit="1"/>
      <protection locked="0"/>
    </xf>
    <xf numFmtId="0" fontId="7" fillId="0" borderId="1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50" fillId="34" borderId="11" xfId="0" applyFont="1" applyFill="1" applyBorder="1" applyAlignment="1" applyProtection="1">
      <alignment horizontal="center" vertical="top" wrapText="1"/>
      <protection locked="0"/>
    </xf>
    <xf numFmtId="0" fontId="50" fillId="34" borderId="12" xfId="0" applyFont="1" applyFill="1" applyBorder="1" applyAlignment="1" applyProtection="1">
      <alignment horizontal="center" vertical="top" wrapText="1"/>
      <protection locked="0"/>
    </xf>
    <xf numFmtId="0" fontId="7" fillId="0" borderId="11" xfId="61" applyFont="1" applyBorder="1" applyAlignment="1">
      <alignment horizontal="center" vertical="center" wrapText="1"/>
      <protection/>
    </xf>
    <xf numFmtId="0" fontId="7" fillId="0" borderId="12" xfId="61" applyFont="1" applyBorder="1" applyAlignment="1">
      <alignment horizontal="center" vertical="center" wrapText="1"/>
      <protection/>
    </xf>
    <xf numFmtId="0" fontId="51" fillId="33" borderId="0" xfId="0" applyFont="1" applyFill="1" applyAlignment="1" applyProtection="1">
      <alignment horizontal="left" vertical="top" wrapText="1"/>
      <protection locked="0"/>
    </xf>
    <xf numFmtId="44" fontId="51" fillId="33" borderId="11" xfId="0" applyNumberFormat="1" applyFont="1" applyFill="1" applyBorder="1" applyAlignment="1" applyProtection="1">
      <alignment horizontal="left" vertical="top" wrapText="1"/>
      <protection locked="0"/>
    </xf>
    <xf numFmtId="44" fontId="51" fillId="33" borderId="12" xfId="0" applyNumberFormat="1" applyFont="1" applyFill="1" applyBorder="1" applyAlignment="1" applyProtection="1">
      <alignment horizontal="left" vertical="top" wrapText="1"/>
      <protection locked="0"/>
    </xf>
    <xf numFmtId="0" fontId="7" fillId="0" borderId="11" xfId="0" applyFont="1" applyFill="1" applyBorder="1" applyAlignment="1" applyProtection="1">
      <alignment horizontal="center" vertical="center" wrapText="1"/>
      <protection locked="0"/>
    </xf>
    <xf numFmtId="0" fontId="7" fillId="0" borderId="12" xfId="0" applyFont="1" applyFill="1" applyBorder="1" applyAlignment="1" applyProtection="1">
      <alignment horizontal="center" vertical="center" wrapText="1"/>
      <protection locked="0"/>
    </xf>
    <xf numFmtId="1" fontId="51" fillId="33" borderId="11" xfId="0" applyNumberFormat="1" applyFont="1" applyFill="1" applyBorder="1" applyAlignment="1" applyProtection="1">
      <alignment horizontal="center" vertical="top" wrapText="1" shrinkToFit="1"/>
      <protection locked="0"/>
    </xf>
    <xf numFmtId="1" fontId="51" fillId="33" borderId="12" xfId="0" applyNumberFormat="1" applyFont="1" applyFill="1" applyBorder="1" applyAlignment="1" applyProtection="1">
      <alignment horizontal="center" vertical="top" wrapText="1" shrinkToFit="1"/>
      <protection locked="0"/>
    </xf>
  </cellXfs>
  <cellStyles count="6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2 2" xfId="45"/>
    <cellStyle name="Dziesiętny 2 3" xfId="46"/>
    <cellStyle name="Dziesiętny 2 4" xfId="47"/>
    <cellStyle name="Dziesiętny 3" xfId="48"/>
    <cellStyle name="Dziesiętny 4" xfId="49"/>
    <cellStyle name="Dziesiętny 7" xfId="50"/>
    <cellStyle name="Dziesiętny 9" xfId="51"/>
    <cellStyle name="Hyperlink" xfId="52"/>
    <cellStyle name="Komórka połączona" xfId="53"/>
    <cellStyle name="Komórka zaznaczona" xfId="54"/>
    <cellStyle name="Nagłówek 1" xfId="55"/>
    <cellStyle name="Nagłówek 2" xfId="56"/>
    <cellStyle name="Nagłówek 3" xfId="57"/>
    <cellStyle name="Nagłówek 4" xfId="58"/>
    <cellStyle name="Neutralny" xfId="59"/>
    <cellStyle name="Normalny 2" xfId="60"/>
    <cellStyle name="Normalny 3" xfId="61"/>
    <cellStyle name="Normalny 4" xfId="62"/>
    <cellStyle name="Normalny 7" xfId="63"/>
    <cellStyle name="Normalny_Arkusz1" xfId="64"/>
    <cellStyle name="Obliczenia" xfId="65"/>
    <cellStyle name="Followed Hyperlink" xfId="66"/>
    <cellStyle name="Percent" xfId="67"/>
    <cellStyle name="Suma" xfId="68"/>
    <cellStyle name="Tekst objaśnienia" xfId="69"/>
    <cellStyle name="Tekst ostrzeżenia" xfId="70"/>
    <cellStyle name="Tytuł" xfId="71"/>
    <cellStyle name="Uwaga" xfId="72"/>
    <cellStyle name="Currency" xfId="73"/>
    <cellStyle name="Currency [0]" xfId="74"/>
    <cellStyle name="Walutowy 2" xfId="75"/>
    <cellStyle name="Walutowy 3" xfId="76"/>
    <cellStyle name="Zły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B1:E68"/>
  <sheetViews>
    <sheetView showGridLines="0" view="pageBreakPreview" zoomScale="110" zoomScaleNormal="110" zoomScaleSheetLayoutView="110" zoomScalePageLayoutView="115" workbookViewId="0" topLeftCell="A1">
      <selection activeCell="C2" sqref="C2"/>
    </sheetView>
  </sheetViews>
  <sheetFormatPr defaultColWidth="9.00390625" defaultRowHeight="12.75"/>
  <cols>
    <col min="1" max="1" width="9.125" style="33" customWidth="1"/>
    <col min="2" max="2" width="6.125" style="33" customWidth="1"/>
    <col min="3" max="4" width="30.00390625" style="33" customWidth="1"/>
    <col min="5" max="5" width="48.625" style="41" customWidth="1"/>
    <col min="6" max="7" width="9.125" style="33" customWidth="1"/>
    <col min="8" max="8" width="31.00390625" style="33" customWidth="1"/>
    <col min="9" max="9" width="9.125" style="33" customWidth="1"/>
    <col min="10" max="10" width="26.75390625" style="33" customWidth="1"/>
    <col min="11" max="12" width="16.125" style="33" customWidth="1"/>
    <col min="13" max="16384" width="9.125" style="33" customWidth="1"/>
  </cols>
  <sheetData>
    <row r="1" ht="15">
      <c r="E1" s="44" t="s">
        <v>82</v>
      </c>
    </row>
    <row r="2" spans="3:5" ht="15">
      <c r="C2" s="54"/>
      <c r="D2" s="54" t="s">
        <v>54</v>
      </c>
      <c r="E2" s="54"/>
    </row>
    <row r="4" spans="3:5" ht="15">
      <c r="C4" s="33" t="s">
        <v>46</v>
      </c>
      <c r="D4" s="83" t="s">
        <v>103</v>
      </c>
      <c r="E4" s="71"/>
    </row>
    <row r="5" spans="4:5" ht="15">
      <c r="D5" s="70"/>
      <c r="E5" s="71"/>
    </row>
    <row r="6" spans="3:5" ht="29.25" customHeight="1">
      <c r="C6" s="33" t="s">
        <v>45</v>
      </c>
      <c r="D6" s="141" t="s">
        <v>104</v>
      </c>
      <c r="E6" s="141"/>
    </row>
    <row r="8" spans="3:5" ht="15">
      <c r="C8" s="53" t="s">
        <v>42</v>
      </c>
      <c r="D8" s="158"/>
      <c r="E8" s="155"/>
    </row>
    <row r="9" spans="3:5" ht="15">
      <c r="C9" s="53" t="s">
        <v>47</v>
      </c>
      <c r="D9" s="159"/>
      <c r="E9" s="160"/>
    </row>
    <row r="10" spans="3:5" ht="15">
      <c r="C10" s="53" t="s">
        <v>41</v>
      </c>
      <c r="D10" s="156"/>
      <c r="E10" s="157"/>
    </row>
    <row r="11" spans="3:5" ht="15">
      <c r="C11" s="53" t="s">
        <v>48</v>
      </c>
      <c r="D11" s="156"/>
      <c r="E11" s="157"/>
    </row>
    <row r="12" spans="3:5" ht="15">
      <c r="C12" s="53" t="s">
        <v>49</v>
      </c>
      <c r="D12" s="156"/>
      <c r="E12" s="157"/>
    </row>
    <row r="13" spans="3:5" ht="15">
      <c r="C13" s="53" t="s">
        <v>50</v>
      </c>
      <c r="D13" s="156"/>
      <c r="E13" s="157"/>
    </row>
    <row r="14" spans="3:5" ht="15">
      <c r="C14" s="53" t="s">
        <v>51</v>
      </c>
      <c r="D14" s="156"/>
      <c r="E14" s="157"/>
    </row>
    <row r="15" spans="3:5" ht="15">
      <c r="C15" s="53" t="s">
        <v>52</v>
      </c>
      <c r="D15" s="156"/>
      <c r="E15" s="157"/>
    </row>
    <row r="16" spans="3:5" ht="15">
      <c r="C16" s="53" t="s">
        <v>53</v>
      </c>
      <c r="D16" s="156"/>
      <c r="E16" s="157"/>
    </row>
    <row r="17" spans="4:5" ht="15">
      <c r="D17" s="40"/>
      <c r="E17" s="55"/>
    </row>
    <row r="18" spans="2:5" ht="15" customHeight="1">
      <c r="B18" s="33" t="s">
        <v>1</v>
      </c>
      <c r="C18" s="149" t="s">
        <v>68</v>
      </c>
      <c r="D18" s="149"/>
      <c r="E18" s="149"/>
    </row>
    <row r="19" spans="3:5" ht="21" customHeight="1">
      <c r="C19" s="30" t="s">
        <v>16</v>
      </c>
      <c r="D19" s="140" t="s">
        <v>209</v>
      </c>
      <c r="E19" s="40"/>
    </row>
    <row r="20" spans="3:5" ht="15">
      <c r="C20" s="36" t="s">
        <v>21</v>
      </c>
      <c r="D20" s="56">
        <f>'część (1)'!H$6</f>
        <v>0</v>
      </c>
      <c r="E20" s="57"/>
    </row>
    <row r="21" spans="3:5" ht="15">
      <c r="C21" s="36" t="s">
        <v>22</v>
      </c>
      <c r="D21" s="56">
        <f>'część (2)'!H$6</f>
        <v>0</v>
      </c>
      <c r="E21" s="57"/>
    </row>
    <row r="22" spans="3:5" ht="15">
      <c r="C22" s="36" t="s">
        <v>23</v>
      </c>
      <c r="D22" s="56">
        <f>'część (3)'!H$6</f>
        <v>0</v>
      </c>
      <c r="E22" s="57"/>
    </row>
    <row r="23" spans="3:5" ht="15">
      <c r="C23" s="36" t="s">
        <v>24</v>
      </c>
      <c r="D23" s="56">
        <f>'część (4)'!H$6</f>
        <v>0</v>
      </c>
      <c r="E23" s="57"/>
    </row>
    <row r="24" spans="3:5" ht="15">
      <c r="C24" s="36" t="s">
        <v>25</v>
      </c>
      <c r="D24" s="56">
        <f>'część (5)'!H$6</f>
        <v>0</v>
      </c>
      <c r="E24" s="57"/>
    </row>
    <row r="25" spans="3:5" ht="15">
      <c r="C25" s="36" t="s">
        <v>26</v>
      </c>
      <c r="D25" s="56">
        <f>'część (6)'!H$6</f>
        <v>0</v>
      </c>
      <c r="E25" s="57"/>
    </row>
    <row r="26" spans="3:5" ht="15">
      <c r="C26" s="36" t="s">
        <v>27</v>
      </c>
      <c r="D26" s="56">
        <f>'część (7)'!H$6</f>
        <v>0</v>
      </c>
      <c r="E26" s="57"/>
    </row>
    <row r="27" spans="3:5" ht="15">
      <c r="C27" s="36" t="s">
        <v>28</v>
      </c>
      <c r="D27" s="56">
        <f>'część (8)'!H$6</f>
        <v>0</v>
      </c>
      <c r="E27" s="57"/>
    </row>
    <row r="28" spans="3:5" ht="15">
      <c r="C28" s="36" t="s">
        <v>29</v>
      </c>
      <c r="D28" s="56">
        <f>'część (9)'!H$6</f>
        <v>0</v>
      </c>
      <c r="E28" s="57"/>
    </row>
    <row r="29" spans="3:5" ht="15">
      <c r="C29" s="36" t="s">
        <v>30</v>
      </c>
      <c r="D29" s="56">
        <f>'część (10)'!H$6</f>
        <v>0</v>
      </c>
      <c r="E29" s="57"/>
    </row>
    <row r="30" spans="3:5" ht="15">
      <c r="C30" s="36" t="s">
        <v>31</v>
      </c>
      <c r="D30" s="56">
        <f>'część (11)'!H$6</f>
        <v>0</v>
      </c>
      <c r="E30" s="57"/>
    </row>
    <row r="31" spans="3:5" ht="15">
      <c r="C31" s="36" t="s">
        <v>32</v>
      </c>
      <c r="D31" s="56">
        <f>'część (12)'!H$6</f>
        <v>0</v>
      </c>
      <c r="E31" s="57"/>
    </row>
    <row r="32" spans="3:5" ht="15">
      <c r="C32" s="36" t="s">
        <v>33</v>
      </c>
      <c r="D32" s="56">
        <f>'część (13)'!H$6</f>
        <v>0</v>
      </c>
      <c r="E32" s="57"/>
    </row>
    <row r="33" spans="3:5" ht="15">
      <c r="C33" s="36" t="s">
        <v>34</v>
      </c>
      <c r="D33" s="56">
        <f>'część (14)'!H$6</f>
        <v>0</v>
      </c>
      <c r="E33" s="57"/>
    </row>
    <row r="34" spans="3:5" ht="15">
      <c r="C34" s="36" t="s">
        <v>35</v>
      </c>
      <c r="D34" s="56">
        <f>'część (15)'!H$6</f>
        <v>0</v>
      </c>
      <c r="E34" s="57"/>
    </row>
    <row r="35" spans="3:5" ht="15">
      <c r="C35" s="36" t="s">
        <v>36</v>
      </c>
      <c r="D35" s="56">
        <f>'część (16)'!H$6</f>
        <v>0</v>
      </c>
      <c r="E35" s="57"/>
    </row>
    <row r="36" spans="3:5" ht="15">
      <c r="C36" s="36" t="s">
        <v>37</v>
      </c>
      <c r="D36" s="56">
        <f>'część (17)'!H$6</f>
        <v>0</v>
      </c>
      <c r="E36" s="57"/>
    </row>
    <row r="37" spans="3:5" ht="36" customHeight="1">
      <c r="C37" s="149" t="s">
        <v>208</v>
      </c>
      <c r="D37" s="149"/>
      <c r="E37" s="149"/>
    </row>
    <row r="38" spans="2:5" ht="72.75" customHeight="1">
      <c r="B38" s="33" t="s">
        <v>2</v>
      </c>
      <c r="C38" s="149" t="s">
        <v>101</v>
      </c>
      <c r="D38" s="149"/>
      <c r="E38" s="149"/>
    </row>
    <row r="39" spans="2:5" ht="21" customHeight="1">
      <c r="B39" s="33" t="s">
        <v>3</v>
      </c>
      <c r="C39" s="150" t="s">
        <v>69</v>
      </c>
      <c r="D39" s="149"/>
      <c r="E39" s="151"/>
    </row>
    <row r="40" spans="2:5" ht="33" customHeight="1">
      <c r="B40" s="33" t="s">
        <v>4</v>
      </c>
      <c r="C40" s="143" t="s">
        <v>100</v>
      </c>
      <c r="D40" s="143"/>
      <c r="E40" s="143"/>
    </row>
    <row r="41" spans="2:5" ht="17.25" customHeight="1">
      <c r="B41" s="33" t="s">
        <v>40</v>
      </c>
      <c r="C41" s="58" t="s">
        <v>76</v>
      </c>
      <c r="D41" s="58"/>
      <c r="E41" s="58"/>
    </row>
    <row r="42" spans="3:5" ht="93.75" customHeight="1">
      <c r="C42" s="59" t="s">
        <v>75</v>
      </c>
      <c r="D42" s="148" t="s">
        <v>74</v>
      </c>
      <c r="E42" s="148"/>
    </row>
    <row r="43" spans="3:5" ht="20.25" customHeight="1">
      <c r="C43" s="60"/>
      <c r="D43" s="60" t="s">
        <v>73</v>
      </c>
      <c r="E43" s="58"/>
    </row>
    <row r="44" spans="2:5" s="61" customFormat="1" ht="50.25" customHeight="1">
      <c r="B44" s="61" t="s">
        <v>44</v>
      </c>
      <c r="C44" s="141" t="s">
        <v>105</v>
      </c>
      <c r="D44" s="141"/>
      <c r="E44" s="141"/>
    </row>
    <row r="45" spans="2:5" s="61" customFormat="1" ht="51" customHeight="1">
      <c r="B45" s="61" t="s">
        <v>5</v>
      </c>
      <c r="C45" s="149" t="s">
        <v>106</v>
      </c>
      <c r="D45" s="149"/>
      <c r="E45" s="149"/>
    </row>
    <row r="46" spans="2:5" s="61" customFormat="1" ht="63.75" customHeight="1">
      <c r="B46" s="61" t="s">
        <v>6</v>
      </c>
      <c r="C46" s="149" t="s">
        <v>107</v>
      </c>
      <c r="D46" s="149"/>
      <c r="E46" s="149"/>
    </row>
    <row r="47" spans="2:5" s="61" customFormat="1" ht="63.75" customHeight="1">
      <c r="B47" s="61" t="s">
        <v>66</v>
      </c>
      <c r="C47" s="149" t="s">
        <v>108</v>
      </c>
      <c r="D47" s="149"/>
      <c r="E47" s="149"/>
    </row>
    <row r="48" spans="2:5" ht="36" customHeight="1">
      <c r="B48" s="61" t="s">
        <v>77</v>
      </c>
      <c r="C48" s="141" t="s">
        <v>70</v>
      </c>
      <c r="D48" s="141"/>
      <c r="E48" s="141"/>
    </row>
    <row r="49" spans="2:5" ht="21" customHeight="1">
      <c r="B49" s="61" t="s">
        <v>78</v>
      </c>
      <c r="C49" s="142" t="s">
        <v>71</v>
      </c>
      <c r="D49" s="142"/>
      <c r="E49" s="142"/>
    </row>
    <row r="50" spans="2:5" ht="39" customHeight="1">
      <c r="B50" s="61" t="s">
        <v>79</v>
      </c>
      <c r="C50" s="141" t="s">
        <v>72</v>
      </c>
      <c r="D50" s="141"/>
      <c r="E50" s="141"/>
    </row>
    <row r="51" spans="2:5" ht="96.75" customHeight="1">
      <c r="B51" s="61" t="s">
        <v>80</v>
      </c>
      <c r="C51" s="141" t="s">
        <v>102</v>
      </c>
      <c r="D51" s="141"/>
      <c r="E51" s="141"/>
    </row>
    <row r="52" spans="2:5" ht="18" customHeight="1">
      <c r="B52" s="33" t="s">
        <v>81</v>
      </c>
      <c r="C52" s="39" t="s">
        <v>7</v>
      </c>
      <c r="D52" s="34"/>
      <c r="E52" s="33"/>
    </row>
    <row r="53" spans="2:5" ht="18" customHeight="1">
      <c r="B53" s="62"/>
      <c r="C53" s="144" t="s">
        <v>18</v>
      </c>
      <c r="D53" s="154"/>
      <c r="E53" s="145"/>
    </row>
    <row r="54" spans="3:5" ht="18" customHeight="1">
      <c r="C54" s="144" t="s">
        <v>8</v>
      </c>
      <c r="D54" s="145"/>
      <c r="E54" s="36"/>
    </row>
    <row r="55" spans="3:5" ht="18" customHeight="1">
      <c r="C55" s="146"/>
      <c r="D55" s="147"/>
      <c r="E55" s="36"/>
    </row>
    <row r="56" spans="3:5" ht="18" customHeight="1">
      <c r="C56" s="146"/>
      <c r="D56" s="147"/>
      <c r="E56" s="36"/>
    </row>
    <row r="57" spans="3:5" ht="18" customHeight="1">
      <c r="C57" s="146"/>
      <c r="D57" s="147"/>
      <c r="E57" s="36"/>
    </row>
    <row r="58" spans="3:5" ht="18" customHeight="1">
      <c r="C58" s="63" t="s">
        <v>10</v>
      </c>
      <c r="D58" s="63"/>
      <c r="E58" s="44"/>
    </row>
    <row r="59" spans="3:5" ht="18" customHeight="1">
      <c r="C59" s="144" t="s">
        <v>19</v>
      </c>
      <c r="D59" s="154"/>
      <c r="E59" s="145"/>
    </row>
    <row r="60" spans="3:5" ht="18" customHeight="1">
      <c r="C60" s="64" t="s">
        <v>8</v>
      </c>
      <c r="D60" s="65" t="s">
        <v>9</v>
      </c>
      <c r="E60" s="66" t="s">
        <v>11</v>
      </c>
    </row>
    <row r="61" spans="3:5" ht="18" customHeight="1">
      <c r="C61" s="67"/>
      <c r="D61" s="65"/>
      <c r="E61" s="68"/>
    </row>
    <row r="62" spans="3:5" ht="18" customHeight="1">
      <c r="C62" s="67"/>
      <c r="D62" s="65"/>
      <c r="E62" s="68"/>
    </row>
    <row r="63" spans="3:5" ht="18" customHeight="1">
      <c r="C63" s="63"/>
      <c r="D63" s="63"/>
      <c r="E63" s="44"/>
    </row>
    <row r="64" spans="3:5" ht="18" customHeight="1">
      <c r="C64" s="144" t="s">
        <v>20</v>
      </c>
      <c r="D64" s="154"/>
      <c r="E64" s="145"/>
    </row>
    <row r="65" spans="3:5" ht="18" customHeight="1">
      <c r="C65" s="144" t="s">
        <v>12</v>
      </c>
      <c r="D65" s="145"/>
      <c r="E65" s="36"/>
    </row>
    <row r="66" spans="3:5" ht="18" customHeight="1">
      <c r="C66" s="155"/>
      <c r="D66" s="155"/>
      <c r="E66" s="36"/>
    </row>
    <row r="67" spans="3:5" ht="34.5" customHeight="1">
      <c r="C67" s="32"/>
      <c r="D67" s="69"/>
      <c r="E67" s="69"/>
    </row>
    <row r="68" spans="3:5" ht="21" customHeight="1">
      <c r="C68" s="152"/>
      <c r="D68" s="153"/>
      <c r="E68" s="153"/>
    </row>
  </sheetData>
  <sheetProtection/>
  <mergeCells count="34">
    <mergeCell ref="D6:E6"/>
    <mergeCell ref="D13:E13"/>
    <mergeCell ref="D11:E11"/>
    <mergeCell ref="D14:E14"/>
    <mergeCell ref="D8:E8"/>
    <mergeCell ref="D16:E16"/>
    <mergeCell ref="D15:E15"/>
    <mergeCell ref="D9:E9"/>
    <mergeCell ref="D10:E10"/>
    <mergeCell ref="D12:E12"/>
    <mergeCell ref="C68:E68"/>
    <mergeCell ref="C50:E50"/>
    <mergeCell ref="C53:E53"/>
    <mergeCell ref="C56:D56"/>
    <mergeCell ref="C57:D57"/>
    <mergeCell ref="C59:E59"/>
    <mergeCell ref="C64:E64"/>
    <mergeCell ref="C65:D65"/>
    <mergeCell ref="C66:D66"/>
    <mergeCell ref="C39:E39"/>
    <mergeCell ref="C44:E44"/>
    <mergeCell ref="C45:E45"/>
    <mergeCell ref="C38:E38"/>
    <mergeCell ref="C18:E18"/>
    <mergeCell ref="C37:E37"/>
    <mergeCell ref="C48:E48"/>
    <mergeCell ref="C49:E49"/>
    <mergeCell ref="C40:E40"/>
    <mergeCell ref="C54:D54"/>
    <mergeCell ref="C55:D55"/>
    <mergeCell ref="C51:E51"/>
    <mergeCell ref="D42:E42"/>
    <mergeCell ref="C46:E46"/>
    <mergeCell ref="C47:E47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portrait" paperSize="9" scale="82" r:id="rId1"/>
  <headerFooter alignWithMargins="0">
    <oddFooter>&amp;C&amp;"Times New Roman,Normalny"Strona &amp;P&amp;R&amp;"Times New Roman,Normalny"pieczęć i podpis osoby (osób) upoważnionej
do reprezentowania wykonawcy
</oddFooter>
  </headerFooter>
  <rowBreaks count="1" manualBreakCount="1">
    <brk id="36" max="4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3"/>
  <sheetViews>
    <sheetView showGridLines="0" view="pageBreakPreview" zoomScale="90" zoomScaleNormal="90" zoomScaleSheetLayoutView="90" zoomScalePageLayoutView="80" workbookViewId="0" topLeftCell="A1">
      <selection activeCell="G11" sqref="G11"/>
    </sheetView>
  </sheetViews>
  <sheetFormatPr defaultColWidth="9.00390625" defaultRowHeight="12.75"/>
  <cols>
    <col min="1" max="1" width="5.375" style="82" customWidth="1"/>
    <col min="2" max="2" width="19.125" style="82" customWidth="1"/>
    <col min="3" max="3" width="17.00390625" style="82" customWidth="1"/>
    <col min="4" max="4" width="31.75390625" style="82" customWidth="1"/>
    <col min="5" max="5" width="13.75390625" style="26" customWidth="1"/>
    <col min="6" max="6" width="14.125" style="82" customWidth="1"/>
    <col min="7" max="7" width="36.125" style="82" customWidth="1"/>
    <col min="8" max="8" width="31.00390625" style="82" customWidth="1"/>
    <col min="9" max="9" width="19.25390625" style="82" customWidth="1"/>
    <col min="10" max="10" width="26.75390625" style="82" customWidth="1"/>
    <col min="11" max="12" width="16.125" style="82" customWidth="1"/>
    <col min="13" max="13" width="17.125" style="82" customWidth="1"/>
    <col min="14" max="14" width="18.625" style="82" customWidth="1"/>
    <col min="15" max="15" width="8.00390625" style="82" customWidth="1"/>
    <col min="16" max="16" width="15.875" style="82" customWidth="1"/>
    <col min="17" max="17" width="15.875" style="38" customWidth="1"/>
    <col min="18" max="18" width="15.875" style="82" customWidth="1"/>
    <col min="19" max="20" width="14.25390625" style="82" customWidth="1"/>
    <col min="21" max="21" width="15.25390625" style="82" customWidth="1"/>
    <col min="22" max="16384" width="9.125" style="82" customWidth="1"/>
  </cols>
  <sheetData>
    <row r="1" spans="2:20" ht="15">
      <c r="B1" s="25" t="str">
        <f>'formularz oferty'!D4</f>
        <v>DFP.271.118.2021.AM</v>
      </c>
      <c r="N1" s="37" t="s">
        <v>83</v>
      </c>
      <c r="S1" s="25"/>
      <c r="T1" s="25"/>
    </row>
    <row r="2" spans="7:9" ht="15">
      <c r="G2" s="150"/>
      <c r="H2" s="150"/>
      <c r="I2" s="150"/>
    </row>
    <row r="3" ht="15">
      <c r="N3" s="37" t="s">
        <v>59</v>
      </c>
    </row>
    <row r="4" spans="2:17" ht="15">
      <c r="B4" s="84" t="s">
        <v>13</v>
      </c>
      <c r="C4" s="86">
        <v>9</v>
      </c>
      <c r="D4" s="40"/>
      <c r="E4" s="41"/>
      <c r="F4" s="83"/>
      <c r="G4" s="42" t="s">
        <v>17</v>
      </c>
      <c r="H4" s="83"/>
      <c r="I4" s="40"/>
      <c r="J4" s="83"/>
      <c r="K4" s="83"/>
      <c r="L4" s="83"/>
      <c r="M4" s="83"/>
      <c r="N4" s="83"/>
      <c r="Q4" s="82"/>
    </row>
    <row r="5" spans="2:17" ht="15">
      <c r="B5" s="84"/>
      <c r="C5" s="40"/>
      <c r="D5" s="40"/>
      <c r="E5" s="41"/>
      <c r="F5" s="83"/>
      <c r="G5" s="42"/>
      <c r="H5" s="83"/>
      <c r="I5" s="40"/>
      <c r="J5" s="83"/>
      <c r="K5" s="83"/>
      <c r="L5" s="83"/>
      <c r="M5" s="83"/>
      <c r="N5" s="83"/>
      <c r="Q5" s="82"/>
    </row>
    <row r="6" spans="1:17" ht="15">
      <c r="A6" s="84"/>
      <c r="B6" s="84"/>
      <c r="C6" s="43"/>
      <c r="D6" s="43"/>
      <c r="E6" s="44"/>
      <c r="F6" s="83"/>
      <c r="G6" s="81" t="s">
        <v>0</v>
      </c>
      <c r="H6" s="161">
        <f>SUM(N11:N11)</f>
        <v>0</v>
      </c>
      <c r="I6" s="162"/>
      <c r="Q6" s="82"/>
    </row>
    <row r="7" spans="1:17" ht="15">
      <c r="A7" s="84"/>
      <c r="C7" s="83"/>
      <c r="D7" s="83"/>
      <c r="E7" s="44"/>
      <c r="F7" s="83"/>
      <c r="G7" s="83"/>
      <c r="H7" s="83"/>
      <c r="I7" s="83"/>
      <c r="J7" s="83"/>
      <c r="K7" s="83"/>
      <c r="L7" s="83"/>
      <c r="Q7" s="82"/>
    </row>
    <row r="8" spans="1:17" ht="15">
      <c r="A8" s="84"/>
      <c r="B8" s="45"/>
      <c r="C8" s="46"/>
      <c r="D8" s="46"/>
      <c r="E8" s="47"/>
      <c r="F8" s="46"/>
      <c r="G8" s="46"/>
      <c r="H8" s="46"/>
      <c r="I8" s="46"/>
      <c r="J8" s="46"/>
      <c r="K8" s="46"/>
      <c r="L8" s="46"/>
      <c r="Q8" s="82"/>
    </row>
    <row r="9" spans="2:17" ht="15">
      <c r="B9" s="84"/>
      <c r="E9" s="24"/>
      <c r="Q9" s="82"/>
    </row>
    <row r="10" spans="1:14" s="84" customFormat="1" ht="74.25" customHeight="1">
      <c r="A10" s="30" t="s">
        <v>43</v>
      </c>
      <c r="B10" s="30" t="s">
        <v>14</v>
      </c>
      <c r="C10" s="30" t="s">
        <v>15</v>
      </c>
      <c r="D10" s="30" t="s">
        <v>60</v>
      </c>
      <c r="E10" s="87" t="s">
        <v>58</v>
      </c>
      <c r="F10" s="31"/>
      <c r="G10" s="30" t="str">
        <f>"Nazwa handlowa /
"&amp;C10&amp;" / 
"&amp;D10</f>
        <v>Nazwa handlowa /
Dawka / 
Postać/ Opakowanie</v>
      </c>
      <c r="H10" s="30" t="s">
        <v>56</v>
      </c>
      <c r="I10" s="30" t="str">
        <f>B10</f>
        <v>Skład</v>
      </c>
      <c r="J10" s="30" t="s">
        <v>57</v>
      </c>
      <c r="K10" s="30" t="s">
        <v>38</v>
      </c>
      <c r="L10" s="30" t="s">
        <v>39</v>
      </c>
      <c r="M10" s="30" t="s">
        <v>205</v>
      </c>
      <c r="N10" s="30" t="s">
        <v>206</v>
      </c>
    </row>
    <row r="11" spans="1:14" ht="67.5" customHeight="1">
      <c r="A11" s="85" t="s">
        <v>1</v>
      </c>
      <c r="B11" s="97" t="s">
        <v>165</v>
      </c>
      <c r="C11" s="123" t="s">
        <v>166</v>
      </c>
      <c r="D11" s="123" t="s">
        <v>167</v>
      </c>
      <c r="E11" s="110">
        <v>750</v>
      </c>
      <c r="F11" s="29" t="s">
        <v>65</v>
      </c>
      <c r="G11" s="88" t="s">
        <v>97</v>
      </c>
      <c r="H11" s="88"/>
      <c r="I11" s="88"/>
      <c r="J11" s="91" t="s">
        <v>95</v>
      </c>
      <c r="K11" s="88"/>
      <c r="L11" s="88" t="str">
        <f>IF(K11=0,"0,00",IF(K11&gt;0,ROUND(E11/K11,2)))</f>
        <v>0,00</v>
      </c>
      <c r="M11" s="88"/>
      <c r="N11" s="23">
        <f>ROUND(L11*ROUND(M11,2),2)</f>
        <v>0</v>
      </c>
    </row>
    <row r="12" spans="2:7" ht="19.5" customHeight="1">
      <c r="B12" s="150" t="s">
        <v>168</v>
      </c>
      <c r="C12" s="150"/>
      <c r="D12" s="150"/>
      <c r="E12" s="150"/>
      <c r="F12" s="150"/>
      <c r="G12" s="150"/>
    </row>
    <row r="13" spans="2:11" ht="25.5" customHeight="1">
      <c r="B13" s="149" t="s">
        <v>208</v>
      </c>
      <c r="C13" s="149"/>
      <c r="D13" s="149"/>
      <c r="E13" s="149"/>
      <c r="F13" s="149"/>
      <c r="G13" s="149"/>
      <c r="H13" s="149"/>
      <c r="I13" s="149"/>
      <c r="J13" s="149"/>
      <c r="K13" s="149"/>
    </row>
  </sheetData>
  <sheetProtection/>
  <mergeCells count="4">
    <mergeCell ref="G2:I2"/>
    <mergeCell ref="H6:I6"/>
    <mergeCell ref="B12:G12"/>
    <mergeCell ref="B13:K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0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3"/>
  <sheetViews>
    <sheetView showGridLines="0" view="pageBreakPreview" zoomScale="90" zoomScaleSheetLayoutView="90" zoomScalePageLayoutView="80" workbookViewId="0" topLeftCell="A1">
      <selection activeCell="F17" sqref="F17"/>
    </sheetView>
  </sheetViews>
  <sheetFormatPr defaultColWidth="9.00390625" defaultRowHeight="12.75"/>
  <cols>
    <col min="1" max="1" width="5.375" style="82" customWidth="1"/>
    <col min="2" max="2" width="19.125" style="82" customWidth="1"/>
    <col min="3" max="3" width="17.75390625" style="82" customWidth="1"/>
    <col min="4" max="4" width="22.125" style="82" customWidth="1"/>
    <col min="5" max="5" width="13.75390625" style="26" customWidth="1"/>
    <col min="6" max="6" width="23.75390625" style="82" customWidth="1"/>
    <col min="7" max="7" width="36.125" style="82" customWidth="1"/>
    <col min="8" max="8" width="31.00390625" style="82" customWidth="1"/>
    <col min="9" max="9" width="19.25390625" style="82" customWidth="1"/>
    <col min="10" max="10" width="26.75390625" style="82" customWidth="1"/>
    <col min="11" max="12" width="16.125" style="82" customWidth="1"/>
    <col min="13" max="13" width="17.125" style="82" customWidth="1"/>
    <col min="14" max="14" width="18.625" style="82" customWidth="1"/>
    <col min="15" max="15" width="8.00390625" style="82" customWidth="1"/>
    <col min="16" max="16" width="15.875" style="82" customWidth="1"/>
    <col min="17" max="17" width="15.875" style="38" customWidth="1"/>
    <col min="18" max="18" width="15.875" style="82" customWidth="1"/>
    <col min="19" max="20" width="14.25390625" style="82" customWidth="1"/>
    <col min="21" max="21" width="15.25390625" style="82" customWidth="1"/>
    <col min="22" max="16384" width="9.125" style="82" customWidth="1"/>
  </cols>
  <sheetData>
    <row r="1" spans="2:20" ht="15">
      <c r="B1" s="25" t="str">
        <f>'formularz oferty'!D4</f>
        <v>DFP.271.118.2021.AM</v>
      </c>
      <c r="N1" s="37" t="s">
        <v>83</v>
      </c>
      <c r="S1" s="25"/>
      <c r="T1" s="25"/>
    </row>
    <row r="2" spans="7:9" ht="15">
      <c r="G2" s="150"/>
      <c r="H2" s="150"/>
      <c r="I2" s="150"/>
    </row>
    <row r="3" ht="15">
      <c r="N3" s="37" t="s">
        <v>59</v>
      </c>
    </row>
    <row r="4" spans="2:17" ht="15">
      <c r="B4" s="84" t="s">
        <v>13</v>
      </c>
      <c r="C4" s="86">
        <v>10</v>
      </c>
      <c r="D4" s="40"/>
      <c r="E4" s="41"/>
      <c r="F4" s="83"/>
      <c r="G4" s="42" t="s">
        <v>17</v>
      </c>
      <c r="H4" s="83"/>
      <c r="I4" s="40"/>
      <c r="J4" s="83"/>
      <c r="K4" s="83"/>
      <c r="L4" s="83"/>
      <c r="M4" s="83"/>
      <c r="N4" s="83"/>
      <c r="Q4" s="82"/>
    </row>
    <row r="5" spans="2:17" ht="15">
      <c r="B5" s="84"/>
      <c r="C5" s="40"/>
      <c r="D5" s="40"/>
      <c r="E5" s="41"/>
      <c r="F5" s="83"/>
      <c r="G5" s="42"/>
      <c r="H5" s="83"/>
      <c r="I5" s="40"/>
      <c r="J5" s="83"/>
      <c r="K5" s="83"/>
      <c r="L5" s="83"/>
      <c r="M5" s="83"/>
      <c r="N5" s="83"/>
      <c r="Q5" s="82"/>
    </row>
    <row r="6" spans="1:17" ht="15">
      <c r="A6" s="84"/>
      <c r="B6" s="84"/>
      <c r="C6" s="43"/>
      <c r="D6" s="43"/>
      <c r="E6" s="44"/>
      <c r="F6" s="83"/>
      <c r="G6" s="81" t="s">
        <v>0</v>
      </c>
      <c r="H6" s="161">
        <f>SUM(N11:N11)</f>
        <v>0</v>
      </c>
      <c r="I6" s="162"/>
      <c r="Q6" s="82"/>
    </row>
    <row r="7" spans="1:17" ht="15">
      <c r="A7" s="84"/>
      <c r="C7" s="83"/>
      <c r="D7" s="83"/>
      <c r="E7" s="44"/>
      <c r="F7" s="83"/>
      <c r="G7" s="83"/>
      <c r="H7" s="83"/>
      <c r="I7" s="83"/>
      <c r="J7" s="83"/>
      <c r="K7" s="83"/>
      <c r="L7" s="83"/>
      <c r="Q7" s="82"/>
    </row>
    <row r="8" spans="1:17" ht="15">
      <c r="A8" s="84"/>
      <c r="B8" s="45"/>
      <c r="C8" s="46"/>
      <c r="D8" s="46"/>
      <c r="E8" s="47"/>
      <c r="F8" s="46"/>
      <c r="G8" s="46"/>
      <c r="H8" s="46"/>
      <c r="I8" s="46"/>
      <c r="J8" s="46"/>
      <c r="K8" s="46"/>
      <c r="L8" s="46"/>
      <c r="Q8" s="82"/>
    </row>
    <row r="9" spans="2:17" ht="15">
      <c r="B9" s="84"/>
      <c r="E9" s="24"/>
      <c r="Q9" s="82"/>
    </row>
    <row r="10" spans="1:14" s="84" customFormat="1" ht="74.25" customHeight="1">
      <c r="A10" s="30" t="s">
        <v>43</v>
      </c>
      <c r="B10" s="30" t="s">
        <v>14</v>
      </c>
      <c r="C10" s="30" t="s">
        <v>15</v>
      </c>
      <c r="D10" s="30" t="s">
        <v>61</v>
      </c>
      <c r="E10" s="87" t="s">
        <v>58</v>
      </c>
      <c r="F10" s="31"/>
      <c r="G10" s="30" t="str">
        <f>"Nazwa handlowa /
"&amp;C10&amp;" / 
"&amp;D10</f>
        <v>Nazwa handlowa /
Dawka / 
Postać/Opakowanie</v>
      </c>
      <c r="H10" s="30" t="s">
        <v>109</v>
      </c>
      <c r="I10" s="30" t="str">
        <f>B10</f>
        <v>Skład</v>
      </c>
      <c r="J10" s="168" t="s">
        <v>213</v>
      </c>
      <c r="K10" s="169"/>
      <c r="L10" s="30" t="s">
        <v>203</v>
      </c>
      <c r="M10" s="30" t="s">
        <v>207</v>
      </c>
      <c r="N10" s="30" t="s">
        <v>206</v>
      </c>
    </row>
    <row r="11" spans="1:14" ht="165" customHeight="1">
      <c r="A11" s="85" t="s">
        <v>1</v>
      </c>
      <c r="B11" s="109" t="s">
        <v>170</v>
      </c>
      <c r="C11" s="105" t="s">
        <v>171</v>
      </c>
      <c r="D11" s="109" t="s">
        <v>172</v>
      </c>
      <c r="E11" s="124">
        <v>350</v>
      </c>
      <c r="F11" s="27" t="s">
        <v>215</v>
      </c>
      <c r="G11" s="88" t="s">
        <v>201</v>
      </c>
      <c r="H11" s="88"/>
      <c r="I11" s="88"/>
      <c r="J11" s="170" t="s">
        <v>202</v>
      </c>
      <c r="K11" s="171"/>
      <c r="L11" s="88" t="str">
        <f>IF(K11=0,"0,00",IF(K11&gt;0,ROUND(E11/K11,2)))</f>
        <v>0,00</v>
      </c>
      <c r="M11" s="88"/>
      <c r="N11" s="23">
        <f>ROUND(L11*ROUND(M11,2),2)</f>
        <v>0</v>
      </c>
    </row>
    <row r="12" spans="2:4" ht="15">
      <c r="B12" s="163" t="s">
        <v>169</v>
      </c>
      <c r="C12" s="163"/>
      <c r="D12" s="163"/>
    </row>
    <row r="13" spans="2:11" ht="18" customHeight="1">
      <c r="B13" s="149" t="s">
        <v>208</v>
      </c>
      <c r="C13" s="149"/>
      <c r="D13" s="149"/>
      <c r="E13" s="149"/>
      <c r="F13" s="149"/>
      <c r="G13" s="149"/>
      <c r="H13" s="149"/>
      <c r="I13" s="149"/>
      <c r="J13" s="149"/>
      <c r="K13" s="149"/>
    </row>
  </sheetData>
  <sheetProtection/>
  <mergeCells count="6">
    <mergeCell ref="G2:I2"/>
    <mergeCell ref="H6:I6"/>
    <mergeCell ref="B12:D12"/>
    <mergeCell ref="B13:K13"/>
    <mergeCell ref="J10:K10"/>
    <mergeCell ref="J11:K11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0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2"/>
  <sheetViews>
    <sheetView showGridLines="0" view="pageBreakPreview" zoomScale="90" zoomScaleNormal="110" zoomScaleSheetLayoutView="90" zoomScalePageLayoutView="85" workbookViewId="0" topLeftCell="A1">
      <selection activeCell="J24" sqref="J24"/>
    </sheetView>
  </sheetViews>
  <sheetFormatPr defaultColWidth="9.00390625" defaultRowHeight="12.75"/>
  <cols>
    <col min="1" max="1" width="5.375" style="82" customWidth="1"/>
    <col min="2" max="2" width="20.25390625" style="82" customWidth="1"/>
    <col min="3" max="3" width="12.25390625" style="82" customWidth="1"/>
    <col min="4" max="4" width="33.875" style="82" customWidth="1"/>
    <col min="5" max="5" width="13.75390625" style="26" customWidth="1"/>
    <col min="6" max="6" width="14.125" style="82" customWidth="1"/>
    <col min="7" max="7" width="36.125" style="82" customWidth="1"/>
    <col min="8" max="8" width="31.00390625" style="82" customWidth="1"/>
    <col min="9" max="9" width="19.25390625" style="82" customWidth="1"/>
    <col min="10" max="10" width="26.75390625" style="82" customWidth="1"/>
    <col min="11" max="12" width="16.125" style="82" customWidth="1"/>
    <col min="13" max="13" width="17.125" style="82" customWidth="1"/>
    <col min="14" max="14" width="18.625" style="82" customWidth="1"/>
    <col min="15" max="15" width="8.00390625" style="82" customWidth="1"/>
    <col min="16" max="16" width="15.875" style="82" customWidth="1"/>
    <col min="17" max="17" width="15.875" style="38" customWidth="1"/>
    <col min="18" max="18" width="15.875" style="82" customWidth="1"/>
    <col min="19" max="20" width="14.25390625" style="82" customWidth="1"/>
    <col min="21" max="21" width="15.25390625" style="82" customWidth="1"/>
    <col min="22" max="16384" width="9.125" style="82" customWidth="1"/>
  </cols>
  <sheetData>
    <row r="1" spans="2:20" ht="15">
      <c r="B1" s="25" t="str">
        <f>'formularz oferty'!D4</f>
        <v>DFP.271.118.2021.AM</v>
      </c>
      <c r="N1" s="37" t="s">
        <v>83</v>
      </c>
      <c r="S1" s="25"/>
      <c r="T1" s="25"/>
    </row>
    <row r="2" spans="7:9" ht="15">
      <c r="G2" s="150"/>
      <c r="H2" s="150"/>
      <c r="I2" s="150"/>
    </row>
    <row r="3" ht="15">
      <c r="N3" s="37" t="s">
        <v>59</v>
      </c>
    </row>
    <row r="4" spans="2:17" ht="15">
      <c r="B4" s="84" t="s">
        <v>13</v>
      </c>
      <c r="C4" s="86">
        <v>11</v>
      </c>
      <c r="D4" s="40"/>
      <c r="E4" s="41"/>
      <c r="F4" s="83"/>
      <c r="G4" s="42" t="s">
        <v>17</v>
      </c>
      <c r="H4" s="83"/>
      <c r="I4" s="40"/>
      <c r="J4" s="83"/>
      <c r="K4" s="83"/>
      <c r="L4" s="83"/>
      <c r="M4" s="83"/>
      <c r="N4" s="83"/>
      <c r="Q4" s="82"/>
    </row>
    <row r="5" spans="2:17" ht="15">
      <c r="B5" s="84"/>
      <c r="C5" s="40"/>
      <c r="D5" s="40"/>
      <c r="E5" s="41"/>
      <c r="F5" s="83"/>
      <c r="G5" s="42"/>
      <c r="H5" s="83"/>
      <c r="I5" s="40"/>
      <c r="J5" s="83"/>
      <c r="K5" s="83"/>
      <c r="L5" s="83"/>
      <c r="M5" s="83"/>
      <c r="N5" s="83"/>
      <c r="Q5" s="82"/>
    </row>
    <row r="6" spans="1:17" ht="15">
      <c r="A6" s="84"/>
      <c r="B6" s="84"/>
      <c r="C6" s="43"/>
      <c r="D6" s="43"/>
      <c r="E6" s="44"/>
      <c r="F6" s="83"/>
      <c r="G6" s="81" t="s">
        <v>0</v>
      </c>
      <c r="H6" s="161">
        <f>SUM(N11:N11)</f>
        <v>0</v>
      </c>
      <c r="I6" s="162"/>
      <c r="Q6" s="82"/>
    </row>
    <row r="7" spans="1:17" ht="15">
      <c r="A7" s="84"/>
      <c r="C7" s="83"/>
      <c r="D7" s="83"/>
      <c r="E7" s="44"/>
      <c r="F7" s="83"/>
      <c r="G7" s="83"/>
      <c r="H7" s="83"/>
      <c r="I7" s="83"/>
      <c r="J7" s="83"/>
      <c r="K7" s="83"/>
      <c r="L7" s="83"/>
      <c r="Q7" s="82"/>
    </row>
    <row r="8" spans="1:17" ht="15">
      <c r="A8" s="84"/>
      <c r="B8" s="45"/>
      <c r="C8" s="46"/>
      <c r="D8" s="46"/>
      <c r="E8" s="47"/>
      <c r="F8" s="46"/>
      <c r="G8" s="46"/>
      <c r="H8" s="46"/>
      <c r="I8" s="46"/>
      <c r="J8" s="46"/>
      <c r="K8" s="46"/>
      <c r="L8" s="46"/>
      <c r="Q8" s="82"/>
    </row>
    <row r="9" spans="2:17" ht="15">
      <c r="B9" s="84"/>
      <c r="E9" s="24"/>
      <c r="Q9" s="82"/>
    </row>
    <row r="10" spans="1:14" s="84" customFormat="1" ht="74.25" customHeight="1">
      <c r="A10" s="30" t="s">
        <v>43</v>
      </c>
      <c r="B10" s="30" t="s">
        <v>14</v>
      </c>
      <c r="C10" s="30" t="s">
        <v>15</v>
      </c>
      <c r="D10" s="30" t="s">
        <v>61</v>
      </c>
      <c r="E10" s="87" t="s">
        <v>58</v>
      </c>
      <c r="F10" s="31"/>
      <c r="G10" s="30" t="str">
        <f>"Nazwa handlowa /
"&amp;C10&amp;" / 
"&amp;D10</f>
        <v>Nazwa handlowa /
Dawka / 
Postać/Opakowanie</v>
      </c>
      <c r="H10" s="30" t="s">
        <v>109</v>
      </c>
      <c r="I10" s="30" t="str">
        <f>B10</f>
        <v>Skład</v>
      </c>
      <c r="J10" s="168" t="s">
        <v>213</v>
      </c>
      <c r="K10" s="169"/>
      <c r="L10" s="30" t="s">
        <v>39</v>
      </c>
      <c r="M10" s="30" t="s">
        <v>205</v>
      </c>
      <c r="N10" s="30" t="s">
        <v>206</v>
      </c>
    </row>
    <row r="11" spans="1:14" ht="45">
      <c r="A11" s="85" t="s">
        <v>1</v>
      </c>
      <c r="B11" s="125" t="s">
        <v>173</v>
      </c>
      <c r="C11" s="125" t="s">
        <v>174</v>
      </c>
      <c r="D11" s="125" t="s">
        <v>175</v>
      </c>
      <c r="E11" s="110">
        <v>100</v>
      </c>
      <c r="F11" s="29" t="s">
        <v>65</v>
      </c>
      <c r="G11" s="88" t="s">
        <v>64</v>
      </c>
      <c r="H11" s="88"/>
      <c r="I11" s="88"/>
      <c r="J11" s="172"/>
      <c r="K11" s="173"/>
      <c r="L11" s="88" t="str">
        <f>IF(K11=0,"0,00",IF(K11&gt;0,ROUND(E11/K11,2)))</f>
        <v>0,00</v>
      </c>
      <c r="M11" s="88"/>
      <c r="N11" s="23">
        <f>ROUND(L11*ROUND(M11,2),2)</f>
        <v>0</v>
      </c>
    </row>
    <row r="12" spans="2:11" ht="19.5" customHeight="1">
      <c r="B12" s="149" t="s">
        <v>208</v>
      </c>
      <c r="C12" s="149"/>
      <c r="D12" s="149"/>
      <c r="E12" s="149"/>
      <c r="F12" s="149"/>
      <c r="G12" s="149"/>
      <c r="H12" s="149"/>
      <c r="I12" s="149"/>
      <c r="J12" s="149"/>
      <c r="K12" s="149"/>
    </row>
  </sheetData>
  <sheetProtection/>
  <mergeCells count="5">
    <mergeCell ref="G2:I2"/>
    <mergeCell ref="H6:I6"/>
    <mergeCell ref="B12:K12"/>
    <mergeCell ref="J10:K10"/>
    <mergeCell ref="J11:K11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0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5"/>
  <sheetViews>
    <sheetView showGridLines="0" view="pageBreakPreview" zoomScale="90" zoomScaleNormal="90" zoomScaleSheetLayoutView="90" zoomScalePageLayoutView="80" workbookViewId="0" topLeftCell="A10">
      <selection activeCell="J12" sqref="J12"/>
    </sheetView>
  </sheetViews>
  <sheetFormatPr defaultColWidth="9.00390625" defaultRowHeight="12.75"/>
  <cols>
    <col min="1" max="1" width="5.375" style="82" customWidth="1"/>
    <col min="2" max="2" width="66.00390625" style="82" customWidth="1"/>
    <col min="3" max="3" width="12.625" style="82" customWidth="1"/>
    <col min="4" max="4" width="8.75390625" style="82" customWidth="1"/>
    <col min="5" max="5" width="9.625" style="26" customWidth="1"/>
    <col min="6" max="6" width="12.75390625" style="82" customWidth="1"/>
    <col min="7" max="7" width="26.375" style="82" customWidth="1"/>
    <col min="8" max="8" width="25.625" style="82" customWidth="1"/>
    <col min="9" max="9" width="19.25390625" style="82" customWidth="1"/>
    <col min="10" max="10" width="26.75390625" style="82" customWidth="1"/>
    <col min="11" max="12" width="16.125" style="82" customWidth="1"/>
    <col min="13" max="13" width="17.125" style="82" customWidth="1"/>
    <col min="14" max="14" width="18.625" style="82" customWidth="1"/>
    <col min="15" max="15" width="8.00390625" style="82" customWidth="1"/>
    <col min="16" max="16" width="15.875" style="82" customWidth="1"/>
    <col min="17" max="17" width="15.875" style="38" customWidth="1"/>
    <col min="18" max="18" width="15.875" style="82" customWidth="1"/>
    <col min="19" max="20" width="14.25390625" style="82" customWidth="1"/>
    <col min="21" max="21" width="15.25390625" style="82" customWidth="1"/>
    <col min="22" max="16384" width="9.125" style="82" customWidth="1"/>
  </cols>
  <sheetData>
    <row r="1" spans="2:20" ht="15">
      <c r="B1" s="25" t="str">
        <f>'formularz oferty'!D4</f>
        <v>DFP.271.118.2021.AM</v>
      </c>
      <c r="N1" s="37" t="s">
        <v>83</v>
      </c>
      <c r="S1" s="25"/>
      <c r="T1" s="25"/>
    </row>
    <row r="2" spans="7:9" ht="15">
      <c r="G2" s="150"/>
      <c r="H2" s="150"/>
      <c r="I2" s="150"/>
    </row>
    <row r="3" ht="15">
      <c r="N3" s="37" t="s">
        <v>59</v>
      </c>
    </row>
    <row r="4" spans="2:17" ht="15">
      <c r="B4" s="84" t="s">
        <v>13</v>
      </c>
      <c r="C4" s="86">
        <v>12</v>
      </c>
      <c r="D4" s="40"/>
      <c r="E4" s="41"/>
      <c r="F4" s="83"/>
      <c r="G4" s="42" t="s">
        <v>17</v>
      </c>
      <c r="H4" s="83"/>
      <c r="I4" s="40"/>
      <c r="J4" s="83"/>
      <c r="K4" s="83"/>
      <c r="L4" s="83"/>
      <c r="M4" s="83"/>
      <c r="N4" s="83"/>
      <c r="Q4" s="82"/>
    </row>
    <row r="5" spans="2:17" ht="15">
      <c r="B5" s="84"/>
      <c r="C5" s="40"/>
      <c r="D5" s="40"/>
      <c r="E5" s="41"/>
      <c r="F5" s="83"/>
      <c r="G5" s="42"/>
      <c r="H5" s="83"/>
      <c r="I5" s="40"/>
      <c r="J5" s="83"/>
      <c r="K5" s="83"/>
      <c r="L5" s="83"/>
      <c r="M5" s="83"/>
      <c r="N5" s="83"/>
      <c r="Q5" s="82"/>
    </row>
    <row r="6" spans="1:17" ht="15">
      <c r="A6" s="84"/>
      <c r="B6" s="84"/>
      <c r="C6" s="43"/>
      <c r="D6" s="43"/>
      <c r="E6" s="44"/>
      <c r="F6" s="83"/>
      <c r="G6" s="81" t="s">
        <v>0</v>
      </c>
      <c r="H6" s="161">
        <f>SUM(N11:N13)</f>
        <v>0</v>
      </c>
      <c r="I6" s="162"/>
      <c r="Q6" s="82"/>
    </row>
    <row r="7" spans="1:17" ht="15">
      <c r="A7" s="84"/>
      <c r="C7" s="83"/>
      <c r="D7" s="83"/>
      <c r="E7" s="44"/>
      <c r="F7" s="83"/>
      <c r="G7" s="83"/>
      <c r="H7" s="83"/>
      <c r="I7" s="83"/>
      <c r="J7" s="83"/>
      <c r="K7" s="83"/>
      <c r="L7" s="83"/>
      <c r="Q7" s="82"/>
    </row>
    <row r="8" spans="1:17" ht="15">
      <c r="A8" s="84"/>
      <c r="B8" s="45"/>
      <c r="C8" s="46"/>
      <c r="D8" s="46"/>
      <c r="E8" s="47"/>
      <c r="F8" s="46"/>
      <c r="G8" s="46"/>
      <c r="H8" s="46"/>
      <c r="I8" s="46"/>
      <c r="J8" s="46"/>
      <c r="K8" s="46"/>
      <c r="L8" s="46"/>
      <c r="Q8" s="82"/>
    </row>
    <row r="9" spans="2:17" ht="15">
      <c r="B9" s="84"/>
      <c r="E9" s="24"/>
      <c r="Q9" s="82"/>
    </row>
    <row r="10" spans="1:14" s="84" customFormat="1" ht="74.25" customHeight="1">
      <c r="A10" s="30" t="s">
        <v>43</v>
      </c>
      <c r="B10" s="30" t="s">
        <v>14</v>
      </c>
      <c r="C10" s="168" t="s">
        <v>204</v>
      </c>
      <c r="D10" s="169"/>
      <c r="E10" s="164" t="s">
        <v>58</v>
      </c>
      <c r="F10" s="165"/>
      <c r="G10" s="30" t="str">
        <f>"Nazwa handlowa /
"&amp;C10&amp;""</f>
        <v>Nazwa handlowa /
Rozmiar</v>
      </c>
      <c r="H10" s="30" t="s">
        <v>109</v>
      </c>
      <c r="I10" s="30" t="str">
        <f>B10</f>
        <v>Skład</v>
      </c>
      <c r="J10" s="30" t="s">
        <v>214</v>
      </c>
      <c r="K10" s="30" t="s">
        <v>38</v>
      </c>
      <c r="L10" s="30" t="s">
        <v>39</v>
      </c>
      <c r="M10" s="30" t="s">
        <v>205</v>
      </c>
      <c r="N10" s="30" t="s">
        <v>206</v>
      </c>
    </row>
    <row r="11" spans="1:14" ht="125.25" customHeight="1">
      <c r="A11" s="85" t="s">
        <v>1</v>
      </c>
      <c r="B11" s="127" t="s">
        <v>177</v>
      </c>
      <c r="C11" s="174" t="s">
        <v>178</v>
      </c>
      <c r="D11" s="175"/>
      <c r="E11" s="105">
        <v>180</v>
      </c>
      <c r="F11" s="29" t="s">
        <v>65</v>
      </c>
      <c r="G11" s="88" t="s">
        <v>211</v>
      </c>
      <c r="H11" s="88"/>
      <c r="I11" s="88"/>
      <c r="J11" s="91" t="s">
        <v>212</v>
      </c>
      <c r="K11" s="88"/>
      <c r="L11" s="88" t="str">
        <f>IF(K11=0,"0,00",IF(K11&gt;0,ROUND(E11/K11,2)))</f>
        <v>0,00</v>
      </c>
      <c r="M11" s="88"/>
      <c r="N11" s="23">
        <f>ROUND(L11*ROUND(M11,2),2)</f>
        <v>0</v>
      </c>
    </row>
    <row r="12" spans="1:14" ht="125.25" customHeight="1">
      <c r="A12" s="85" t="s">
        <v>2</v>
      </c>
      <c r="B12" s="126" t="s">
        <v>177</v>
      </c>
      <c r="C12" s="174" t="s">
        <v>179</v>
      </c>
      <c r="D12" s="175"/>
      <c r="E12" s="107">
        <v>180</v>
      </c>
      <c r="F12" s="29" t="s">
        <v>65</v>
      </c>
      <c r="G12" s="88" t="s">
        <v>211</v>
      </c>
      <c r="H12" s="85"/>
      <c r="I12" s="85"/>
      <c r="J12" s="85"/>
      <c r="K12" s="85"/>
      <c r="L12" s="88" t="str">
        <f>IF(K12=0,"0,00",IF(K12&gt;0,ROUND(E12/K12,2)))</f>
        <v>0,00</v>
      </c>
      <c r="M12" s="85"/>
      <c r="N12" s="23">
        <f>ROUND(L12*ROUND(M12,2),2)</f>
        <v>0</v>
      </c>
    </row>
    <row r="13" spans="1:14" ht="141" customHeight="1">
      <c r="A13" s="85" t="s">
        <v>3</v>
      </c>
      <c r="B13" s="126" t="s">
        <v>177</v>
      </c>
      <c r="C13" s="174" t="s">
        <v>180</v>
      </c>
      <c r="D13" s="175"/>
      <c r="E13" s="107">
        <v>90</v>
      </c>
      <c r="F13" s="29" t="s">
        <v>65</v>
      </c>
      <c r="G13" s="88" t="s">
        <v>211</v>
      </c>
      <c r="H13" s="85"/>
      <c r="I13" s="85"/>
      <c r="J13" s="85"/>
      <c r="K13" s="85"/>
      <c r="L13" s="88" t="str">
        <f>IF(K13=0,"0,00",IF(K13&gt;0,ROUND(E13/K13,2)))</f>
        <v>0,00</v>
      </c>
      <c r="M13" s="85"/>
      <c r="N13" s="23">
        <f>ROUND(L13*ROUND(M13,2),2)</f>
        <v>0</v>
      </c>
    </row>
    <row r="14" spans="2:4" ht="15">
      <c r="B14" s="150" t="s">
        <v>176</v>
      </c>
      <c r="C14" s="150"/>
      <c r="D14" s="150"/>
    </row>
    <row r="15" spans="2:11" ht="22.5" customHeight="1">
      <c r="B15" s="149" t="s">
        <v>208</v>
      </c>
      <c r="C15" s="149"/>
      <c r="D15" s="149"/>
      <c r="E15" s="149"/>
      <c r="F15" s="149"/>
      <c r="G15" s="149"/>
      <c r="H15" s="149"/>
      <c r="I15" s="149"/>
      <c r="J15" s="149"/>
      <c r="K15" s="149"/>
    </row>
  </sheetData>
  <sheetProtection/>
  <mergeCells count="9">
    <mergeCell ref="G2:I2"/>
    <mergeCell ref="H6:I6"/>
    <mergeCell ref="B14:D14"/>
    <mergeCell ref="B15:K15"/>
    <mergeCell ref="E10:F10"/>
    <mergeCell ref="C10:D10"/>
    <mergeCell ref="C11:D11"/>
    <mergeCell ref="C12:D12"/>
    <mergeCell ref="C13:D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0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5"/>
  <sheetViews>
    <sheetView showGridLines="0" view="pageBreakPreview" zoomScale="90" zoomScaleSheetLayoutView="90" zoomScalePageLayoutView="80" workbookViewId="0" topLeftCell="A1">
      <selection activeCell="J10" sqref="J10"/>
    </sheetView>
  </sheetViews>
  <sheetFormatPr defaultColWidth="9.00390625" defaultRowHeight="12.75"/>
  <cols>
    <col min="1" max="1" width="5.375" style="82" customWidth="1"/>
    <col min="2" max="2" width="48.75390625" style="82" customWidth="1"/>
    <col min="3" max="3" width="13.00390625" style="82" customWidth="1"/>
    <col min="4" max="4" width="5.25390625" style="82" customWidth="1"/>
    <col min="5" max="5" width="13.75390625" style="26" customWidth="1"/>
    <col min="6" max="6" width="14.125" style="82" customWidth="1"/>
    <col min="7" max="7" width="36.125" style="82" customWidth="1"/>
    <col min="8" max="8" width="31.00390625" style="82" customWidth="1"/>
    <col min="9" max="9" width="19.25390625" style="82" customWidth="1"/>
    <col min="10" max="10" width="26.75390625" style="82" customWidth="1"/>
    <col min="11" max="12" width="16.125" style="82" customWidth="1"/>
    <col min="13" max="13" width="17.125" style="82" customWidth="1"/>
    <col min="14" max="14" width="18.625" style="82" customWidth="1"/>
    <col min="15" max="15" width="8.00390625" style="82" customWidth="1"/>
    <col min="16" max="16" width="15.875" style="82" customWidth="1"/>
    <col min="17" max="17" width="15.875" style="38" customWidth="1"/>
    <col min="18" max="18" width="15.875" style="82" customWidth="1"/>
    <col min="19" max="20" width="14.25390625" style="82" customWidth="1"/>
    <col min="21" max="21" width="15.25390625" style="82" customWidth="1"/>
    <col min="22" max="16384" width="9.125" style="82" customWidth="1"/>
  </cols>
  <sheetData>
    <row r="1" spans="2:20" ht="15">
      <c r="B1" s="25" t="str">
        <f>'formularz oferty'!D4</f>
        <v>DFP.271.118.2021.AM</v>
      </c>
      <c r="N1" s="37" t="s">
        <v>83</v>
      </c>
      <c r="S1" s="25"/>
      <c r="T1" s="25"/>
    </row>
    <row r="2" spans="7:9" ht="15">
      <c r="G2" s="150"/>
      <c r="H2" s="150"/>
      <c r="I2" s="150"/>
    </row>
    <row r="3" ht="15">
      <c r="N3" s="37" t="s">
        <v>59</v>
      </c>
    </row>
    <row r="4" spans="2:17" ht="15">
      <c r="B4" s="84" t="s">
        <v>13</v>
      </c>
      <c r="C4" s="86">
        <v>13</v>
      </c>
      <c r="D4" s="40"/>
      <c r="E4" s="41"/>
      <c r="F4" s="83"/>
      <c r="G4" s="42" t="s">
        <v>17</v>
      </c>
      <c r="H4" s="83"/>
      <c r="I4" s="40"/>
      <c r="J4" s="83"/>
      <c r="K4" s="83"/>
      <c r="L4" s="83"/>
      <c r="M4" s="83"/>
      <c r="N4" s="83"/>
      <c r="Q4" s="82"/>
    </row>
    <row r="5" spans="2:17" ht="15">
      <c r="B5" s="84"/>
      <c r="C5" s="40"/>
      <c r="D5" s="40"/>
      <c r="E5" s="41"/>
      <c r="F5" s="83"/>
      <c r="G5" s="42"/>
      <c r="H5" s="83"/>
      <c r="I5" s="40"/>
      <c r="J5" s="83"/>
      <c r="K5" s="83"/>
      <c r="L5" s="83"/>
      <c r="M5" s="83"/>
      <c r="N5" s="83"/>
      <c r="Q5" s="82"/>
    </row>
    <row r="6" spans="1:17" ht="15">
      <c r="A6" s="84"/>
      <c r="B6" s="84"/>
      <c r="C6" s="43"/>
      <c r="D6" s="43"/>
      <c r="E6" s="44"/>
      <c r="F6" s="83"/>
      <c r="G6" s="81" t="s">
        <v>0</v>
      </c>
      <c r="H6" s="161">
        <f>SUM(N11:N13)</f>
        <v>0</v>
      </c>
      <c r="I6" s="162"/>
      <c r="Q6" s="82"/>
    </row>
    <row r="7" spans="1:17" ht="15">
      <c r="A7" s="84"/>
      <c r="C7" s="83"/>
      <c r="D7" s="83"/>
      <c r="E7" s="44"/>
      <c r="F7" s="83"/>
      <c r="G7" s="83"/>
      <c r="H7" s="83"/>
      <c r="I7" s="83"/>
      <c r="J7" s="83"/>
      <c r="K7" s="83"/>
      <c r="L7" s="83"/>
      <c r="Q7" s="82"/>
    </row>
    <row r="8" spans="1:17" ht="15">
      <c r="A8" s="84"/>
      <c r="B8" s="45"/>
      <c r="C8" s="46"/>
      <c r="D8" s="46"/>
      <c r="E8" s="47"/>
      <c r="F8" s="46"/>
      <c r="G8" s="46"/>
      <c r="H8" s="46"/>
      <c r="I8" s="46"/>
      <c r="J8" s="46"/>
      <c r="K8" s="46"/>
      <c r="L8" s="46"/>
      <c r="Q8" s="82"/>
    </row>
    <row r="9" spans="2:17" ht="15">
      <c r="B9" s="84"/>
      <c r="E9" s="24"/>
      <c r="Q9" s="82"/>
    </row>
    <row r="10" spans="1:14" s="84" customFormat="1" ht="74.25" customHeight="1">
      <c r="A10" s="30" t="s">
        <v>43</v>
      </c>
      <c r="B10" s="30" t="s">
        <v>14</v>
      </c>
      <c r="C10" s="176" t="s">
        <v>185</v>
      </c>
      <c r="D10" s="177"/>
      <c r="E10" s="87" t="s">
        <v>62</v>
      </c>
      <c r="F10" s="31"/>
      <c r="G10" s="30" t="str">
        <f>"Nazwa handlowa /
"&amp;C10&amp;" / 
"&amp;D10</f>
        <v>Nazwa handlowa /
Wymiary / 
</v>
      </c>
      <c r="H10" s="30" t="s">
        <v>109</v>
      </c>
      <c r="I10" s="30" t="str">
        <f>B10</f>
        <v>Skład</v>
      </c>
      <c r="J10" s="30" t="s">
        <v>214</v>
      </c>
      <c r="K10" s="30" t="s">
        <v>38</v>
      </c>
      <c r="L10" s="30" t="s">
        <v>39</v>
      </c>
      <c r="M10" s="30" t="s">
        <v>205</v>
      </c>
      <c r="N10" s="30" t="s">
        <v>206</v>
      </c>
    </row>
    <row r="11" spans="1:14" ht="30">
      <c r="A11" s="85" t="s">
        <v>1</v>
      </c>
      <c r="B11" s="128" t="s">
        <v>181</v>
      </c>
      <c r="C11" s="178" t="s">
        <v>182</v>
      </c>
      <c r="D11" s="179"/>
      <c r="E11" s="129">
        <v>1100</v>
      </c>
      <c r="F11" s="29" t="s">
        <v>65</v>
      </c>
      <c r="G11" s="88" t="s">
        <v>210</v>
      </c>
      <c r="H11" s="88"/>
      <c r="I11" s="88"/>
      <c r="J11" s="91"/>
      <c r="K11" s="88"/>
      <c r="L11" s="88" t="str">
        <f>IF(K11=0,"0,00",IF(K11&gt;0,ROUND(E11/K11,2)))</f>
        <v>0,00</v>
      </c>
      <c r="M11" s="88"/>
      <c r="N11" s="23">
        <f>ROUND(L11*ROUND(M11,2),2)</f>
        <v>0</v>
      </c>
    </row>
    <row r="12" spans="1:14" ht="30">
      <c r="A12" s="85" t="s">
        <v>2</v>
      </c>
      <c r="B12" s="130" t="s">
        <v>181</v>
      </c>
      <c r="C12" s="178" t="s">
        <v>183</v>
      </c>
      <c r="D12" s="179"/>
      <c r="E12" s="131">
        <v>1000</v>
      </c>
      <c r="F12" s="29" t="s">
        <v>65</v>
      </c>
      <c r="G12" s="88" t="s">
        <v>210</v>
      </c>
      <c r="H12" s="85"/>
      <c r="I12" s="85"/>
      <c r="J12" s="85"/>
      <c r="K12" s="85"/>
      <c r="L12" s="88" t="str">
        <f>IF(K12=0,"0,00",IF(K12&gt;0,ROUND(E12/K12,2)))</f>
        <v>0,00</v>
      </c>
      <c r="M12" s="85"/>
      <c r="N12" s="23">
        <f>ROUND(L12*ROUND(M12,2),2)</f>
        <v>0</v>
      </c>
    </row>
    <row r="13" spans="1:14" ht="30">
      <c r="A13" s="85" t="s">
        <v>3</v>
      </c>
      <c r="B13" s="130" t="s">
        <v>181</v>
      </c>
      <c r="C13" s="178" t="s">
        <v>184</v>
      </c>
      <c r="D13" s="179"/>
      <c r="E13" s="131">
        <v>800</v>
      </c>
      <c r="F13" s="29" t="s">
        <v>65</v>
      </c>
      <c r="G13" s="88" t="s">
        <v>210</v>
      </c>
      <c r="H13" s="85"/>
      <c r="I13" s="85"/>
      <c r="J13" s="85"/>
      <c r="K13" s="85"/>
      <c r="L13" s="88" t="str">
        <f>IF(K13=0,"0,00",IF(K13&gt;0,ROUND(E13/K13,2)))</f>
        <v>0,00</v>
      </c>
      <c r="M13" s="85"/>
      <c r="N13" s="23">
        <f>ROUND(L13*ROUND(M13,2),2)</f>
        <v>0</v>
      </c>
    </row>
    <row r="14" ht="15">
      <c r="B14" s="82" t="s">
        <v>176</v>
      </c>
    </row>
    <row r="15" spans="2:11" ht="23.25" customHeight="1">
      <c r="B15" s="149" t="s">
        <v>208</v>
      </c>
      <c r="C15" s="149"/>
      <c r="D15" s="149"/>
      <c r="E15" s="149"/>
      <c r="F15" s="149"/>
      <c r="G15" s="149"/>
      <c r="H15" s="149"/>
      <c r="I15" s="149"/>
      <c r="J15" s="149"/>
      <c r="K15" s="149"/>
    </row>
  </sheetData>
  <sheetProtection/>
  <mergeCells count="7">
    <mergeCell ref="B15:K15"/>
    <mergeCell ref="G2:I2"/>
    <mergeCell ref="H6:I6"/>
    <mergeCell ref="C10:D10"/>
    <mergeCell ref="C11:D11"/>
    <mergeCell ref="C12:D12"/>
    <mergeCell ref="C13:D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0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6"/>
  <sheetViews>
    <sheetView showGridLines="0" view="pageBreakPreview" zoomScale="90" zoomScaleNormal="77" zoomScaleSheetLayoutView="90" zoomScalePageLayoutView="80" workbookViewId="0" topLeftCell="A1">
      <selection activeCell="G20" sqref="G20"/>
    </sheetView>
  </sheetViews>
  <sheetFormatPr defaultColWidth="9.00390625" defaultRowHeight="12.75"/>
  <cols>
    <col min="1" max="1" width="5.375" style="92" customWidth="1"/>
    <col min="2" max="2" width="27.125" style="92" customWidth="1"/>
    <col min="3" max="3" width="32.375" style="92" customWidth="1"/>
    <col min="4" max="4" width="11.625" style="92" customWidth="1"/>
    <col min="5" max="5" width="13.75390625" style="4" customWidth="1"/>
    <col min="6" max="6" width="8.625" style="92" customWidth="1"/>
    <col min="7" max="7" width="36.125" style="92" customWidth="1"/>
    <col min="8" max="8" width="31.00390625" style="92" customWidth="1"/>
    <col min="9" max="9" width="19.25390625" style="92" customWidth="1"/>
    <col min="10" max="10" width="25.00390625" style="92" customWidth="1"/>
    <col min="11" max="12" width="16.125" style="92" customWidth="1"/>
    <col min="13" max="13" width="17.125" style="92" customWidth="1"/>
    <col min="14" max="14" width="18.625" style="92" customWidth="1"/>
    <col min="15" max="15" width="8.00390625" style="92" customWidth="1"/>
    <col min="16" max="16" width="15.875" style="92" customWidth="1"/>
    <col min="17" max="17" width="15.875" style="8" customWidth="1"/>
    <col min="18" max="18" width="15.875" style="92" customWidth="1"/>
    <col min="19" max="20" width="14.25390625" style="92" customWidth="1"/>
    <col min="21" max="21" width="15.25390625" style="92" customWidth="1"/>
    <col min="22" max="16384" width="9.125" style="92" customWidth="1"/>
  </cols>
  <sheetData>
    <row r="1" spans="2:20" ht="15">
      <c r="B1" s="3" t="str">
        <f>'formularz oferty'!D4</f>
        <v>DFP.271.118.2021.AM</v>
      </c>
      <c r="N1" s="7" t="s">
        <v>83</v>
      </c>
      <c r="S1" s="3"/>
      <c r="T1" s="3"/>
    </row>
    <row r="2" spans="7:9" ht="15">
      <c r="G2" s="180"/>
      <c r="H2" s="180"/>
      <c r="I2" s="180"/>
    </row>
    <row r="3" ht="15">
      <c r="N3" s="7" t="s">
        <v>59</v>
      </c>
    </row>
    <row r="4" spans="2:17" ht="15">
      <c r="B4" s="9" t="s">
        <v>13</v>
      </c>
      <c r="C4" s="1">
        <v>14</v>
      </c>
      <c r="D4" s="10"/>
      <c r="E4" s="11"/>
      <c r="F4" s="12"/>
      <c r="G4" s="13" t="s">
        <v>17</v>
      </c>
      <c r="H4" s="12"/>
      <c r="I4" s="10"/>
      <c r="J4" s="12"/>
      <c r="K4" s="12"/>
      <c r="L4" s="12"/>
      <c r="M4" s="12"/>
      <c r="N4" s="12"/>
      <c r="Q4" s="92"/>
    </row>
    <row r="5" spans="2:17" ht="15">
      <c r="B5" s="9"/>
      <c r="C5" s="10"/>
      <c r="D5" s="10"/>
      <c r="E5" s="11"/>
      <c r="F5" s="12"/>
      <c r="G5" s="13"/>
      <c r="H5" s="12"/>
      <c r="I5" s="10"/>
      <c r="J5" s="12"/>
      <c r="K5" s="12"/>
      <c r="L5" s="12"/>
      <c r="M5" s="12"/>
      <c r="N5" s="12"/>
      <c r="Q5" s="92"/>
    </row>
    <row r="6" spans="1:17" ht="15">
      <c r="A6" s="9"/>
      <c r="B6" s="9"/>
      <c r="C6" s="14"/>
      <c r="D6" s="14"/>
      <c r="E6" s="15"/>
      <c r="F6" s="12"/>
      <c r="G6" s="16" t="s">
        <v>0</v>
      </c>
      <c r="H6" s="181">
        <f>N11</f>
        <v>0</v>
      </c>
      <c r="I6" s="182"/>
      <c r="Q6" s="92"/>
    </row>
    <row r="7" spans="1:17" ht="15">
      <c r="A7" s="9"/>
      <c r="C7" s="12"/>
      <c r="D7" s="12"/>
      <c r="E7" s="15"/>
      <c r="F7" s="12"/>
      <c r="G7" s="12"/>
      <c r="H7" s="12"/>
      <c r="I7" s="12"/>
      <c r="J7" s="12"/>
      <c r="K7" s="12"/>
      <c r="L7" s="12"/>
      <c r="Q7" s="92"/>
    </row>
    <row r="8" spans="1:17" ht="15">
      <c r="A8" s="9"/>
      <c r="B8" s="17"/>
      <c r="C8" s="18"/>
      <c r="D8" s="18"/>
      <c r="E8" s="19"/>
      <c r="F8" s="18"/>
      <c r="G8" s="18"/>
      <c r="H8" s="18"/>
      <c r="I8" s="18"/>
      <c r="J8" s="18"/>
      <c r="K8" s="18"/>
      <c r="L8" s="18"/>
      <c r="Q8" s="92"/>
    </row>
    <row r="9" spans="2:17" ht="15">
      <c r="B9" s="9"/>
      <c r="E9" s="2"/>
      <c r="Q9" s="92"/>
    </row>
    <row r="10" spans="1:14" s="9" customFormat="1" ht="74.25" customHeight="1">
      <c r="A10" s="30" t="s">
        <v>43</v>
      </c>
      <c r="B10" s="30" t="s">
        <v>189</v>
      </c>
      <c r="C10" s="176" t="s">
        <v>190</v>
      </c>
      <c r="D10" s="177"/>
      <c r="E10" s="87" t="s">
        <v>99</v>
      </c>
      <c r="F10" s="31"/>
      <c r="G10" s="30" t="str">
        <f>"Nazwa handlowa /
"&amp;C10&amp;" / 
"&amp;D10</f>
        <v>Nazwa handlowa /
Parametry użytkowe / 
</v>
      </c>
      <c r="H10" s="30" t="s">
        <v>109</v>
      </c>
      <c r="I10" s="30" t="str">
        <f>B10</f>
        <v>Przeznaczenie preparatu</v>
      </c>
      <c r="J10" s="168" t="s">
        <v>214</v>
      </c>
      <c r="K10" s="169"/>
      <c r="L10" s="30" t="s">
        <v>203</v>
      </c>
      <c r="M10" s="30" t="s">
        <v>207</v>
      </c>
      <c r="N10" s="30" t="s">
        <v>206</v>
      </c>
    </row>
    <row r="11" spans="1:14" ht="115.5" customHeight="1">
      <c r="A11" s="20" t="s">
        <v>1</v>
      </c>
      <c r="B11" s="132" t="s">
        <v>187</v>
      </c>
      <c r="C11" s="183" t="s">
        <v>188</v>
      </c>
      <c r="D11" s="184"/>
      <c r="E11" s="133">
        <v>1800</v>
      </c>
      <c r="F11" s="99" t="s">
        <v>215</v>
      </c>
      <c r="G11" s="21" t="s">
        <v>186</v>
      </c>
      <c r="H11" s="21"/>
      <c r="I11" s="21"/>
      <c r="J11" s="185" t="s">
        <v>96</v>
      </c>
      <c r="K11" s="186"/>
      <c r="L11" s="21"/>
      <c r="M11" s="21"/>
      <c r="N11" s="22">
        <f>ROUND(L11*ROUND(M11,2),2)</f>
        <v>0</v>
      </c>
    </row>
    <row r="12" spans="2:4" ht="17.25" customHeight="1">
      <c r="B12" s="180" t="s">
        <v>191</v>
      </c>
      <c r="C12" s="180"/>
      <c r="D12" s="180"/>
    </row>
    <row r="13" spans="2:11" ht="21.75" customHeight="1">
      <c r="B13" s="149" t="s">
        <v>208</v>
      </c>
      <c r="C13" s="149"/>
      <c r="D13" s="149"/>
      <c r="E13" s="149"/>
      <c r="F13" s="149"/>
      <c r="G13" s="149"/>
      <c r="H13" s="149"/>
      <c r="I13" s="149"/>
      <c r="J13" s="149"/>
      <c r="K13" s="149"/>
    </row>
    <row r="14" spans="1:3" ht="16.5" customHeight="1">
      <c r="A14" s="5"/>
      <c r="B14" s="6"/>
      <c r="C14" s="5"/>
    </row>
    <row r="15" spans="1:3" ht="15">
      <c r="A15" s="5"/>
      <c r="B15" s="6"/>
      <c r="C15" s="5"/>
    </row>
    <row r="16" spans="1:3" ht="15">
      <c r="A16" s="5"/>
      <c r="B16" s="6"/>
      <c r="C16" s="5"/>
    </row>
  </sheetData>
  <sheetProtection/>
  <mergeCells count="8">
    <mergeCell ref="G2:I2"/>
    <mergeCell ref="H6:I6"/>
    <mergeCell ref="B12:D12"/>
    <mergeCell ref="C10:D10"/>
    <mergeCell ref="C11:D11"/>
    <mergeCell ref="B13:K13"/>
    <mergeCell ref="J10:K10"/>
    <mergeCell ref="J11:K11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1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3"/>
  <sheetViews>
    <sheetView showGridLines="0" view="pageBreakPreview" zoomScale="90" zoomScaleNormal="77" zoomScaleSheetLayoutView="90" zoomScalePageLayoutView="80" workbookViewId="0" topLeftCell="A1">
      <selection activeCell="J10" sqref="J10"/>
    </sheetView>
  </sheetViews>
  <sheetFormatPr defaultColWidth="9.00390625" defaultRowHeight="12.75"/>
  <cols>
    <col min="1" max="1" width="5.375" style="82" customWidth="1"/>
    <col min="2" max="2" width="23.75390625" style="82" customWidth="1"/>
    <col min="3" max="3" width="29.875" style="82" customWidth="1"/>
    <col min="4" max="4" width="13.875" style="82" customWidth="1"/>
    <col min="5" max="5" width="13.75390625" style="26" customWidth="1"/>
    <col min="6" max="6" width="14.125" style="82" customWidth="1"/>
    <col min="7" max="7" width="36.125" style="82" customWidth="1"/>
    <col min="8" max="8" width="31.00390625" style="82" customWidth="1"/>
    <col min="9" max="9" width="19.25390625" style="82" customWidth="1"/>
    <col min="10" max="10" width="26.75390625" style="82" customWidth="1"/>
    <col min="11" max="12" width="16.125" style="82" customWidth="1"/>
    <col min="13" max="13" width="17.125" style="82" customWidth="1"/>
    <col min="14" max="14" width="18.625" style="82" customWidth="1"/>
    <col min="15" max="15" width="8.00390625" style="82" customWidth="1"/>
    <col min="16" max="16" width="15.875" style="82" customWidth="1"/>
    <col min="17" max="17" width="15.875" style="38" customWidth="1"/>
    <col min="18" max="18" width="15.875" style="82" customWidth="1"/>
    <col min="19" max="20" width="14.25390625" style="82" customWidth="1"/>
    <col min="21" max="21" width="15.25390625" style="82" customWidth="1"/>
    <col min="22" max="16384" width="9.125" style="82" customWidth="1"/>
  </cols>
  <sheetData>
    <row r="1" spans="2:20" ht="15">
      <c r="B1" s="25" t="str">
        <f>'formularz oferty'!D4</f>
        <v>DFP.271.118.2021.AM</v>
      </c>
      <c r="N1" s="37" t="s">
        <v>83</v>
      </c>
      <c r="S1" s="25"/>
      <c r="T1" s="25"/>
    </row>
    <row r="2" spans="7:9" ht="15">
      <c r="G2" s="150"/>
      <c r="H2" s="150"/>
      <c r="I2" s="150"/>
    </row>
    <row r="3" ht="15">
      <c r="N3" s="37" t="s">
        <v>59</v>
      </c>
    </row>
    <row r="4" spans="2:17" ht="15">
      <c r="B4" s="84" t="s">
        <v>13</v>
      </c>
      <c r="C4" s="86">
        <v>15</v>
      </c>
      <c r="D4" s="40"/>
      <c r="E4" s="41"/>
      <c r="F4" s="83"/>
      <c r="G4" s="42" t="s">
        <v>17</v>
      </c>
      <c r="H4" s="83"/>
      <c r="I4" s="40"/>
      <c r="J4" s="83"/>
      <c r="K4" s="83"/>
      <c r="L4" s="83"/>
      <c r="M4" s="83"/>
      <c r="N4" s="83"/>
      <c r="Q4" s="82"/>
    </row>
    <row r="5" spans="2:17" ht="15">
      <c r="B5" s="84"/>
      <c r="C5" s="40"/>
      <c r="D5" s="40"/>
      <c r="E5" s="41"/>
      <c r="F5" s="83"/>
      <c r="G5" s="42"/>
      <c r="H5" s="83"/>
      <c r="I5" s="40"/>
      <c r="J5" s="83"/>
      <c r="K5" s="83"/>
      <c r="L5" s="83"/>
      <c r="M5" s="83"/>
      <c r="N5" s="83"/>
      <c r="Q5" s="82"/>
    </row>
    <row r="6" spans="1:17" ht="15">
      <c r="A6" s="84"/>
      <c r="B6" s="84"/>
      <c r="C6" s="43"/>
      <c r="D6" s="43"/>
      <c r="E6" s="44"/>
      <c r="F6" s="83"/>
      <c r="G6" s="81" t="s">
        <v>0</v>
      </c>
      <c r="H6" s="161">
        <f>SUM(N11:N11)</f>
        <v>0</v>
      </c>
      <c r="I6" s="162"/>
      <c r="Q6" s="82"/>
    </row>
    <row r="7" spans="1:17" ht="15">
      <c r="A7" s="84"/>
      <c r="C7" s="83"/>
      <c r="D7" s="83"/>
      <c r="E7" s="44"/>
      <c r="F7" s="83"/>
      <c r="G7" s="83"/>
      <c r="H7" s="83"/>
      <c r="I7" s="83"/>
      <c r="J7" s="83"/>
      <c r="K7" s="83"/>
      <c r="L7" s="83"/>
      <c r="Q7" s="82"/>
    </row>
    <row r="8" spans="1:17" ht="15">
      <c r="A8" s="84"/>
      <c r="B8" s="45"/>
      <c r="C8" s="46"/>
      <c r="D8" s="46"/>
      <c r="E8" s="47"/>
      <c r="F8" s="46"/>
      <c r="G8" s="46"/>
      <c r="H8" s="46"/>
      <c r="I8" s="46"/>
      <c r="J8" s="46"/>
      <c r="K8" s="46"/>
      <c r="L8" s="46"/>
      <c r="Q8" s="82"/>
    </row>
    <row r="9" spans="2:17" ht="15">
      <c r="B9" s="84"/>
      <c r="E9" s="24"/>
      <c r="Q9" s="82"/>
    </row>
    <row r="10" spans="1:14" s="84" customFormat="1" ht="74.25" customHeight="1">
      <c r="A10" s="30" t="s">
        <v>43</v>
      </c>
      <c r="B10" s="30" t="s">
        <v>14</v>
      </c>
      <c r="C10" s="30" t="s">
        <v>15</v>
      </c>
      <c r="D10" s="30" t="s">
        <v>60</v>
      </c>
      <c r="E10" s="87" t="s">
        <v>62</v>
      </c>
      <c r="F10" s="31"/>
      <c r="G10" s="30" t="str">
        <f>"Nazwa handlowa /
"&amp;C10&amp;" / 
"&amp;D10</f>
        <v>Nazwa handlowa /
Dawka / 
Postać/ Opakowanie</v>
      </c>
      <c r="H10" s="30" t="s">
        <v>111</v>
      </c>
      <c r="I10" s="30" t="str">
        <f>B10</f>
        <v>Skład</v>
      </c>
      <c r="J10" s="30" t="s">
        <v>110</v>
      </c>
      <c r="K10" s="30" t="s">
        <v>38</v>
      </c>
      <c r="L10" s="30" t="s">
        <v>39</v>
      </c>
      <c r="M10" s="30" t="s">
        <v>205</v>
      </c>
      <c r="N10" s="30" t="s">
        <v>206</v>
      </c>
    </row>
    <row r="11" spans="1:14" ht="174" customHeight="1">
      <c r="A11" s="85" t="s">
        <v>1</v>
      </c>
      <c r="B11" s="134" t="s">
        <v>192</v>
      </c>
      <c r="C11" s="135" t="s">
        <v>193</v>
      </c>
      <c r="D11" s="135" t="s">
        <v>194</v>
      </c>
      <c r="E11" s="136">
        <v>6840</v>
      </c>
      <c r="F11" s="28" t="s">
        <v>65</v>
      </c>
      <c r="G11" s="88" t="s">
        <v>186</v>
      </c>
      <c r="H11" s="88"/>
      <c r="I11" s="88"/>
      <c r="J11" s="91"/>
      <c r="K11" s="88"/>
      <c r="L11" s="88" t="str">
        <f>IF(K11=0,"0,00",IF(K11&gt;0,ROUND(E11/K11,2)))</f>
        <v>0,00</v>
      </c>
      <c r="M11" s="88"/>
      <c r="N11" s="23">
        <f>ROUND(L11*ROUND(M11,2),2)</f>
        <v>0</v>
      </c>
    </row>
    <row r="12" spans="2:11" ht="22.5" customHeight="1">
      <c r="B12" s="149" t="s">
        <v>208</v>
      </c>
      <c r="C12" s="149"/>
      <c r="D12" s="149"/>
      <c r="E12" s="149"/>
      <c r="F12" s="149"/>
      <c r="G12" s="149"/>
      <c r="H12" s="149"/>
      <c r="I12" s="149"/>
      <c r="J12" s="149"/>
      <c r="K12" s="149"/>
    </row>
    <row r="13" spans="2:7" ht="20.25" customHeight="1">
      <c r="B13" s="150"/>
      <c r="C13" s="150"/>
      <c r="D13" s="150"/>
      <c r="E13" s="150"/>
      <c r="F13" s="150"/>
      <c r="G13" s="150"/>
    </row>
  </sheetData>
  <sheetProtection/>
  <mergeCells count="4">
    <mergeCell ref="G2:I2"/>
    <mergeCell ref="H6:I6"/>
    <mergeCell ref="B13:G13"/>
    <mergeCell ref="B12:K1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0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3"/>
  <sheetViews>
    <sheetView showGridLines="0" view="pageBreakPreview" zoomScale="90" zoomScaleNormal="90" zoomScaleSheetLayoutView="90" zoomScalePageLayoutView="80" workbookViewId="0" topLeftCell="A1">
      <selection activeCell="G18" sqref="G18"/>
    </sheetView>
  </sheetViews>
  <sheetFormatPr defaultColWidth="9.00390625" defaultRowHeight="12.75"/>
  <cols>
    <col min="1" max="1" width="5.375" style="82" customWidth="1"/>
    <col min="2" max="2" width="22.00390625" style="82" customWidth="1"/>
    <col min="3" max="3" width="21.125" style="82" customWidth="1"/>
    <col min="4" max="4" width="22.625" style="82" customWidth="1"/>
    <col min="5" max="5" width="13.75390625" style="26" customWidth="1"/>
    <col min="6" max="6" width="14.125" style="82" customWidth="1"/>
    <col min="7" max="7" width="36.125" style="82" customWidth="1"/>
    <col min="8" max="8" width="31.00390625" style="82" customWidth="1"/>
    <col min="9" max="9" width="19.25390625" style="82" customWidth="1"/>
    <col min="10" max="10" width="26.75390625" style="82" customWidth="1"/>
    <col min="11" max="12" width="16.125" style="82" customWidth="1"/>
    <col min="13" max="13" width="17.125" style="82" customWidth="1"/>
    <col min="14" max="14" width="18.625" style="82" customWidth="1"/>
    <col min="15" max="15" width="8.00390625" style="82" customWidth="1"/>
    <col min="16" max="16" width="15.875" style="82" customWidth="1"/>
    <col min="17" max="17" width="15.875" style="38" customWidth="1"/>
    <col min="18" max="18" width="15.875" style="82" customWidth="1"/>
    <col min="19" max="20" width="14.25390625" style="82" customWidth="1"/>
    <col min="21" max="21" width="15.25390625" style="82" customWidth="1"/>
    <col min="22" max="16384" width="9.125" style="82" customWidth="1"/>
  </cols>
  <sheetData>
    <row r="1" spans="2:20" ht="15">
      <c r="B1" s="25" t="str">
        <f>'formularz oferty'!D4</f>
        <v>DFP.271.118.2021.AM</v>
      </c>
      <c r="N1" s="37" t="s">
        <v>83</v>
      </c>
      <c r="S1" s="25"/>
      <c r="T1" s="25"/>
    </row>
    <row r="2" spans="7:9" ht="15">
      <c r="G2" s="150"/>
      <c r="H2" s="150"/>
      <c r="I2" s="150"/>
    </row>
    <row r="3" ht="15">
      <c r="N3" s="37" t="s">
        <v>59</v>
      </c>
    </row>
    <row r="4" spans="2:17" ht="15">
      <c r="B4" s="84" t="s">
        <v>13</v>
      </c>
      <c r="C4" s="86">
        <v>16</v>
      </c>
      <c r="D4" s="40"/>
      <c r="E4" s="41"/>
      <c r="F4" s="83"/>
      <c r="G4" s="42" t="s">
        <v>17</v>
      </c>
      <c r="H4" s="83"/>
      <c r="I4" s="40"/>
      <c r="J4" s="83"/>
      <c r="K4" s="83"/>
      <c r="L4" s="83"/>
      <c r="M4" s="83"/>
      <c r="N4" s="83"/>
      <c r="Q4" s="82"/>
    </row>
    <row r="5" spans="2:17" ht="15">
      <c r="B5" s="84"/>
      <c r="C5" s="40"/>
      <c r="D5" s="40"/>
      <c r="E5" s="41"/>
      <c r="F5" s="83"/>
      <c r="G5" s="42"/>
      <c r="H5" s="83"/>
      <c r="I5" s="40"/>
      <c r="J5" s="83"/>
      <c r="K5" s="83"/>
      <c r="L5" s="83"/>
      <c r="M5" s="83"/>
      <c r="N5" s="83"/>
      <c r="Q5" s="82"/>
    </row>
    <row r="6" spans="1:17" ht="15">
      <c r="A6" s="84"/>
      <c r="B6" s="84"/>
      <c r="C6" s="43"/>
      <c r="D6" s="43"/>
      <c r="E6" s="44"/>
      <c r="F6" s="83"/>
      <c r="G6" s="81" t="s">
        <v>0</v>
      </c>
      <c r="H6" s="161">
        <f>SUM(N11:N11)</f>
        <v>0</v>
      </c>
      <c r="I6" s="162"/>
      <c r="Q6" s="82"/>
    </row>
    <row r="7" spans="1:17" ht="15">
      <c r="A7" s="84"/>
      <c r="C7" s="83"/>
      <c r="D7" s="83"/>
      <c r="E7" s="44"/>
      <c r="F7" s="83"/>
      <c r="G7" s="83"/>
      <c r="H7" s="83"/>
      <c r="I7" s="83"/>
      <c r="J7" s="83"/>
      <c r="K7" s="83"/>
      <c r="L7" s="83"/>
      <c r="Q7" s="82"/>
    </row>
    <row r="8" spans="1:17" ht="15">
      <c r="A8" s="84"/>
      <c r="B8" s="45"/>
      <c r="C8" s="46"/>
      <c r="D8" s="46"/>
      <c r="E8" s="47"/>
      <c r="F8" s="46"/>
      <c r="G8" s="46"/>
      <c r="H8" s="46"/>
      <c r="I8" s="46"/>
      <c r="J8" s="46"/>
      <c r="K8" s="46"/>
      <c r="L8" s="46"/>
      <c r="Q8" s="82"/>
    </row>
    <row r="9" spans="2:17" ht="15">
      <c r="B9" s="84"/>
      <c r="E9" s="24"/>
      <c r="Q9" s="82"/>
    </row>
    <row r="10" spans="1:14" s="84" customFormat="1" ht="74.25" customHeight="1">
      <c r="A10" s="30" t="s">
        <v>43</v>
      </c>
      <c r="B10" s="30" t="s">
        <v>14</v>
      </c>
      <c r="C10" s="30" t="s">
        <v>15</v>
      </c>
      <c r="D10" s="30" t="s">
        <v>60</v>
      </c>
      <c r="E10" s="87" t="s">
        <v>62</v>
      </c>
      <c r="F10" s="31"/>
      <c r="G10" s="30" t="str">
        <f>"Nazwa handlowa /
"&amp;C10&amp;" / 
"&amp;D10</f>
        <v>Nazwa handlowa /
Dawka / 
Postać/ Opakowanie</v>
      </c>
      <c r="H10" s="30" t="s">
        <v>111</v>
      </c>
      <c r="I10" s="30" t="str">
        <f>B10</f>
        <v>Skład</v>
      </c>
      <c r="J10" s="30" t="s">
        <v>110</v>
      </c>
      <c r="K10" s="30" t="s">
        <v>38</v>
      </c>
      <c r="L10" s="30" t="s">
        <v>39</v>
      </c>
      <c r="M10" s="30" t="s">
        <v>205</v>
      </c>
      <c r="N10" s="30" t="s">
        <v>206</v>
      </c>
    </row>
    <row r="11" spans="1:14" ht="135.75" customHeight="1">
      <c r="A11" s="85" t="s">
        <v>1</v>
      </c>
      <c r="B11" s="109" t="s">
        <v>195</v>
      </c>
      <c r="C11" s="109" t="s">
        <v>196</v>
      </c>
      <c r="D11" s="97" t="s">
        <v>197</v>
      </c>
      <c r="E11" s="137">
        <v>10800</v>
      </c>
      <c r="F11" s="27" t="s">
        <v>65</v>
      </c>
      <c r="G11" s="88" t="s">
        <v>155</v>
      </c>
      <c r="H11" s="88"/>
      <c r="I11" s="88"/>
      <c r="J11" s="91"/>
      <c r="K11" s="88"/>
      <c r="L11" s="88" t="str">
        <f>IF(K11=0,"0,00",IF(K11&gt;0,ROUND(E11/K11,2)))</f>
        <v>0,00</v>
      </c>
      <c r="M11" s="88"/>
      <c r="N11" s="23">
        <f>ROUND(L11*ROUND(M11,2),2)</f>
        <v>0</v>
      </c>
    </row>
    <row r="12" spans="2:11" ht="22.5" customHeight="1">
      <c r="B12" s="149" t="s">
        <v>208</v>
      </c>
      <c r="C12" s="149"/>
      <c r="D12" s="149"/>
      <c r="E12" s="149"/>
      <c r="F12" s="149"/>
      <c r="G12" s="149"/>
      <c r="H12" s="149"/>
      <c r="I12" s="149"/>
      <c r="J12" s="149"/>
      <c r="K12" s="149"/>
    </row>
    <row r="13" spans="2:6" ht="15.75" customHeight="1">
      <c r="B13" s="150"/>
      <c r="C13" s="150"/>
      <c r="D13" s="150"/>
      <c r="E13" s="150"/>
      <c r="F13" s="150"/>
    </row>
    <row r="14" ht="21" customHeight="1"/>
  </sheetData>
  <sheetProtection/>
  <mergeCells count="4">
    <mergeCell ref="G2:I2"/>
    <mergeCell ref="H6:I6"/>
    <mergeCell ref="B13:F13"/>
    <mergeCell ref="B12:K1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1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3"/>
  <sheetViews>
    <sheetView showGridLines="0" tabSelected="1" view="pageBreakPreview" zoomScale="90" zoomScaleNormal="77" zoomScaleSheetLayoutView="90" zoomScalePageLayoutView="80" workbookViewId="0" topLeftCell="A1">
      <selection activeCell="K22" sqref="K22"/>
    </sheetView>
  </sheetViews>
  <sheetFormatPr defaultColWidth="9.00390625" defaultRowHeight="12.75"/>
  <cols>
    <col min="1" max="1" width="5.375" style="82" customWidth="1"/>
    <col min="2" max="2" width="36.125" style="82" customWidth="1"/>
    <col min="3" max="3" width="17.75390625" style="82" customWidth="1"/>
    <col min="4" max="4" width="14.125" style="82" customWidth="1"/>
    <col min="5" max="5" width="13.75390625" style="26" customWidth="1"/>
    <col min="6" max="6" width="14.125" style="82" customWidth="1"/>
    <col min="7" max="7" width="36.125" style="82" customWidth="1"/>
    <col min="8" max="8" width="31.00390625" style="82" customWidth="1"/>
    <col min="9" max="9" width="19.25390625" style="82" customWidth="1"/>
    <col min="10" max="10" width="26.75390625" style="82" customWidth="1"/>
    <col min="11" max="12" width="16.125" style="82" customWidth="1"/>
    <col min="13" max="13" width="17.125" style="82" customWidth="1"/>
    <col min="14" max="14" width="18.625" style="82" customWidth="1"/>
    <col min="15" max="15" width="8.00390625" style="82" customWidth="1"/>
    <col min="16" max="16" width="15.875" style="82" customWidth="1"/>
    <col min="17" max="17" width="15.875" style="38" customWidth="1"/>
    <col min="18" max="18" width="15.875" style="82" customWidth="1"/>
    <col min="19" max="20" width="14.25390625" style="82" customWidth="1"/>
    <col min="21" max="21" width="15.25390625" style="82" customWidth="1"/>
    <col min="22" max="16384" width="9.125" style="82" customWidth="1"/>
  </cols>
  <sheetData>
    <row r="1" spans="2:20" ht="15">
      <c r="B1" s="25" t="str">
        <f>'formularz oferty'!D4</f>
        <v>DFP.271.118.2021.AM</v>
      </c>
      <c r="N1" s="37" t="s">
        <v>83</v>
      </c>
      <c r="S1" s="25"/>
      <c r="T1" s="25"/>
    </row>
    <row r="2" spans="7:9" ht="15">
      <c r="G2" s="150"/>
      <c r="H2" s="150"/>
      <c r="I2" s="150"/>
    </row>
    <row r="3" ht="15">
      <c r="N3" s="37" t="s">
        <v>59</v>
      </c>
    </row>
    <row r="4" spans="2:17" ht="15">
      <c r="B4" s="84" t="s">
        <v>13</v>
      </c>
      <c r="C4" s="86">
        <v>17</v>
      </c>
      <c r="D4" s="40"/>
      <c r="E4" s="41"/>
      <c r="F4" s="83"/>
      <c r="G4" s="42" t="s">
        <v>17</v>
      </c>
      <c r="H4" s="83"/>
      <c r="I4" s="40"/>
      <c r="J4" s="83"/>
      <c r="K4" s="83"/>
      <c r="L4" s="83"/>
      <c r="M4" s="83"/>
      <c r="N4" s="83"/>
      <c r="Q4" s="82"/>
    </row>
    <row r="5" spans="2:17" ht="15">
      <c r="B5" s="84"/>
      <c r="C5" s="40"/>
      <c r="D5" s="40"/>
      <c r="E5" s="41"/>
      <c r="F5" s="83"/>
      <c r="G5" s="42"/>
      <c r="H5" s="83"/>
      <c r="I5" s="40"/>
      <c r="J5" s="83"/>
      <c r="K5" s="83"/>
      <c r="L5" s="83"/>
      <c r="M5" s="83"/>
      <c r="N5" s="83"/>
      <c r="Q5" s="82"/>
    </row>
    <row r="6" spans="1:17" ht="15">
      <c r="A6" s="84"/>
      <c r="B6" s="84"/>
      <c r="C6" s="43"/>
      <c r="D6" s="43"/>
      <c r="E6" s="44"/>
      <c r="F6" s="83"/>
      <c r="G6" s="81" t="s">
        <v>0</v>
      </c>
      <c r="H6" s="161">
        <f>SUM(N11:N11)</f>
        <v>0</v>
      </c>
      <c r="I6" s="162"/>
      <c r="Q6" s="82"/>
    </row>
    <row r="7" spans="1:17" ht="15">
      <c r="A7" s="84"/>
      <c r="C7" s="83"/>
      <c r="D7" s="83"/>
      <c r="E7" s="44"/>
      <c r="F7" s="83"/>
      <c r="G7" s="83"/>
      <c r="H7" s="83"/>
      <c r="I7" s="83"/>
      <c r="J7" s="83"/>
      <c r="K7" s="83"/>
      <c r="L7" s="83"/>
      <c r="Q7" s="82"/>
    </row>
    <row r="8" spans="1:17" ht="15">
      <c r="A8" s="84"/>
      <c r="B8" s="45"/>
      <c r="C8" s="46"/>
      <c r="D8" s="46"/>
      <c r="E8" s="47"/>
      <c r="F8" s="46"/>
      <c r="G8" s="46"/>
      <c r="H8" s="46"/>
      <c r="I8" s="46"/>
      <c r="J8" s="46"/>
      <c r="K8" s="46"/>
      <c r="L8" s="46"/>
      <c r="Q8" s="82"/>
    </row>
    <row r="9" spans="2:17" ht="15">
      <c r="B9" s="84"/>
      <c r="E9" s="24"/>
      <c r="Q9" s="82"/>
    </row>
    <row r="10" spans="1:14" s="84" customFormat="1" ht="74.25" customHeight="1">
      <c r="A10" s="30" t="s">
        <v>43</v>
      </c>
      <c r="B10" s="30" t="s">
        <v>14</v>
      </c>
      <c r="C10" s="30" t="s">
        <v>15</v>
      </c>
      <c r="D10" s="30" t="s">
        <v>60</v>
      </c>
      <c r="E10" s="87" t="s">
        <v>62</v>
      </c>
      <c r="F10" s="31"/>
      <c r="G10" s="30" t="str">
        <f>"Nazwa handlowa /
"&amp;C10&amp;" / 
"&amp;D10</f>
        <v>Nazwa handlowa /
Dawka / 
Postać/ Opakowanie</v>
      </c>
      <c r="H10" s="30" t="s">
        <v>111</v>
      </c>
      <c r="I10" s="30" t="str">
        <f>B10</f>
        <v>Skład</v>
      </c>
      <c r="J10" s="30" t="s">
        <v>110</v>
      </c>
      <c r="K10" s="30" t="s">
        <v>38</v>
      </c>
      <c r="L10" s="30" t="s">
        <v>39</v>
      </c>
      <c r="M10" s="30" t="s">
        <v>205</v>
      </c>
      <c r="N10" s="30" t="s">
        <v>206</v>
      </c>
    </row>
    <row r="11" spans="1:14" ht="104.25" customHeight="1">
      <c r="A11" s="85" t="s">
        <v>1</v>
      </c>
      <c r="B11" s="117" t="s">
        <v>198</v>
      </c>
      <c r="C11" s="117" t="s">
        <v>199</v>
      </c>
      <c r="D11" s="138" t="s">
        <v>200</v>
      </c>
      <c r="E11" s="139">
        <v>750</v>
      </c>
      <c r="F11" s="27" t="s">
        <v>65</v>
      </c>
      <c r="G11" s="88" t="s">
        <v>64</v>
      </c>
      <c r="H11" s="88"/>
      <c r="I11" s="88"/>
      <c r="J11" s="91"/>
      <c r="K11" s="88"/>
      <c r="L11" s="88" t="str">
        <f>IF(K11=0,"0,00",IF(K11&gt;0,ROUND(E11/K11,2)))</f>
        <v>0,00</v>
      </c>
      <c r="M11" s="88"/>
      <c r="N11" s="23">
        <f>ROUND(L11*ROUND(M11,2),2)</f>
        <v>0</v>
      </c>
    </row>
    <row r="12" spans="2:11" ht="22.5" customHeight="1">
      <c r="B12" s="149" t="s">
        <v>208</v>
      </c>
      <c r="C12" s="149"/>
      <c r="D12" s="149"/>
      <c r="E12" s="149"/>
      <c r="F12" s="149"/>
      <c r="G12" s="149"/>
      <c r="H12" s="149"/>
      <c r="I12" s="149"/>
      <c r="J12" s="149"/>
      <c r="K12" s="149"/>
    </row>
    <row r="13" ht="15">
      <c r="B13" s="25"/>
    </row>
  </sheetData>
  <sheetProtection/>
  <mergeCells count="3">
    <mergeCell ref="G2:I2"/>
    <mergeCell ref="H6:I6"/>
    <mergeCell ref="B12:K1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0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24"/>
  <sheetViews>
    <sheetView showGridLines="0" view="pageBreakPreview" zoomScale="90" zoomScaleNormal="90" zoomScaleSheetLayoutView="90" zoomScalePageLayoutView="85" workbookViewId="0" topLeftCell="A1">
      <selection activeCell="B7" sqref="B7"/>
    </sheetView>
  </sheetViews>
  <sheetFormatPr defaultColWidth="9.00390625" defaultRowHeight="12.75"/>
  <cols>
    <col min="1" max="1" width="5.375" style="77" customWidth="1"/>
    <col min="2" max="2" width="24.375" style="77" customWidth="1"/>
    <col min="3" max="3" width="14.00390625" style="77" customWidth="1"/>
    <col min="4" max="4" width="32.375" style="77" customWidth="1"/>
    <col min="5" max="5" width="10.375" style="26" customWidth="1"/>
    <col min="6" max="6" width="14.125" style="77" customWidth="1"/>
    <col min="7" max="7" width="36.125" style="77" customWidth="1"/>
    <col min="8" max="8" width="29.125" style="77" customWidth="1"/>
    <col min="9" max="9" width="20.875" style="77" customWidth="1"/>
    <col min="10" max="10" width="26.75390625" style="77" customWidth="1"/>
    <col min="11" max="12" width="16.125" style="77" customWidth="1"/>
    <col min="13" max="13" width="17.125" style="77" customWidth="1"/>
    <col min="14" max="14" width="18.625" style="77" customWidth="1"/>
    <col min="15" max="15" width="8.00390625" style="77" customWidth="1"/>
    <col min="16" max="16" width="15.875" style="77" customWidth="1"/>
    <col min="17" max="17" width="15.875" style="38" customWidth="1"/>
    <col min="18" max="18" width="15.875" style="77" customWidth="1"/>
    <col min="19" max="20" width="14.25390625" style="77" customWidth="1"/>
    <col min="21" max="21" width="15.25390625" style="77" customWidth="1"/>
    <col min="22" max="16384" width="9.125" style="77" customWidth="1"/>
  </cols>
  <sheetData>
    <row r="1" spans="2:20" ht="15">
      <c r="B1" s="25" t="str">
        <f>'formularz oferty'!D4</f>
        <v>DFP.271.118.2021.AM</v>
      </c>
      <c r="N1" s="37" t="s">
        <v>83</v>
      </c>
      <c r="S1" s="25"/>
      <c r="T1" s="25"/>
    </row>
    <row r="2" spans="7:9" ht="15">
      <c r="G2" s="150"/>
      <c r="H2" s="150"/>
      <c r="I2" s="150"/>
    </row>
    <row r="3" ht="15">
      <c r="N3" s="37" t="s">
        <v>59</v>
      </c>
    </row>
    <row r="4" spans="2:17" ht="15">
      <c r="B4" s="75" t="s">
        <v>13</v>
      </c>
      <c r="C4" s="73">
        <v>1</v>
      </c>
      <c r="D4" s="40"/>
      <c r="E4" s="41"/>
      <c r="F4" s="76"/>
      <c r="G4" s="42" t="s">
        <v>17</v>
      </c>
      <c r="H4" s="76"/>
      <c r="I4" s="40"/>
      <c r="J4" s="76"/>
      <c r="K4" s="76"/>
      <c r="L4" s="76"/>
      <c r="M4" s="76"/>
      <c r="N4" s="76"/>
      <c r="Q4" s="77"/>
    </row>
    <row r="5" spans="2:17" ht="15">
      <c r="B5" s="75"/>
      <c r="C5" s="40"/>
      <c r="D5" s="40"/>
      <c r="E5" s="41"/>
      <c r="F5" s="76"/>
      <c r="G5" s="42"/>
      <c r="H5" s="76"/>
      <c r="I5" s="40"/>
      <c r="J5" s="76"/>
      <c r="K5" s="76"/>
      <c r="L5" s="76"/>
      <c r="M5" s="76"/>
      <c r="N5" s="76"/>
      <c r="Q5" s="77"/>
    </row>
    <row r="6" spans="1:17" ht="15">
      <c r="A6" s="75"/>
      <c r="B6" s="75"/>
      <c r="C6" s="43"/>
      <c r="D6" s="43"/>
      <c r="E6" s="44"/>
      <c r="F6" s="76"/>
      <c r="G6" s="72" t="s">
        <v>0</v>
      </c>
      <c r="H6" s="161">
        <f>SUM(N11:N22)</f>
        <v>0</v>
      </c>
      <c r="I6" s="162"/>
      <c r="Q6" s="77"/>
    </row>
    <row r="7" spans="1:17" ht="15">
      <c r="A7" s="75"/>
      <c r="C7" s="76"/>
      <c r="D7" s="76"/>
      <c r="E7" s="44"/>
      <c r="F7" s="76"/>
      <c r="G7" s="76"/>
      <c r="H7" s="76"/>
      <c r="I7" s="76"/>
      <c r="J7" s="76"/>
      <c r="K7" s="76"/>
      <c r="L7" s="76"/>
      <c r="Q7" s="77"/>
    </row>
    <row r="8" spans="1:17" ht="15">
      <c r="A8" s="75"/>
      <c r="B8" s="45"/>
      <c r="C8" s="46"/>
      <c r="D8" s="46"/>
      <c r="E8" s="47"/>
      <c r="F8" s="46"/>
      <c r="G8" s="46"/>
      <c r="H8" s="46"/>
      <c r="I8" s="46"/>
      <c r="J8" s="46"/>
      <c r="K8" s="46"/>
      <c r="L8" s="46"/>
      <c r="Q8" s="77"/>
    </row>
    <row r="9" spans="2:17" ht="15">
      <c r="B9" s="75"/>
      <c r="E9" s="24"/>
      <c r="Q9" s="77"/>
    </row>
    <row r="10" spans="1:14" s="75" customFormat="1" ht="74.25" customHeight="1">
      <c r="A10" s="30" t="s">
        <v>43</v>
      </c>
      <c r="B10" s="30" t="s">
        <v>14</v>
      </c>
      <c r="C10" s="30" t="s">
        <v>15</v>
      </c>
      <c r="D10" s="30" t="s">
        <v>61</v>
      </c>
      <c r="E10" s="78" t="s">
        <v>58</v>
      </c>
      <c r="F10" s="31"/>
      <c r="G10" s="30" t="str">
        <f>"Nazwa handlowa /
"&amp;C10&amp;" / 
"&amp;D10</f>
        <v>Nazwa handlowa /
Dawka / 
Postać/Opakowanie</v>
      </c>
      <c r="H10" s="30" t="s">
        <v>56</v>
      </c>
      <c r="I10" s="30" t="str">
        <f>B10</f>
        <v>Skład</v>
      </c>
      <c r="J10" s="30" t="s">
        <v>57</v>
      </c>
      <c r="K10" s="30" t="s">
        <v>38</v>
      </c>
      <c r="L10" s="30" t="s">
        <v>39</v>
      </c>
      <c r="M10" s="30" t="s">
        <v>205</v>
      </c>
      <c r="N10" s="30" t="s">
        <v>206</v>
      </c>
    </row>
    <row r="11" spans="1:14" ht="45">
      <c r="A11" s="74" t="s">
        <v>1</v>
      </c>
      <c r="B11" s="93" t="s">
        <v>112</v>
      </c>
      <c r="C11" s="94" t="s">
        <v>113</v>
      </c>
      <c r="D11" s="94" t="s">
        <v>94</v>
      </c>
      <c r="E11" s="95">
        <v>72</v>
      </c>
      <c r="F11" s="29" t="s">
        <v>65</v>
      </c>
      <c r="G11" s="80" t="s">
        <v>64</v>
      </c>
      <c r="H11" s="80"/>
      <c r="I11" s="80"/>
      <c r="J11" s="79"/>
      <c r="K11" s="80"/>
      <c r="L11" s="80" t="str">
        <f>IF(K11=0,"0,00",IF(K11&gt;0,ROUND(E11/K11,2)))</f>
        <v>0,00</v>
      </c>
      <c r="M11" s="80"/>
      <c r="N11" s="23">
        <f>ROUND(L11*ROUND(M11,2),2)</f>
        <v>0</v>
      </c>
    </row>
    <row r="12" spans="1:14" ht="45">
      <c r="A12" s="74" t="s">
        <v>2</v>
      </c>
      <c r="B12" s="94" t="s">
        <v>114</v>
      </c>
      <c r="C12" s="94" t="s">
        <v>115</v>
      </c>
      <c r="D12" s="94" t="s">
        <v>116</v>
      </c>
      <c r="E12" s="96">
        <v>140</v>
      </c>
      <c r="F12" s="29" t="s">
        <v>65</v>
      </c>
      <c r="G12" s="88" t="s">
        <v>64</v>
      </c>
      <c r="H12" s="74"/>
      <c r="I12" s="74"/>
      <c r="J12" s="74"/>
      <c r="K12" s="74"/>
      <c r="L12" s="80" t="str">
        <f aca="true" t="shared" si="0" ref="L12:L22">IF(K12=0,"0,00",IF(K12&gt;0,ROUND(E12/K12,2)))</f>
        <v>0,00</v>
      </c>
      <c r="M12" s="74"/>
      <c r="N12" s="23">
        <f aca="true" t="shared" si="1" ref="N12:N22">ROUND(L12*ROUND(M12,2),2)</f>
        <v>0</v>
      </c>
    </row>
    <row r="13" spans="1:14" ht="45">
      <c r="A13" s="74" t="s">
        <v>3</v>
      </c>
      <c r="B13" s="94" t="s">
        <v>114</v>
      </c>
      <c r="C13" s="94" t="s">
        <v>117</v>
      </c>
      <c r="D13" s="94" t="s">
        <v>116</v>
      </c>
      <c r="E13" s="96">
        <v>840</v>
      </c>
      <c r="F13" s="29" t="s">
        <v>65</v>
      </c>
      <c r="G13" s="88" t="s">
        <v>64</v>
      </c>
      <c r="H13" s="74"/>
      <c r="I13" s="74"/>
      <c r="J13" s="74"/>
      <c r="K13" s="74"/>
      <c r="L13" s="80" t="str">
        <f t="shared" si="0"/>
        <v>0,00</v>
      </c>
      <c r="M13" s="74"/>
      <c r="N13" s="23">
        <f t="shared" si="1"/>
        <v>0</v>
      </c>
    </row>
    <row r="14" spans="1:14" ht="45">
      <c r="A14" s="74" t="s">
        <v>4</v>
      </c>
      <c r="B14" s="94" t="s">
        <v>114</v>
      </c>
      <c r="C14" s="94" t="s">
        <v>118</v>
      </c>
      <c r="D14" s="94" t="s">
        <v>116</v>
      </c>
      <c r="E14" s="96">
        <v>300</v>
      </c>
      <c r="F14" s="29" t="s">
        <v>65</v>
      </c>
      <c r="G14" s="88" t="s">
        <v>64</v>
      </c>
      <c r="H14" s="74"/>
      <c r="I14" s="74"/>
      <c r="J14" s="74"/>
      <c r="K14" s="74"/>
      <c r="L14" s="80" t="str">
        <f t="shared" si="0"/>
        <v>0,00</v>
      </c>
      <c r="M14" s="74"/>
      <c r="N14" s="23">
        <f t="shared" si="1"/>
        <v>0</v>
      </c>
    </row>
    <row r="15" spans="1:14" ht="45">
      <c r="A15" s="74" t="s">
        <v>40</v>
      </c>
      <c r="B15" s="94" t="s">
        <v>119</v>
      </c>
      <c r="C15" s="94" t="s">
        <v>120</v>
      </c>
      <c r="D15" s="94" t="s">
        <v>116</v>
      </c>
      <c r="E15" s="96">
        <v>560</v>
      </c>
      <c r="F15" s="29" t="s">
        <v>65</v>
      </c>
      <c r="G15" s="88" t="s">
        <v>64</v>
      </c>
      <c r="H15" s="74"/>
      <c r="I15" s="74"/>
      <c r="J15" s="74"/>
      <c r="K15" s="74"/>
      <c r="L15" s="80" t="str">
        <f t="shared" si="0"/>
        <v>0,00</v>
      </c>
      <c r="M15" s="74"/>
      <c r="N15" s="23">
        <f t="shared" si="1"/>
        <v>0</v>
      </c>
    </row>
    <row r="16" spans="1:14" ht="45">
      <c r="A16" s="74" t="s">
        <v>44</v>
      </c>
      <c r="B16" s="94" t="s">
        <v>119</v>
      </c>
      <c r="C16" s="94" t="s">
        <v>121</v>
      </c>
      <c r="D16" s="94" t="s">
        <v>116</v>
      </c>
      <c r="E16" s="96">
        <v>560</v>
      </c>
      <c r="F16" s="29" t="s">
        <v>65</v>
      </c>
      <c r="G16" s="88" t="s">
        <v>64</v>
      </c>
      <c r="H16" s="74"/>
      <c r="I16" s="74"/>
      <c r="J16" s="74"/>
      <c r="K16" s="74"/>
      <c r="L16" s="80" t="str">
        <f t="shared" si="0"/>
        <v>0,00</v>
      </c>
      <c r="M16" s="74"/>
      <c r="N16" s="23">
        <f t="shared" si="1"/>
        <v>0</v>
      </c>
    </row>
    <row r="17" spans="1:14" ht="45">
      <c r="A17" s="74" t="s">
        <v>5</v>
      </c>
      <c r="B17" s="94" t="s">
        <v>119</v>
      </c>
      <c r="C17" s="94" t="s">
        <v>122</v>
      </c>
      <c r="D17" s="94" t="s">
        <v>116</v>
      </c>
      <c r="E17" s="96">
        <v>560</v>
      </c>
      <c r="F17" s="29" t="s">
        <v>65</v>
      </c>
      <c r="G17" s="88" t="s">
        <v>64</v>
      </c>
      <c r="H17" s="74"/>
      <c r="I17" s="74"/>
      <c r="J17" s="74"/>
      <c r="K17" s="74"/>
      <c r="L17" s="80" t="str">
        <f t="shared" si="0"/>
        <v>0,00</v>
      </c>
      <c r="M17" s="74"/>
      <c r="N17" s="23">
        <f t="shared" si="1"/>
        <v>0</v>
      </c>
    </row>
    <row r="18" spans="1:14" ht="60">
      <c r="A18" s="74" t="s">
        <v>6</v>
      </c>
      <c r="B18" s="94" t="s">
        <v>123</v>
      </c>
      <c r="C18" s="96" t="s">
        <v>124</v>
      </c>
      <c r="D18" s="96" t="s">
        <v>116</v>
      </c>
      <c r="E18" s="96">
        <v>560</v>
      </c>
      <c r="F18" s="29" t="s">
        <v>65</v>
      </c>
      <c r="G18" s="88" t="s">
        <v>64</v>
      </c>
      <c r="H18" s="74"/>
      <c r="I18" s="74"/>
      <c r="J18" s="74"/>
      <c r="K18" s="74"/>
      <c r="L18" s="80" t="str">
        <f t="shared" si="0"/>
        <v>0,00</v>
      </c>
      <c r="M18" s="74"/>
      <c r="N18" s="23">
        <f t="shared" si="1"/>
        <v>0</v>
      </c>
    </row>
    <row r="19" spans="1:14" ht="60">
      <c r="A19" s="74" t="s">
        <v>66</v>
      </c>
      <c r="B19" s="94" t="s">
        <v>123</v>
      </c>
      <c r="C19" s="96" t="s">
        <v>125</v>
      </c>
      <c r="D19" s="96" t="s">
        <v>116</v>
      </c>
      <c r="E19" s="96">
        <v>560</v>
      </c>
      <c r="F19" s="29" t="s">
        <v>65</v>
      </c>
      <c r="G19" s="88" t="s">
        <v>64</v>
      </c>
      <c r="H19" s="74"/>
      <c r="I19" s="74"/>
      <c r="J19" s="74"/>
      <c r="K19" s="74"/>
      <c r="L19" s="80" t="str">
        <f t="shared" si="0"/>
        <v>0,00</v>
      </c>
      <c r="M19" s="74"/>
      <c r="N19" s="23">
        <f t="shared" si="1"/>
        <v>0</v>
      </c>
    </row>
    <row r="20" spans="1:14" ht="60">
      <c r="A20" s="74" t="s">
        <v>77</v>
      </c>
      <c r="B20" s="94" t="s">
        <v>123</v>
      </c>
      <c r="C20" s="96" t="s">
        <v>126</v>
      </c>
      <c r="D20" s="96" t="s">
        <v>116</v>
      </c>
      <c r="E20" s="96">
        <v>560</v>
      </c>
      <c r="F20" s="29" t="s">
        <v>65</v>
      </c>
      <c r="G20" s="88" t="s">
        <v>64</v>
      </c>
      <c r="H20" s="74"/>
      <c r="I20" s="74"/>
      <c r="J20" s="74"/>
      <c r="K20" s="74"/>
      <c r="L20" s="80" t="str">
        <f t="shared" si="0"/>
        <v>0,00</v>
      </c>
      <c r="M20" s="74"/>
      <c r="N20" s="23">
        <f t="shared" si="1"/>
        <v>0</v>
      </c>
    </row>
    <row r="21" spans="1:14" ht="45">
      <c r="A21" s="74" t="s">
        <v>78</v>
      </c>
      <c r="B21" s="94" t="s">
        <v>127</v>
      </c>
      <c r="C21" s="94" t="s">
        <v>128</v>
      </c>
      <c r="D21" s="94" t="s">
        <v>116</v>
      </c>
      <c r="E21" s="96">
        <v>560</v>
      </c>
      <c r="F21" s="29" t="s">
        <v>65</v>
      </c>
      <c r="G21" s="88" t="s">
        <v>64</v>
      </c>
      <c r="H21" s="74"/>
      <c r="I21" s="74"/>
      <c r="J21" s="74"/>
      <c r="K21" s="74"/>
      <c r="L21" s="80" t="str">
        <f t="shared" si="0"/>
        <v>0,00</v>
      </c>
      <c r="M21" s="74"/>
      <c r="N21" s="23">
        <f t="shared" si="1"/>
        <v>0</v>
      </c>
    </row>
    <row r="22" spans="1:14" ht="45">
      <c r="A22" s="74" t="s">
        <v>79</v>
      </c>
      <c r="B22" s="94" t="s">
        <v>127</v>
      </c>
      <c r="C22" s="94" t="s">
        <v>129</v>
      </c>
      <c r="D22" s="94" t="s">
        <v>116</v>
      </c>
      <c r="E22" s="96">
        <v>560</v>
      </c>
      <c r="F22" s="29" t="s">
        <v>65</v>
      </c>
      <c r="G22" s="88" t="s">
        <v>64</v>
      </c>
      <c r="H22" s="74"/>
      <c r="I22" s="74"/>
      <c r="J22" s="74"/>
      <c r="K22" s="74"/>
      <c r="L22" s="80" t="str">
        <f t="shared" si="0"/>
        <v>0,00</v>
      </c>
      <c r="M22" s="74"/>
      <c r="N22" s="23">
        <f t="shared" si="1"/>
        <v>0</v>
      </c>
    </row>
    <row r="23" spans="1:6" ht="15">
      <c r="A23" s="163" t="s">
        <v>130</v>
      </c>
      <c r="B23" s="163"/>
      <c r="C23" s="163"/>
      <c r="D23" s="163"/>
      <c r="E23" s="163"/>
      <c r="F23" s="163"/>
    </row>
    <row r="24" spans="1:10" ht="22.5" customHeight="1">
      <c r="A24" s="149" t="s">
        <v>208</v>
      </c>
      <c r="B24" s="149"/>
      <c r="C24" s="149"/>
      <c r="D24" s="149"/>
      <c r="E24" s="149"/>
      <c r="F24" s="149"/>
      <c r="G24" s="149"/>
      <c r="H24" s="149"/>
      <c r="I24" s="149"/>
      <c r="J24" s="149"/>
    </row>
  </sheetData>
  <sheetProtection/>
  <mergeCells count="4">
    <mergeCell ref="G2:I2"/>
    <mergeCell ref="H6:I6"/>
    <mergeCell ref="A23:F23"/>
    <mergeCell ref="A24:J2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0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6"/>
  <sheetViews>
    <sheetView showGridLines="0" view="pageBreakPreview" zoomScale="90" zoomScaleNormal="90" zoomScaleSheetLayoutView="90" zoomScalePageLayoutView="85" workbookViewId="0" topLeftCell="A1">
      <selection activeCell="B7" sqref="B7"/>
    </sheetView>
  </sheetViews>
  <sheetFormatPr defaultColWidth="9.00390625" defaultRowHeight="12.75"/>
  <cols>
    <col min="1" max="1" width="5.375" style="77" customWidth="1"/>
    <col min="2" max="2" width="19.875" style="77" customWidth="1"/>
    <col min="3" max="3" width="33.00390625" style="77" customWidth="1"/>
    <col min="4" max="4" width="20.875" style="77" customWidth="1"/>
    <col min="5" max="5" width="8.375" style="26" customWidth="1"/>
    <col min="6" max="6" width="13.75390625" style="77" customWidth="1"/>
    <col min="7" max="7" width="36.125" style="77" customWidth="1"/>
    <col min="8" max="8" width="31.00390625" style="77" customWidth="1"/>
    <col min="9" max="9" width="19.25390625" style="77" customWidth="1"/>
    <col min="10" max="10" width="26.75390625" style="77" customWidth="1"/>
    <col min="11" max="12" width="16.125" style="77" customWidth="1"/>
    <col min="13" max="13" width="17.125" style="77" customWidth="1"/>
    <col min="14" max="14" width="18.625" style="77" customWidth="1"/>
    <col min="15" max="15" width="8.00390625" style="77" customWidth="1"/>
    <col min="16" max="16" width="15.875" style="77" customWidth="1"/>
    <col min="17" max="17" width="15.875" style="38" customWidth="1"/>
    <col min="18" max="18" width="15.875" style="77" customWidth="1"/>
    <col min="19" max="20" width="14.25390625" style="77" customWidth="1"/>
    <col min="21" max="21" width="15.25390625" style="77" customWidth="1"/>
    <col min="22" max="16384" width="9.125" style="77" customWidth="1"/>
  </cols>
  <sheetData>
    <row r="1" spans="2:20" ht="15">
      <c r="B1" s="25" t="str">
        <f>'formularz oferty'!D4</f>
        <v>DFP.271.118.2021.AM</v>
      </c>
      <c r="N1" s="37" t="s">
        <v>83</v>
      </c>
      <c r="S1" s="25"/>
      <c r="T1" s="25"/>
    </row>
    <row r="2" spans="7:9" ht="15">
      <c r="G2" s="150"/>
      <c r="H2" s="150"/>
      <c r="I2" s="150"/>
    </row>
    <row r="3" ht="15">
      <c r="N3" s="37" t="s">
        <v>59</v>
      </c>
    </row>
    <row r="4" spans="2:17" ht="15">
      <c r="B4" s="75" t="s">
        <v>13</v>
      </c>
      <c r="C4" s="73">
        <v>2</v>
      </c>
      <c r="D4" s="40"/>
      <c r="E4" s="41"/>
      <c r="F4" s="76"/>
      <c r="G4" s="42" t="s">
        <v>17</v>
      </c>
      <c r="H4" s="76"/>
      <c r="I4" s="40"/>
      <c r="J4" s="76"/>
      <c r="K4" s="76"/>
      <c r="L4" s="76"/>
      <c r="M4" s="76"/>
      <c r="N4" s="76"/>
      <c r="Q4" s="77"/>
    </row>
    <row r="5" spans="2:17" ht="15">
      <c r="B5" s="75"/>
      <c r="C5" s="40"/>
      <c r="D5" s="40"/>
      <c r="E5" s="41"/>
      <c r="F5" s="76"/>
      <c r="G5" s="42"/>
      <c r="H5" s="76"/>
      <c r="I5" s="40"/>
      <c r="J5" s="76"/>
      <c r="K5" s="76"/>
      <c r="L5" s="76"/>
      <c r="M5" s="76"/>
      <c r="N5" s="76"/>
      <c r="Q5" s="77"/>
    </row>
    <row r="6" spans="1:17" ht="15">
      <c r="A6" s="75"/>
      <c r="B6" s="75"/>
      <c r="C6" s="43"/>
      <c r="D6" s="43"/>
      <c r="E6" s="44"/>
      <c r="F6" s="76"/>
      <c r="G6" s="72" t="s">
        <v>0</v>
      </c>
      <c r="H6" s="161">
        <f>SUM(N11:N14)</f>
        <v>0</v>
      </c>
      <c r="I6" s="162"/>
      <c r="Q6" s="77"/>
    </row>
    <row r="7" spans="1:17" ht="15">
      <c r="A7" s="75"/>
      <c r="C7" s="76"/>
      <c r="D7" s="76"/>
      <c r="E7" s="44"/>
      <c r="F7" s="76"/>
      <c r="G7" s="76"/>
      <c r="H7" s="76"/>
      <c r="I7" s="76"/>
      <c r="J7" s="76"/>
      <c r="K7" s="76"/>
      <c r="L7" s="76"/>
      <c r="Q7" s="77"/>
    </row>
    <row r="8" spans="1:17" ht="15">
      <c r="A8" s="75"/>
      <c r="B8" s="45"/>
      <c r="C8" s="46"/>
      <c r="D8" s="46"/>
      <c r="E8" s="47"/>
      <c r="F8" s="46"/>
      <c r="G8" s="46"/>
      <c r="H8" s="46"/>
      <c r="I8" s="46"/>
      <c r="J8" s="46"/>
      <c r="K8" s="46"/>
      <c r="L8" s="46"/>
      <c r="Q8" s="77"/>
    </row>
    <row r="9" spans="2:17" ht="15">
      <c r="B9" s="75"/>
      <c r="E9" s="24"/>
      <c r="Q9" s="77"/>
    </row>
    <row r="10" spans="1:14" s="75" customFormat="1" ht="74.25" customHeight="1">
      <c r="A10" s="30" t="s">
        <v>43</v>
      </c>
      <c r="B10" s="30" t="s">
        <v>14</v>
      </c>
      <c r="C10" s="30" t="s">
        <v>15</v>
      </c>
      <c r="D10" s="30" t="s">
        <v>60</v>
      </c>
      <c r="E10" s="78" t="s">
        <v>62</v>
      </c>
      <c r="F10" s="31"/>
      <c r="G10" s="30" t="str">
        <f>"Nazwa handlowa /
"&amp;C10&amp;" / 
"&amp;D10</f>
        <v>Nazwa handlowa /
Dawka / 
Postać/ Opakowanie</v>
      </c>
      <c r="H10" s="30" t="s">
        <v>56</v>
      </c>
      <c r="I10" s="30" t="str">
        <f>B10</f>
        <v>Skład</v>
      </c>
      <c r="J10" s="30" t="s">
        <v>57</v>
      </c>
      <c r="K10" s="30" t="s">
        <v>38</v>
      </c>
      <c r="L10" s="30" t="s">
        <v>39</v>
      </c>
      <c r="M10" s="30" t="s">
        <v>205</v>
      </c>
      <c r="N10" s="30" t="s">
        <v>206</v>
      </c>
    </row>
    <row r="11" spans="1:14" ht="45">
      <c r="A11" s="74" t="s">
        <v>1</v>
      </c>
      <c r="B11" s="97" t="s">
        <v>131</v>
      </c>
      <c r="C11" s="97" t="s">
        <v>132</v>
      </c>
      <c r="D11" s="97" t="s">
        <v>133</v>
      </c>
      <c r="E11" s="98">
        <v>100</v>
      </c>
      <c r="F11" s="29" t="s">
        <v>65</v>
      </c>
      <c r="G11" s="80" t="s">
        <v>64</v>
      </c>
      <c r="H11" s="80"/>
      <c r="I11" s="80"/>
      <c r="J11" s="79"/>
      <c r="K11" s="80"/>
      <c r="L11" s="80" t="str">
        <f>IF(K11=0,"0,00",IF(K11&gt;0,ROUND(E11/K11,2)))</f>
        <v>0,00</v>
      </c>
      <c r="M11" s="80"/>
      <c r="N11" s="23">
        <f>ROUND(L11*ROUND(M11,2),2)</f>
        <v>0</v>
      </c>
    </row>
    <row r="12" spans="1:14" ht="45">
      <c r="A12" s="74" t="s">
        <v>2</v>
      </c>
      <c r="B12" s="94" t="s">
        <v>134</v>
      </c>
      <c r="C12" s="94" t="s">
        <v>135</v>
      </c>
      <c r="D12" s="96" t="s">
        <v>136</v>
      </c>
      <c r="E12" s="96">
        <v>36</v>
      </c>
      <c r="F12" s="29" t="s">
        <v>65</v>
      </c>
      <c r="G12" s="88" t="s">
        <v>64</v>
      </c>
      <c r="H12" s="80"/>
      <c r="I12" s="80"/>
      <c r="J12" s="79"/>
      <c r="K12" s="80"/>
      <c r="L12" s="80" t="str">
        <f>IF(K12=0,"0,00",IF(K12&gt;0,ROUND(E12/K12,2)))</f>
        <v>0,00</v>
      </c>
      <c r="M12" s="80"/>
      <c r="N12" s="23">
        <f>ROUND(L12*ROUND(M12,2),2)</f>
        <v>0</v>
      </c>
    </row>
    <row r="13" spans="1:14" ht="45">
      <c r="A13" s="74" t="s">
        <v>3</v>
      </c>
      <c r="B13" s="94" t="s">
        <v>134</v>
      </c>
      <c r="C13" s="94" t="s">
        <v>137</v>
      </c>
      <c r="D13" s="96" t="s">
        <v>136</v>
      </c>
      <c r="E13" s="96">
        <v>10</v>
      </c>
      <c r="F13" s="29" t="s">
        <v>65</v>
      </c>
      <c r="G13" s="88" t="s">
        <v>64</v>
      </c>
      <c r="H13" s="80"/>
      <c r="I13" s="80"/>
      <c r="J13" s="79"/>
      <c r="K13" s="80"/>
      <c r="L13" s="80" t="str">
        <f>IF(K13=0,"0,00",IF(K13&gt;0,ROUND(E13/K13,2)))</f>
        <v>0,00</v>
      </c>
      <c r="M13" s="80"/>
      <c r="N13" s="23">
        <f>ROUND(L13*ROUND(M13,2),2)</f>
        <v>0</v>
      </c>
    </row>
    <row r="14" spans="1:14" ht="45">
      <c r="A14" s="74" t="s">
        <v>4</v>
      </c>
      <c r="B14" s="94" t="s">
        <v>134</v>
      </c>
      <c r="C14" s="94" t="s">
        <v>138</v>
      </c>
      <c r="D14" s="96" t="s">
        <v>136</v>
      </c>
      <c r="E14" s="96">
        <v>10</v>
      </c>
      <c r="F14" s="29" t="s">
        <v>65</v>
      </c>
      <c r="G14" s="88" t="s">
        <v>64</v>
      </c>
      <c r="H14" s="80"/>
      <c r="I14" s="80"/>
      <c r="J14" s="79"/>
      <c r="K14" s="80"/>
      <c r="L14" s="80" t="str">
        <f>IF(K14=0,"0,00",IF(K14&gt;0,ROUND(E14/K14,2)))</f>
        <v>0,00</v>
      </c>
      <c r="M14" s="80"/>
      <c r="N14" s="23">
        <f>ROUND(L14*ROUND(M14,2),2)</f>
        <v>0</v>
      </c>
    </row>
    <row r="15" spans="2:5" ht="15">
      <c r="B15" s="25" t="s">
        <v>93</v>
      </c>
      <c r="E15" s="24"/>
    </row>
    <row r="16" spans="2:11" ht="24" customHeight="1">
      <c r="B16" s="149" t="s">
        <v>208</v>
      </c>
      <c r="C16" s="149"/>
      <c r="D16" s="149"/>
      <c r="E16" s="149"/>
      <c r="F16" s="149"/>
      <c r="G16" s="149"/>
      <c r="H16" s="149"/>
      <c r="I16" s="149"/>
      <c r="J16" s="149"/>
      <c r="K16" s="149"/>
    </row>
  </sheetData>
  <sheetProtection/>
  <mergeCells count="3">
    <mergeCell ref="G2:I2"/>
    <mergeCell ref="H6:I6"/>
    <mergeCell ref="B16:K1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0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7"/>
  <sheetViews>
    <sheetView showGridLines="0" view="pageBreakPreview" zoomScale="90" zoomScaleNormal="120" zoomScaleSheetLayoutView="90" zoomScalePageLayoutView="80" workbookViewId="0" topLeftCell="A1">
      <selection activeCell="B7" sqref="B7"/>
    </sheetView>
  </sheetViews>
  <sheetFormatPr defaultColWidth="9.00390625" defaultRowHeight="12.75"/>
  <cols>
    <col min="1" max="1" width="5.375" style="77" customWidth="1"/>
    <col min="2" max="2" width="22.00390625" style="77" customWidth="1"/>
    <col min="3" max="3" width="22.125" style="77" customWidth="1"/>
    <col min="4" max="4" width="25.75390625" style="77" customWidth="1"/>
    <col min="5" max="5" width="13.625" style="26" customWidth="1"/>
    <col min="6" max="6" width="14.125" style="77" customWidth="1"/>
    <col min="7" max="7" width="36.125" style="77" customWidth="1"/>
    <col min="8" max="8" width="28.125" style="77" customWidth="1"/>
    <col min="9" max="9" width="19.25390625" style="77" customWidth="1"/>
    <col min="10" max="10" width="26.75390625" style="77" customWidth="1"/>
    <col min="11" max="12" width="16.125" style="77" customWidth="1"/>
    <col min="13" max="13" width="17.125" style="77" customWidth="1"/>
    <col min="14" max="14" width="18.625" style="77" customWidth="1"/>
    <col min="15" max="15" width="8.00390625" style="77" customWidth="1"/>
    <col min="16" max="16" width="15.875" style="77" customWidth="1"/>
    <col min="17" max="17" width="15.875" style="38" customWidth="1"/>
    <col min="18" max="18" width="15.875" style="77" customWidth="1"/>
    <col min="19" max="20" width="14.25390625" style="77" customWidth="1"/>
    <col min="21" max="16384" width="9.125" style="77" customWidth="1"/>
  </cols>
  <sheetData>
    <row r="1" spans="2:20" ht="15">
      <c r="B1" s="25" t="str">
        <f>'formularz oferty'!D4</f>
        <v>DFP.271.118.2021.AM</v>
      </c>
      <c r="N1" s="37" t="s">
        <v>83</v>
      </c>
      <c r="S1" s="25"/>
      <c r="T1" s="25"/>
    </row>
    <row r="2" spans="7:9" ht="15">
      <c r="G2" s="150"/>
      <c r="H2" s="150"/>
      <c r="I2" s="150"/>
    </row>
    <row r="3" ht="15">
      <c r="N3" s="37" t="s">
        <v>59</v>
      </c>
    </row>
    <row r="4" spans="2:17" ht="15">
      <c r="B4" s="75" t="s">
        <v>13</v>
      </c>
      <c r="C4" s="73">
        <v>3</v>
      </c>
      <c r="D4" s="40"/>
      <c r="E4" s="41"/>
      <c r="F4" s="76"/>
      <c r="G4" s="42" t="s">
        <v>17</v>
      </c>
      <c r="H4" s="76"/>
      <c r="I4" s="40"/>
      <c r="J4" s="76"/>
      <c r="K4" s="76"/>
      <c r="L4" s="76"/>
      <c r="M4" s="76"/>
      <c r="N4" s="76"/>
      <c r="Q4" s="77"/>
    </row>
    <row r="5" spans="2:17" ht="15">
      <c r="B5" s="75"/>
      <c r="C5" s="40"/>
      <c r="D5" s="40"/>
      <c r="E5" s="41"/>
      <c r="F5" s="76"/>
      <c r="G5" s="42"/>
      <c r="H5" s="76"/>
      <c r="I5" s="40"/>
      <c r="J5" s="76"/>
      <c r="K5" s="76"/>
      <c r="L5" s="76"/>
      <c r="M5" s="76"/>
      <c r="N5" s="76"/>
      <c r="Q5" s="77"/>
    </row>
    <row r="6" spans="1:17" ht="15">
      <c r="A6" s="75"/>
      <c r="B6" s="75"/>
      <c r="C6" s="43"/>
      <c r="D6" s="43"/>
      <c r="E6" s="44"/>
      <c r="F6" s="76"/>
      <c r="G6" s="72" t="s">
        <v>0</v>
      </c>
      <c r="H6" s="161">
        <f>SUM(N11:N15)</f>
        <v>0</v>
      </c>
      <c r="I6" s="162"/>
      <c r="Q6" s="77"/>
    </row>
    <row r="7" spans="1:17" ht="15">
      <c r="A7" s="75"/>
      <c r="C7" s="76"/>
      <c r="D7" s="76"/>
      <c r="E7" s="44"/>
      <c r="F7" s="76"/>
      <c r="G7" s="76"/>
      <c r="H7" s="76"/>
      <c r="I7" s="76"/>
      <c r="J7" s="76"/>
      <c r="K7" s="76"/>
      <c r="L7" s="76"/>
      <c r="Q7" s="77"/>
    </row>
    <row r="8" spans="1:17" ht="15">
      <c r="A8" s="75"/>
      <c r="B8" s="45"/>
      <c r="C8" s="46"/>
      <c r="D8" s="46"/>
      <c r="E8" s="47"/>
      <c r="F8" s="46"/>
      <c r="G8" s="46"/>
      <c r="H8" s="46"/>
      <c r="I8" s="46"/>
      <c r="J8" s="46"/>
      <c r="K8" s="46"/>
      <c r="L8" s="46"/>
      <c r="Q8" s="77"/>
    </row>
    <row r="9" spans="2:17" ht="15">
      <c r="B9" s="75"/>
      <c r="E9" s="24"/>
      <c r="Q9" s="77"/>
    </row>
    <row r="10" spans="1:14" s="75" customFormat="1" ht="74.25" customHeight="1">
      <c r="A10" s="30" t="s">
        <v>43</v>
      </c>
      <c r="B10" s="30" t="s">
        <v>14</v>
      </c>
      <c r="C10" s="30" t="s">
        <v>15</v>
      </c>
      <c r="D10" s="30" t="s">
        <v>60</v>
      </c>
      <c r="E10" s="164" t="s">
        <v>62</v>
      </c>
      <c r="F10" s="165"/>
      <c r="G10" s="30" t="str">
        <f>"Nazwa handlowa /
"&amp;C10&amp;" / 
"&amp;D10</f>
        <v>Nazwa handlowa /
Dawka / 
Postać/ Opakowanie</v>
      </c>
      <c r="H10" s="30" t="s">
        <v>56</v>
      </c>
      <c r="I10" s="30" t="str">
        <f>B10</f>
        <v>Skład</v>
      </c>
      <c r="J10" s="30" t="s">
        <v>57</v>
      </c>
      <c r="K10" s="30" t="s">
        <v>38</v>
      </c>
      <c r="L10" s="30" t="s">
        <v>39</v>
      </c>
      <c r="M10" s="30" t="s">
        <v>205</v>
      </c>
      <c r="N10" s="30" t="s">
        <v>206</v>
      </c>
    </row>
    <row r="11" spans="1:14" ht="45">
      <c r="A11" s="74" t="s">
        <v>1</v>
      </c>
      <c r="B11" s="100" t="s">
        <v>84</v>
      </c>
      <c r="C11" s="100" t="s">
        <v>85</v>
      </c>
      <c r="D11" s="101" t="s">
        <v>86</v>
      </c>
      <c r="E11" s="102">
        <v>22000</v>
      </c>
      <c r="F11" s="99" t="s">
        <v>65</v>
      </c>
      <c r="G11" s="80" t="s">
        <v>64</v>
      </c>
      <c r="H11" s="80"/>
      <c r="I11" s="80"/>
      <c r="J11" s="79"/>
      <c r="K11" s="80"/>
      <c r="L11" s="80" t="str">
        <f>IF(K11=0,"0,00",IF(K11&gt;0,ROUND(E11/K11,2)))</f>
        <v>0,00</v>
      </c>
      <c r="M11" s="80"/>
      <c r="N11" s="23">
        <f>ROUND(L11*ROUND(M11,2),2)</f>
        <v>0</v>
      </c>
    </row>
    <row r="12" spans="1:14" ht="45">
      <c r="A12" s="74" t="s">
        <v>2</v>
      </c>
      <c r="B12" s="103" t="s">
        <v>84</v>
      </c>
      <c r="C12" s="103" t="s">
        <v>87</v>
      </c>
      <c r="D12" s="103" t="s">
        <v>88</v>
      </c>
      <c r="E12" s="104">
        <v>220000</v>
      </c>
      <c r="F12" s="99" t="s">
        <v>65</v>
      </c>
      <c r="G12" s="88" t="s">
        <v>64</v>
      </c>
      <c r="H12" s="74"/>
      <c r="I12" s="74"/>
      <c r="J12" s="74"/>
      <c r="K12" s="74"/>
      <c r="L12" s="80" t="str">
        <f>IF(K12=0,"0,00",IF(K12&gt;0,ROUND(E12/K12,2)))</f>
        <v>0,00</v>
      </c>
      <c r="M12" s="74"/>
      <c r="N12" s="23">
        <f>ROUND(L12*ROUND(M12,2),2)</f>
        <v>0</v>
      </c>
    </row>
    <row r="13" spans="1:14" ht="45">
      <c r="A13" s="74" t="s">
        <v>3</v>
      </c>
      <c r="B13" s="103" t="s">
        <v>84</v>
      </c>
      <c r="C13" s="103" t="s">
        <v>89</v>
      </c>
      <c r="D13" s="103" t="s">
        <v>88</v>
      </c>
      <c r="E13" s="104">
        <v>60000</v>
      </c>
      <c r="F13" s="99" t="s">
        <v>65</v>
      </c>
      <c r="G13" s="88" t="s">
        <v>64</v>
      </c>
      <c r="H13" s="74"/>
      <c r="I13" s="74"/>
      <c r="J13" s="74"/>
      <c r="K13" s="74"/>
      <c r="L13" s="80" t="str">
        <f>IF(K13=0,"0,00",IF(K13&gt;0,ROUND(E13/K13,2)))</f>
        <v>0,00</v>
      </c>
      <c r="M13" s="74"/>
      <c r="N13" s="23">
        <f>ROUND(L13*ROUND(M13,2),2)</f>
        <v>0</v>
      </c>
    </row>
    <row r="14" spans="1:14" ht="45">
      <c r="A14" s="74" t="s">
        <v>4</v>
      </c>
      <c r="B14" s="103" t="s">
        <v>84</v>
      </c>
      <c r="C14" s="103" t="s">
        <v>90</v>
      </c>
      <c r="D14" s="103" t="s">
        <v>88</v>
      </c>
      <c r="E14" s="104">
        <v>30000</v>
      </c>
      <c r="F14" s="99" t="s">
        <v>65</v>
      </c>
      <c r="G14" s="88" t="s">
        <v>64</v>
      </c>
      <c r="H14" s="74"/>
      <c r="I14" s="74"/>
      <c r="J14" s="74"/>
      <c r="K14" s="74"/>
      <c r="L14" s="80" t="str">
        <f>IF(K14=0,"0,00",IF(K14&gt;0,ROUND(E14/K14,2)))</f>
        <v>0,00</v>
      </c>
      <c r="M14" s="74"/>
      <c r="N14" s="23">
        <f>ROUND(L14*ROUND(M14,2),2)</f>
        <v>0</v>
      </c>
    </row>
    <row r="15" spans="1:14" ht="45">
      <c r="A15" s="74" t="s">
        <v>40</v>
      </c>
      <c r="B15" s="103" t="s">
        <v>84</v>
      </c>
      <c r="C15" s="103" t="s">
        <v>91</v>
      </c>
      <c r="D15" s="103" t="s">
        <v>92</v>
      </c>
      <c r="E15" s="104">
        <v>100</v>
      </c>
      <c r="F15" s="99" t="s">
        <v>65</v>
      </c>
      <c r="G15" s="88" t="s">
        <v>64</v>
      </c>
      <c r="H15" s="74"/>
      <c r="I15" s="74"/>
      <c r="J15" s="74"/>
      <c r="K15" s="74"/>
      <c r="L15" s="80" t="str">
        <f>IF(K15=0,"0,00",IF(K15&gt;0,ROUND(E15/K15,2)))</f>
        <v>0,00</v>
      </c>
      <c r="M15" s="74"/>
      <c r="N15" s="23">
        <f>ROUND(L15*ROUND(M15,2),2)</f>
        <v>0</v>
      </c>
    </row>
    <row r="16" spans="1:5" ht="18" customHeight="1">
      <c r="A16" s="150" t="s">
        <v>139</v>
      </c>
      <c r="B16" s="150"/>
      <c r="C16" s="150"/>
      <c r="D16" s="150"/>
      <c r="E16" s="150"/>
    </row>
    <row r="17" spans="1:10" ht="20.25" customHeight="1">
      <c r="A17" s="149" t="s">
        <v>208</v>
      </c>
      <c r="B17" s="149"/>
      <c r="C17" s="149"/>
      <c r="D17" s="149"/>
      <c r="E17" s="149"/>
      <c r="F17" s="149"/>
      <c r="G17" s="149"/>
      <c r="H17" s="149"/>
      <c r="I17" s="149"/>
      <c r="J17" s="149"/>
    </row>
  </sheetData>
  <sheetProtection/>
  <mergeCells count="5">
    <mergeCell ref="G2:I2"/>
    <mergeCell ref="H6:I6"/>
    <mergeCell ref="E10:F10"/>
    <mergeCell ref="A16:E16"/>
    <mergeCell ref="A17:J17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0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6"/>
  <sheetViews>
    <sheetView showGridLines="0" view="pageBreakPreview" zoomScale="90" zoomScaleNormal="82" zoomScaleSheetLayoutView="90" zoomScalePageLayoutView="80" workbookViewId="0" topLeftCell="A1">
      <selection activeCell="B7" sqref="B7"/>
    </sheetView>
  </sheetViews>
  <sheetFormatPr defaultColWidth="9.00390625" defaultRowHeight="12.75"/>
  <cols>
    <col min="1" max="1" width="5.375" style="82" customWidth="1"/>
    <col min="2" max="2" width="28.625" style="82" customWidth="1"/>
    <col min="3" max="3" width="17.75390625" style="82" customWidth="1"/>
    <col min="4" max="4" width="22.75390625" style="82" customWidth="1"/>
    <col min="5" max="5" width="13.75390625" style="26" customWidth="1"/>
    <col min="6" max="6" width="14.125" style="82" customWidth="1"/>
    <col min="7" max="7" width="36.125" style="82" customWidth="1"/>
    <col min="8" max="8" width="31.00390625" style="82" customWidth="1"/>
    <col min="9" max="9" width="19.25390625" style="82" customWidth="1"/>
    <col min="10" max="10" width="24.125" style="82" customWidth="1"/>
    <col min="11" max="12" width="16.125" style="82" customWidth="1"/>
    <col min="13" max="13" width="17.125" style="82" customWidth="1"/>
    <col min="14" max="14" width="18.625" style="82" customWidth="1"/>
    <col min="15" max="15" width="8.00390625" style="82" customWidth="1"/>
    <col min="16" max="16" width="15.875" style="82" customWidth="1"/>
    <col min="17" max="17" width="15.875" style="38" customWidth="1"/>
    <col min="18" max="18" width="15.875" style="82" customWidth="1"/>
    <col min="19" max="20" width="14.25390625" style="82" customWidth="1"/>
    <col min="21" max="21" width="15.25390625" style="82" customWidth="1"/>
    <col min="22" max="16384" width="9.125" style="82" customWidth="1"/>
  </cols>
  <sheetData>
    <row r="1" spans="2:20" ht="15">
      <c r="B1" s="25" t="str">
        <f>'formularz oferty'!D4</f>
        <v>DFP.271.118.2021.AM</v>
      </c>
      <c r="N1" s="37" t="s">
        <v>83</v>
      </c>
      <c r="S1" s="25"/>
      <c r="T1" s="25"/>
    </row>
    <row r="2" spans="7:9" ht="15">
      <c r="G2" s="150"/>
      <c r="H2" s="150"/>
      <c r="I2" s="150"/>
    </row>
    <row r="3" ht="15">
      <c r="N3" s="37" t="s">
        <v>59</v>
      </c>
    </row>
    <row r="4" spans="2:17" ht="15">
      <c r="B4" s="84" t="s">
        <v>13</v>
      </c>
      <c r="C4" s="86">
        <v>4</v>
      </c>
      <c r="D4" s="40"/>
      <c r="E4" s="41"/>
      <c r="F4" s="83"/>
      <c r="G4" s="42" t="s">
        <v>17</v>
      </c>
      <c r="H4" s="83"/>
      <c r="I4" s="40"/>
      <c r="J4" s="83"/>
      <c r="K4" s="83"/>
      <c r="L4" s="83"/>
      <c r="M4" s="83"/>
      <c r="N4" s="83"/>
      <c r="Q4" s="82"/>
    </row>
    <row r="5" spans="2:17" ht="15">
      <c r="B5" s="84"/>
      <c r="C5" s="40"/>
      <c r="D5" s="40"/>
      <c r="E5" s="41"/>
      <c r="F5" s="83"/>
      <c r="G5" s="42"/>
      <c r="H5" s="83"/>
      <c r="I5" s="40"/>
      <c r="J5" s="83"/>
      <c r="K5" s="83"/>
      <c r="L5" s="83"/>
      <c r="M5" s="83"/>
      <c r="N5" s="83"/>
      <c r="Q5" s="82"/>
    </row>
    <row r="6" spans="1:17" ht="15">
      <c r="A6" s="84"/>
      <c r="B6" s="84"/>
      <c r="C6" s="43"/>
      <c r="D6" s="43"/>
      <c r="E6" s="44"/>
      <c r="F6" s="83"/>
      <c r="G6" s="81" t="s">
        <v>0</v>
      </c>
      <c r="H6" s="161">
        <f>SUM(N11:N13)</f>
        <v>0</v>
      </c>
      <c r="I6" s="162"/>
      <c r="Q6" s="82"/>
    </row>
    <row r="7" spans="1:17" ht="15">
      <c r="A7" s="84"/>
      <c r="C7" s="83"/>
      <c r="D7" s="83"/>
      <c r="E7" s="44"/>
      <c r="F7" s="83"/>
      <c r="G7" s="83"/>
      <c r="H7" s="83"/>
      <c r="I7" s="83"/>
      <c r="J7" s="83"/>
      <c r="K7" s="83"/>
      <c r="L7" s="83"/>
      <c r="Q7" s="82"/>
    </row>
    <row r="8" spans="1:17" ht="15">
      <c r="A8" s="84"/>
      <c r="B8" s="45"/>
      <c r="C8" s="46"/>
      <c r="D8" s="46"/>
      <c r="E8" s="47"/>
      <c r="F8" s="46"/>
      <c r="G8" s="46"/>
      <c r="H8" s="46"/>
      <c r="I8" s="46"/>
      <c r="J8" s="46"/>
      <c r="K8" s="46"/>
      <c r="L8" s="46"/>
      <c r="Q8" s="82"/>
    </row>
    <row r="9" spans="2:17" ht="15">
      <c r="B9" s="84"/>
      <c r="E9" s="24"/>
      <c r="Q9" s="82"/>
    </row>
    <row r="10" spans="1:14" s="84" customFormat="1" ht="74.25" customHeight="1">
      <c r="A10" s="30" t="s">
        <v>43</v>
      </c>
      <c r="B10" s="30" t="s">
        <v>14</v>
      </c>
      <c r="C10" s="30" t="s">
        <v>15</v>
      </c>
      <c r="D10" s="30" t="s">
        <v>63</v>
      </c>
      <c r="E10" s="87" t="s">
        <v>58</v>
      </c>
      <c r="F10" s="31"/>
      <c r="G10" s="30" t="str">
        <f>"Nazwa handlowa /
"&amp;C10&amp;" / 
"&amp;D10</f>
        <v>Nazwa handlowa /
Dawka / 
Postać / opakowanie</v>
      </c>
      <c r="H10" s="30" t="s">
        <v>56</v>
      </c>
      <c r="I10" s="30" t="str">
        <f>B10</f>
        <v>Skład</v>
      </c>
      <c r="J10" s="30" t="s">
        <v>57</v>
      </c>
      <c r="K10" s="30" t="s">
        <v>38</v>
      </c>
      <c r="L10" s="30" t="s">
        <v>39</v>
      </c>
      <c r="M10" s="30" t="s">
        <v>205</v>
      </c>
      <c r="N10" s="30" t="s">
        <v>206</v>
      </c>
    </row>
    <row r="11" spans="1:14" ht="60">
      <c r="A11" s="85" t="s">
        <v>1</v>
      </c>
      <c r="B11" s="105" t="s">
        <v>140</v>
      </c>
      <c r="C11" s="105" t="s">
        <v>141</v>
      </c>
      <c r="D11" s="105" t="s">
        <v>142</v>
      </c>
      <c r="E11" s="106">
        <v>100</v>
      </c>
      <c r="F11" s="29" t="s">
        <v>65</v>
      </c>
      <c r="G11" s="88" t="s">
        <v>64</v>
      </c>
      <c r="H11" s="88"/>
      <c r="I11" s="88"/>
      <c r="J11" s="91" t="s">
        <v>95</v>
      </c>
      <c r="K11" s="88"/>
      <c r="L11" s="88" t="str">
        <f>IF(K11=0,"0,00",IF(K11&gt;0,ROUND(E11/K11,2)))</f>
        <v>0,00</v>
      </c>
      <c r="M11" s="88"/>
      <c r="N11" s="23">
        <f>ROUND(L11*ROUND(M11,2),2)</f>
        <v>0</v>
      </c>
    </row>
    <row r="12" spans="1:14" ht="60">
      <c r="A12" s="85" t="s">
        <v>2</v>
      </c>
      <c r="B12" s="107" t="s">
        <v>140</v>
      </c>
      <c r="C12" s="107" t="s">
        <v>143</v>
      </c>
      <c r="D12" s="107" t="s">
        <v>142</v>
      </c>
      <c r="E12" s="108">
        <v>9500</v>
      </c>
      <c r="F12" s="29" t="s">
        <v>65</v>
      </c>
      <c r="G12" s="88" t="s">
        <v>64</v>
      </c>
      <c r="H12" s="88"/>
      <c r="I12" s="88"/>
      <c r="J12" s="91"/>
      <c r="K12" s="88"/>
      <c r="L12" s="88" t="str">
        <f>IF(K12=0,"0,00",IF(K12&gt;0,ROUND(E12/K12,2)))</f>
        <v>0,00</v>
      </c>
      <c r="M12" s="88"/>
      <c r="N12" s="23">
        <f>ROUND(L12*ROUND(M12,2),2)</f>
        <v>0</v>
      </c>
    </row>
    <row r="13" spans="1:14" ht="60">
      <c r="A13" s="85" t="s">
        <v>3</v>
      </c>
      <c r="B13" s="107" t="s">
        <v>140</v>
      </c>
      <c r="C13" s="107" t="s">
        <v>144</v>
      </c>
      <c r="D13" s="107" t="s">
        <v>142</v>
      </c>
      <c r="E13" s="108">
        <v>100</v>
      </c>
      <c r="F13" s="29" t="s">
        <v>65</v>
      </c>
      <c r="G13" s="88" t="s">
        <v>64</v>
      </c>
      <c r="H13" s="88"/>
      <c r="I13" s="88"/>
      <c r="J13" s="91"/>
      <c r="K13" s="88"/>
      <c r="L13" s="88" t="str">
        <f>IF(K13=0,"0,00",IF(K13&gt;0,ROUND(E13/K13,2)))</f>
        <v>0,00</v>
      </c>
      <c r="M13" s="88"/>
      <c r="N13" s="23">
        <f>ROUND(L13*ROUND(M13,2),2)</f>
        <v>0</v>
      </c>
    </row>
    <row r="14" spans="1:14" ht="15">
      <c r="A14" s="83"/>
      <c r="B14" s="166" t="s">
        <v>139</v>
      </c>
      <c r="C14" s="166"/>
      <c r="D14" s="166"/>
      <c r="E14" s="51"/>
      <c r="F14" s="35"/>
      <c r="G14" s="48"/>
      <c r="H14" s="48"/>
      <c r="I14" s="48"/>
      <c r="J14" s="49"/>
      <c r="K14" s="48"/>
      <c r="L14" s="48"/>
      <c r="M14" s="48"/>
      <c r="N14" s="50"/>
    </row>
    <row r="15" spans="2:11" ht="21" customHeight="1">
      <c r="B15" s="149" t="s">
        <v>208</v>
      </c>
      <c r="C15" s="149"/>
      <c r="D15" s="149"/>
      <c r="E15" s="149"/>
      <c r="F15" s="149"/>
      <c r="G15" s="149"/>
      <c r="H15" s="149"/>
      <c r="I15" s="149"/>
      <c r="J15" s="149"/>
      <c r="K15" s="149"/>
    </row>
    <row r="16" spans="2:5" ht="15">
      <c r="B16" s="25"/>
      <c r="E16" s="24"/>
    </row>
  </sheetData>
  <sheetProtection/>
  <mergeCells count="4">
    <mergeCell ref="G2:I2"/>
    <mergeCell ref="H6:I6"/>
    <mergeCell ref="B14:D14"/>
    <mergeCell ref="B15:K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0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4"/>
  <sheetViews>
    <sheetView showGridLines="0" view="pageBreakPreview" zoomScale="90" zoomScaleNormal="80" zoomScaleSheetLayoutView="90" zoomScalePageLayoutView="85" workbookViewId="0" topLeftCell="A1">
      <selection activeCell="B7" sqref="B7"/>
    </sheetView>
  </sheetViews>
  <sheetFormatPr defaultColWidth="9.00390625" defaultRowHeight="12.75"/>
  <cols>
    <col min="1" max="1" width="5.375" style="82" customWidth="1"/>
    <col min="2" max="2" width="21.25390625" style="82" customWidth="1"/>
    <col min="3" max="3" width="15.875" style="82" customWidth="1"/>
    <col min="4" max="4" width="36.00390625" style="82" customWidth="1"/>
    <col min="5" max="5" width="10.125" style="26" customWidth="1"/>
    <col min="6" max="6" width="13.00390625" style="82" customWidth="1"/>
    <col min="7" max="7" width="36.125" style="82" customWidth="1"/>
    <col min="8" max="8" width="31.00390625" style="82" customWidth="1"/>
    <col min="9" max="9" width="19.25390625" style="82" customWidth="1"/>
    <col min="10" max="10" width="24.125" style="82" customWidth="1"/>
    <col min="11" max="12" width="16.125" style="82" customWidth="1"/>
    <col min="13" max="13" width="17.125" style="82" customWidth="1"/>
    <col min="14" max="14" width="18.625" style="82" customWidth="1"/>
    <col min="15" max="15" width="8.00390625" style="82" customWidth="1"/>
    <col min="16" max="16" width="15.875" style="82" customWidth="1"/>
    <col min="17" max="17" width="15.875" style="38" customWidth="1"/>
    <col min="18" max="18" width="15.875" style="82" customWidth="1"/>
    <col min="19" max="20" width="14.25390625" style="82" customWidth="1"/>
    <col min="21" max="21" width="15.25390625" style="82" customWidth="1"/>
    <col min="22" max="16384" width="9.125" style="82" customWidth="1"/>
  </cols>
  <sheetData>
    <row r="1" spans="2:20" ht="15">
      <c r="B1" s="25" t="str">
        <f>'formularz oferty'!D4</f>
        <v>DFP.271.118.2021.AM</v>
      </c>
      <c r="N1" s="37" t="s">
        <v>83</v>
      </c>
      <c r="S1" s="25"/>
      <c r="T1" s="25"/>
    </row>
    <row r="2" spans="7:9" ht="15">
      <c r="G2" s="150"/>
      <c r="H2" s="150"/>
      <c r="I2" s="150"/>
    </row>
    <row r="3" ht="15">
      <c r="N3" s="37" t="s">
        <v>59</v>
      </c>
    </row>
    <row r="4" spans="2:17" ht="15">
      <c r="B4" s="84" t="s">
        <v>13</v>
      </c>
      <c r="C4" s="86">
        <v>5</v>
      </c>
      <c r="D4" s="40"/>
      <c r="E4" s="41"/>
      <c r="F4" s="83"/>
      <c r="G4" s="42" t="s">
        <v>17</v>
      </c>
      <c r="H4" s="83"/>
      <c r="I4" s="40"/>
      <c r="J4" s="83"/>
      <c r="K4" s="83"/>
      <c r="L4" s="83"/>
      <c r="M4" s="83"/>
      <c r="N4" s="83"/>
      <c r="Q4" s="82"/>
    </row>
    <row r="5" spans="2:17" ht="15">
      <c r="B5" s="84"/>
      <c r="C5" s="40"/>
      <c r="D5" s="40"/>
      <c r="E5" s="41"/>
      <c r="F5" s="83"/>
      <c r="G5" s="42"/>
      <c r="H5" s="83"/>
      <c r="I5" s="40"/>
      <c r="J5" s="83"/>
      <c r="K5" s="83"/>
      <c r="L5" s="83"/>
      <c r="M5" s="83"/>
      <c r="N5" s="83"/>
      <c r="Q5" s="82"/>
    </row>
    <row r="6" spans="1:17" ht="15">
      <c r="A6" s="84"/>
      <c r="B6" s="84"/>
      <c r="C6" s="43"/>
      <c r="D6" s="43"/>
      <c r="E6" s="44"/>
      <c r="F6" s="83"/>
      <c r="G6" s="81" t="s">
        <v>0</v>
      </c>
      <c r="H6" s="161">
        <f>SUM(N11:N12)</f>
        <v>0</v>
      </c>
      <c r="I6" s="162"/>
      <c r="Q6" s="82"/>
    </row>
    <row r="7" spans="1:17" ht="15">
      <c r="A7" s="84"/>
      <c r="C7" s="83"/>
      <c r="D7" s="83"/>
      <c r="E7" s="44"/>
      <c r="F7" s="83"/>
      <c r="G7" s="83"/>
      <c r="H7" s="83"/>
      <c r="I7" s="83"/>
      <c r="J7" s="83"/>
      <c r="K7" s="83"/>
      <c r="L7" s="83"/>
      <c r="Q7" s="82"/>
    </row>
    <row r="8" spans="1:17" ht="15">
      <c r="A8" s="84"/>
      <c r="B8" s="45"/>
      <c r="C8" s="46"/>
      <c r="D8" s="46"/>
      <c r="E8" s="47"/>
      <c r="F8" s="46"/>
      <c r="G8" s="46"/>
      <c r="H8" s="46"/>
      <c r="I8" s="46"/>
      <c r="J8" s="46"/>
      <c r="K8" s="46"/>
      <c r="L8" s="46"/>
      <c r="Q8" s="82"/>
    </row>
    <row r="9" spans="2:17" ht="15">
      <c r="B9" s="84"/>
      <c r="E9" s="24"/>
      <c r="Q9" s="82"/>
    </row>
    <row r="10" spans="1:14" s="84" customFormat="1" ht="74.25" customHeight="1">
      <c r="A10" s="30" t="s">
        <v>43</v>
      </c>
      <c r="B10" s="30" t="s">
        <v>14</v>
      </c>
      <c r="C10" s="30" t="s">
        <v>15</v>
      </c>
      <c r="D10" s="30" t="s">
        <v>60</v>
      </c>
      <c r="E10" s="87" t="s">
        <v>62</v>
      </c>
      <c r="F10" s="31"/>
      <c r="G10" s="30" t="str">
        <f>"Nazwa handlowa /
"&amp;C10&amp;" / 
"&amp;D10</f>
        <v>Nazwa handlowa /
Dawka / 
Postać/ Opakowanie</v>
      </c>
      <c r="H10" s="30" t="s">
        <v>56</v>
      </c>
      <c r="I10" s="30" t="str">
        <f>B10</f>
        <v>Skład</v>
      </c>
      <c r="J10" s="30" t="s">
        <v>57</v>
      </c>
      <c r="K10" s="30" t="s">
        <v>38</v>
      </c>
      <c r="L10" s="30" t="s">
        <v>67</v>
      </c>
      <c r="M10" s="30" t="s">
        <v>205</v>
      </c>
      <c r="N10" s="30" t="s">
        <v>206</v>
      </c>
    </row>
    <row r="11" spans="1:14" ht="60">
      <c r="A11" s="85" t="s">
        <v>1</v>
      </c>
      <c r="B11" s="109" t="s">
        <v>145</v>
      </c>
      <c r="C11" s="109" t="s">
        <v>146</v>
      </c>
      <c r="D11" s="109" t="s">
        <v>147</v>
      </c>
      <c r="E11" s="110">
        <v>6000</v>
      </c>
      <c r="F11" s="29" t="s">
        <v>65</v>
      </c>
      <c r="G11" s="88" t="s">
        <v>64</v>
      </c>
      <c r="H11" s="88"/>
      <c r="I11" s="88"/>
      <c r="J11" s="91" t="s">
        <v>96</v>
      </c>
      <c r="K11" s="88"/>
      <c r="L11" s="88" t="str">
        <f>IF(K11=0,"0,00",IF(K11&gt;0,ROUND(E11/K11,2)))</f>
        <v>0,00</v>
      </c>
      <c r="M11" s="88"/>
      <c r="N11" s="23">
        <f>ROUND(L11*ROUND(M11,2),2)</f>
        <v>0</v>
      </c>
    </row>
    <row r="12" spans="1:14" ht="45">
      <c r="A12" s="85" t="s">
        <v>2</v>
      </c>
      <c r="B12" s="94" t="s">
        <v>145</v>
      </c>
      <c r="C12" s="94" t="s">
        <v>148</v>
      </c>
      <c r="D12" s="94" t="s">
        <v>149</v>
      </c>
      <c r="E12" s="111">
        <v>6000</v>
      </c>
      <c r="F12" s="29" t="s">
        <v>65</v>
      </c>
      <c r="G12" s="88" t="s">
        <v>64</v>
      </c>
      <c r="H12" s="85"/>
      <c r="I12" s="85"/>
      <c r="J12" s="85"/>
      <c r="K12" s="85"/>
      <c r="L12" s="88" t="str">
        <f>IF(K12=0,"0,00",IF(K12&gt;0,ROUND(E12/K12,2)))</f>
        <v>0,00</v>
      </c>
      <c r="M12" s="85"/>
      <c r="N12" s="23">
        <f>ROUND(L12*ROUND(M12,2),2)</f>
        <v>0</v>
      </c>
    </row>
    <row r="13" spans="2:4" ht="15">
      <c r="B13" s="163" t="s">
        <v>139</v>
      </c>
      <c r="C13" s="163"/>
      <c r="D13" s="163"/>
    </row>
    <row r="14" spans="2:11" ht="21" customHeight="1">
      <c r="B14" s="149" t="s">
        <v>208</v>
      </c>
      <c r="C14" s="149"/>
      <c r="D14" s="149"/>
      <c r="E14" s="149"/>
      <c r="F14" s="149"/>
      <c r="G14" s="149"/>
      <c r="H14" s="149"/>
      <c r="I14" s="149"/>
      <c r="J14" s="149"/>
      <c r="K14" s="149"/>
    </row>
  </sheetData>
  <sheetProtection/>
  <mergeCells count="4">
    <mergeCell ref="G2:I2"/>
    <mergeCell ref="H6:I6"/>
    <mergeCell ref="B13:D13"/>
    <mergeCell ref="B14:K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1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5"/>
  <sheetViews>
    <sheetView showGridLines="0" view="pageBreakPreview" zoomScale="90" zoomScaleNormal="80" zoomScaleSheetLayoutView="90" zoomScalePageLayoutView="85" workbookViewId="0" topLeftCell="A1">
      <selection activeCell="B7" sqref="B7"/>
    </sheetView>
  </sheetViews>
  <sheetFormatPr defaultColWidth="9.00390625" defaultRowHeight="12.75"/>
  <cols>
    <col min="1" max="1" width="5.375" style="82" customWidth="1"/>
    <col min="2" max="2" width="17.875" style="82" customWidth="1"/>
    <col min="3" max="3" width="25.125" style="82" customWidth="1"/>
    <col min="4" max="4" width="24.375" style="82" customWidth="1"/>
    <col min="5" max="5" width="13.75390625" style="26" customWidth="1"/>
    <col min="6" max="6" width="14.125" style="82" customWidth="1"/>
    <col min="7" max="7" width="36.125" style="82" customWidth="1"/>
    <col min="8" max="8" width="31.00390625" style="82" customWidth="1"/>
    <col min="9" max="9" width="19.25390625" style="82" customWidth="1"/>
    <col min="10" max="10" width="23.25390625" style="82" customWidth="1"/>
    <col min="11" max="12" width="16.125" style="82" customWidth="1"/>
    <col min="13" max="13" width="20.875" style="82" customWidth="1"/>
    <col min="14" max="14" width="18.625" style="82" customWidth="1"/>
    <col min="15" max="15" width="8.00390625" style="82" customWidth="1"/>
    <col min="16" max="16" width="15.875" style="82" customWidth="1"/>
    <col min="17" max="17" width="15.875" style="38" customWidth="1"/>
    <col min="18" max="18" width="15.875" style="82" customWidth="1"/>
    <col min="19" max="20" width="14.25390625" style="82" customWidth="1"/>
    <col min="21" max="21" width="15.25390625" style="82" customWidth="1"/>
    <col min="22" max="16384" width="9.125" style="82" customWidth="1"/>
  </cols>
  <sheetData>
    <row r="1" spans="2:20" ht="15">
      <c r="B1" s="25" t="str">
        <f>'formularz oferty'!D4</f>
        <v>DFP.271.118.2021.AM</v>
      </c>
      <c r="N1" s="37" t="s">
        <v>83</v>
      </c>
      <c r="S1" s="25"/>
      <c r="T1" s="25"/>
    </row>
    <row r="2" spans="7:9" ht="15">
      <c r="G2" s="150"/>
      <c r="H2" s="150"/>
      <c r="I2" s="150"/>
    </row>
    <row r="3" ht="15">
      <c r="N3" s="37" t="s">
        <v>59</v>
      </c>
    </row>
    <row r="4" spans="2:17" ht="15">
      <c r="B4" s="84" t="s">
        <v>13</v>
      </c>
      <c r="C4" s="86">
        <v>6</v>
      </c>
      <c r="D4" s="40"/>
      <c r="E4" s="41"/>
      <c r="F4" s="83"/>
      <c r="G4" s="42" t="s">
        <v>17</v>
      </c>
      <c r="H4" s="83"/>
      <c r="I4" s="40"/>
      <c r="J4" s="83"/>
      <c r="K4" s="83"/>
      <c r="L4" s="83"/>
      <c r="M4" s="83"/>
      <c r="N4" s="83"/>
      <c r="Q4" s="82"/>
    </row>
    <row r="5" spans="2:17" ht="15">
      <c r="B5" s="84"/>
      <c r="C5" s="40"/>
      <c r="D5" s="40"/>
      <c r="E5" s="41"/>
      <c r="F5" s="83"/>
      <c r="G5" s="42"/>
      <c r="H5" s="83"/>
      <c r="I5" s="40"/>
      <c r="J5" s="83"/>
      <c r="K5" s="83"/>
      <c r="L5" s="83"/>
      <c r="M5" s="83"/>
      <c r="N5" s="83"/>
      <c r="Q5" s="82"/>
    </row>
    <row r="6" spans="1:17" ht="15">
      <c r="A6" s="84"/>
      <c r="B6" s="84"/>
      <c r="C6" s="43"/>
      <c r="D6" s="43"/>
      <c r="E6" s="44"/>
      <c r="F6" s="83"/>
      <c r="G6" s="81" t="s">
        <v>0</v>
      </c>
      <c r="H6" s="161">
        <f>SUM(N11:N13)</f>
        <v>0</v>
      </c>
      <c r="I6" s="162"/>
      <c r="Q6" s="82"/>
    </row>
    <row r="7" spans="1:17" ht="15">
      <c r="A7" s="84"/>
      <c r="C7" s="83"/>
      <c r="D7" s="83"/>
      <c r="E7" s="44"/>
      <c r="F7" s="83"/>
      <c r="G7" s="83"/>
      <c r="H7" s="83"/>
      <c r="I7" s="83"/>
      <c r="J7" s="83"/>
      <c r="K7" s="83"/>
      <c r="L7" s="83"/>
      <c r="Q7" s="82"/>
    </row>
    <row r="8" spans="1:17" ht="15">
      <c r="A8" s="84"/>
      <c r="B8" s="45"/>
      <c r="C8" s="46"/>
      <c r="D8" s="46"/>
      <c r="E8" s="47"/>
      <c r="F8" s="46"/>
      <c r="G8" s="46"/>
      <c r="H8" s="46"/>
      <c r="I8" s="46"/>
      <c r="J8" s="46"/>
      <c r="K8" s="46"/>
      <c r="L8" s="46"/>
      <c r="Q8" s="82"/>
    </row>
    <row r="9" spans="2:17" ht="15">
      <c r="B9" s="84"/>
      <c r="E9" s="24"/>
      <c r="Q9" s="82"/>
    </row>
    <row r="10" spans="1:14" s="84" customFormat="1" ht="75.75" customHeight="1">
      <c r="A10" s="30" t="s">
        <v>43</v>
      </c>
      <c r="B10" s="30" t="s">
        <v>14</v>
      </c>
      <c r="C10" s="30" t="s">
        <v>15</v>
      </c>
      <c r="D10" s="30" t="s">
        <v>60</v>
      </c>
      <c r="E10" s="52" t="s">
        <v>62</v>
      </c>
      <c r="F10" s="53"/>
      <c r="G10" s="30" t="str">
        <f>"Nazwa handlowa /
"&amp;C10&amp;" / 
"&amp;D10</f>
        <v>Nazwa handlowa /
Dawka / 
Postać/ Opakowanie</v>
      </c>
      <c r="H10" s="30" t="s">
        <v>56</v>
      </c>
      <c r="I10" s="30" t="str">
        <f>B10</f>
        <v>Skład</v>
      </c>
      <c r="J10" s="30" t="s">
        <v>57</v>
      </c>
      <c r="K10" s="30" t="s">
        <v>38</v>
      </c>
      <c r="L10" s="30" t="s">
        <v>39</v>
      </c>
      <c r="M10" s="30" t="s">
        <v>205</v>
      </c>
      <c r="N10" s="30" t="s">
        <v>206</v>
      </c>
    </row>
    <row r="11" spans="1:14" ht="60" customHeight="1">
      <c r="A11" s="112" t="s">
        <v>1</v>
      </c>
      <c r="B11" s="117" t="s">
        <v>150</v>
      </c>
      <c r="C11" s="117" t="s">
        <v>151</v>
      </c>
      <c r="D11" s="117" t="s">
        <v>152</v>
      </c>
      <c r="E11" s="118">
        <v>164000</v>
      </c>
      <c r="F11" s="113" t="s">
        <v>65</v>
      </c>
      <c r="G11" s="114" t="s">
        <v>155</v>
      </c>
      <c r="H11" s="114"/>
      <c r="I11" s="114"/>
      <c r="J11" s="115"/>
      <c r="K11" s="114"/>
      <c r="L11" s="114" t="str">
        <f>IF(K11=0,"0,00",IF(K11&gt;0,ROUND(E11/K11,2)))</f>
        <v>0,00</v>
      </c>
      <c r="M11" s="114"/>
      <c r="N11" s="116">
        <f>ROUND(L11*ROUND(M11,2),2)</f>
        <v>0</v>
      </c>
    </row>
    <row r="12" spans="1:14" ht="75.75" customHeight="1">
      <c r="A12" s="112" t="s">
        <v>2</v>
      </c>
      <c r="B12" s="89" t="s">
        <v>150</v>
      </c>
      <c r="C12" s="89" t="s">
        <v>151</v>
      </c>
      <c r="D12" s="89" t="s">
        <v>153</v>
      </c>
      <c r="E12" s="119">
        <v>5000</v>
      </c>
      <c r="F12" s="113" t="s">
        <v>65</v>
      </c>
      <c r="G12" s="114" t="s">
        <v>155</v>
      </c>
      <c r="H12" s="114"/>
      <c r="I12" s="114"/>
      <c r="J12" s="115"/>
      <c r="K12" s="114"/>
      <c r="L12" s="114" t="str">
        <f>IF(K12=0,"0,00",IF(K12&gt;0,ROUND(E12/K12,2)))</f>
        <v>0,00</v>
      </c>
      <c r="M12" s="114"/>
      <c r="N12" s="116">
        <f>ROUND(L12*ROUND(M12,2),2)</f>
        <v>0</v>
      </c>
    </row>
    <row r="13" spans="1:14" ht="75">
      <c r="A13" s="112" t="s">
        <v>3</v>
      </c>
      <c r="B13" s="89" t="s">
        <v>150</v>
      </c>
      <c r="C13" s="89" t="s">
        <v>151</v>
      </c>
      <c r="D13" s="89" t="s">
        <v>154</v>
      </c>
      <c r="E13" s="119">
        <v>500</v>
      </c>
      <c r="F13" s="113" t="s">
        <v>65</v>
      </c>
      <c r="G13" s="114" t="s">
        <v>155</v>
      </c>
      <c r="H13" s="85"/>
      <c r="I13" s="85"/>
      <c r="J13" s="85"/>
      <c r="K13" s="85"/>
      <c r="L13" s="114" t="str">
        <f>IF(K13=0,"0,00",IF(K13&gt;0,ROUND(E13/K13,2)))</f>
        <v>0,00</v>
      </c>
      <c r="M13" s="85"/>
      <c r="N13" s="116">
        <f>ROUND(L13*ROUND(M13,2),2)</f>
        <v>0</v>
      </c>
    </row>
    <row r="14" spans="2:5" ht="15">
      <c r="B14" s="163" t="s">
        <v>139</v>
      </c>
      <c r="C14" s="163"/>
      <c r="D14" s="163"/>
      <c r="E14" s="163"/>
    </row>
    <row r="15" spans="2:11" ht="19.5" customHeight="1">
      <c r="B15" s="149" t="s">
        <v>208</v>
      </c>
      <c r="C15" s="149"/>
      <c r="D15" s="149"/>
      <c r="E15" s="149"/>
      <c r="F15" s="149"/>
      <c r="G15" s="149"/>
      <c r="H15" s="149"/>
      <c r="I15" s="149"/>
      <c r="J15" s="149"/>
      <c r="K15" s="149"/>
    </row>
  </sheetData>
  <sheetProtection/>
  <mergeCells count="4">
    <mergeCell ref="B14:E14"/>
    <mergeCell ref="B15:K15"/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0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5"/>
  <sheetViews>
    <sheetView showGridLines="0" view="pageBreakPreview" zoomScale="90" zoomScaleSheetLayoutView="90" zoomScalePageLayoutView="85" workbookViewId="0" topLeftCell="A1">
      <selection activeCell="B8" sqref="B8"/>
    </sheetView>
  </sheetViews>
  <sheetFormatPr defaultColWidth="9.00390625" defaultRowHeight="12.75"/>
  <cols>
    <col min="1" max="1" width="5.375" style="82" customWidth="1"/>
    <col min="2" max="2" width="37.375" style="82" customWidth="1"/>
    <col min="3" max="3" width="14.00390625" style="82" customWidth="1"/>
    <col min="4" max="4" width="22.625" style="82" customWidth="1"/>
    <col min="5" max="5" width="13.75390625" style="26" customWidth="1"/>
    <col min="6" max="6" width="14.125" style="82" customWidth="1"/>
    <col min="7" max="7" width="36.125" style="82" customWidth="1"/>
    <col min="8" max="8" width="31.00390625" style="82" customWidth="1"/>
    <col min="9" max="9" width="19.25390625" style="82" customWidth="1"/>
    <col min="10" max="10" width="20.75390625" style="82" customWidth="1"/>
    <col min="11" max="12" width="16.125" style="82" customWidth="1"/>
    <col min="13" max="13" width="17.125" style="82" customWidth="1"/>
    <col min="14" max="14" width="18.625" style="82" customWidth="1"/>
    <col min="15" max="15" width="8.00390625" style="82" customWidth="1"/>
    <col min="16" max="16" width="15.875" style="82" customWidth="1"/>
    <col min="17" max="17" width="15.875" style="38" customWidth="1"/>
    <col min="18" max="18" width="15.875" style="82" customWidth="1"/>
    <col min="19" max="20" width="14.25390625" style="82" customWidth="1"/>
    <col min="21" max="21" width="15.25390625" style="82" customWidth="1"/>
    <col min="22" max="16384" width="9.125" style="82" customWidth="1"/>
  </cols>
  <sheetData>
    <row r="1" spans="2:20" ht="15">
      <c r="B1" s="25" t="str">
        <f>'formularz oferty'!D4</f>
        <v>DFP.271.118.2021.AM</v>
      </c>
      <c r="N1" s="37" t="s">
        <v>83</v>
      </c>
      <c r="S1" s="25"/>
      <c r="T1" s="25"/>
    </row>
    <row r="2" spans="7:9" ht="15">
      <c r="G2" s="150"/>
      <c r="H2" s="150"/>
      <c r="I2" s="150"/>
    </row>
    <row r="3" ht="15">
      <c r="N3" s="37" t="s">
        <v>59</v>
      </c>
    </row>
    <row r="4" spans="2:17" ht="15">
      <c r="B4" s="84" t="s">
        <v>13</v>
      </c>
      <c r="C4" s="86">
        <v>7</v>
      </c>
      <c r="D4" s="40"/>
      <c r="E4" s="41"/>
      <c r="F4" s="83"/>
      <c r="G4" s="42" t="s">
        <v>17</v>
      </c>
      <c r="H4" s="83"/>
      <c r="I4" s="40"/>
      <c r="J4" s="83"/>
      <c r="K4" s="83"/>
      <c r="L4" s="83"/>
      <c r="M4" s="83"/>
      <c r="N4" s="83"/>
      <c r="Q4" s="82"/>
    </row>
    <row r="5" spans="2:17" ht="15">
      <c r="B5" s="84"/>
      <c r="C5" s="40"/>
      <c r="D5" s="40"/>
      <c r="E5" s="41"/>
      <c r="F5" s="83"/>
      <c r="G5" s="42"/>
      <c r="H5" s="83"/>
      <c r="I5" s="40"/>
      <c r="J5" s="83"/>
      <c r="K5" s="83"/>
      <c r="L5" s="83"/>
      <c r="M5" s="83"/>
      <c r="N5" s="83"/>
      <c r="Q5" s="82"/>
    </row>
    <row r="6" spans="1:17" ht="15">
      <c r="A6" s="84"/>
      <c r="B6" s="84"/>
      <c r="C6" s="43"/>
      <c r="D6" s="43"/>
      <c r="E6" s="44"/>
      <c r="F6" s="83"/>
      <c r="G6" s="81" t="s">
        <v>0</v>
      </c>
      <c r="H6" s="161">
        <f>SUM(N11:N13)</f>
        <v>0</v>
      </c>
      <c r="I6" s="162"/>
      <c r="Q6" s="82"/>
    </row>
    <row r="7" spans="1:17" ht="15">
      <c r="A7" s="84"/>
      <c r="C7" s="83"/>
      <c r="D7" s="83"/>
      <c r="E7" s="44"/>
      <c r="F7" s="83"/>
      <c r="G7" s="83"/>
      <c r="H7" s="83"/>
      <c r="I7" s="83"/>
      <c r="J7" s="83"/>
      <c r="K7" s="83"/>
      <c r="L7" s="83"/>
      <c r="Q7" s="82"/>
    </row>
    <row r="8" spans="1:17" ht="15">
      <c r="A8" s="84"/>
      <c r="B8" s="45"/>
      <c r="C8" s="46"/>
      <c r="D8" s="46"/>
      <c r="E8" s="47"/>
      <c r="F8" s="46"/>
      <c r="G8" s="46"/>
      <c r="H8" s="46"/>
      <c r="I8" s="46"/>
      <c r="J8" s="46"/>
      <c r="K8" s="46"/>
      <c r="L8" s="46"/>
      <c r="Q8" s="82"/>
    </row>
    <row r="9" spans="2:17" ht="15">
      <c r="B9" s="84"/>
      <c r="E9" s="24"/>
      <c r="Q9" s="82"/>
    </row>
    <row r="10" spans="1:14" s="84" customFormat="1" ht="74.25" customHeight="1">
      <c r="A10" s="30" t="s">
        <v>43</v>
      </c>
      <c r="B10" s="30" t="s">
        <v>14</v>
      </c>
      <c r="C10" s="30" t="s">
        <v>15</v>
      </c>
      <c r="D10" s="30" t="s">
        <v>55</v>
      </c>
      <c r="E10" s="87" t="s">
        <v>58</v>
      </c>
      <c r="F10" s="31"/>
      <c r="G10" s="30" t="str">
        <f>"Nazwa handlowa /
"&amp;C10&amp;" / 
"&amp;D10</f>
        <v>Nazwa handlowa /
Dawka / 
Postać /Opakowanie</v>
      </c>
      <c r="H10" s="30" t="s">
        <v>56</v>
      </c>
      <c r="I10" s="30" t="str">
        <f>B10</f>
        <v>Skład</v>
      </c>
      <c r="J10" s="30" t="s">
        <v>57</v>
      </c>
      <c r="K10" s="30" t="s">
        <v>38</v>
      </c>
      <c r="L10" s="30" t="s">
        <v>39</v>
      </c>
      <c r="M10" s="30" t="s">
        <v>205</v>
      </c>
      <c r="N10" s="30" t="s">
        <v>206</v>
      </c>
    </row>
    <row r="11" spans="1:14" ht="87.75" customHeight="1">
      <c r="A11" s="85" t="s">
        <v>1</v>
      </c>
      <c r="B11" s="89" t="s">
        <v>156</v>
      </c>
      <c r="C11" s="117" t="s">
        <v>157</v>
      </c>
      <c r="D11" s="117" t="s">
        <v>158</v>
      </c>
      <c r="E11" s="120">
        <v>1800</v>
      </c>
      <c r="F11" s="29" t="s">
        <v>65</v>
      </c>
      <c r="G11" s="88" t="s">
        <v>98</v>
      </c>
      <c r="H11" s="88"/>
      <c r="I11" s="88"/>
      <c r="J11" s="91"/>
      <c r="K11" s="88"/>
      <c r="L11" s="88" t="str">
        <f>IF(K11=0,"0,00",IF(K11&gt;0,ROUND(E11/K11,2)))</f>
        <v>0,00</v>
      </c>
      <c r="M11" s="88"/>
      <c r="N11" s="23">
        <f>ROUND(L11*ROUND(M11,2),2)</f>
        <v>0</v>
      </c>
    </row>
    <row r="12" spans="1:14" ht="87.75" customHeight="1">
      <c r="A12" s="85" t="s">
        <v>2</v>
      </c>
      <c r="B12" s="89" t="s">
        <v>156</v>
      </c>
      <c r="C12" s="89" t="s">
        <v>159</v>
      </c>
      <c r="D12" s="89" t="s">
        <v>158</v>
      </c>
      <c r="E12" s="121">
        <v>900</v>
      </c>
      <c r="F12" s="29" t="s">
        <v>65</v>
      </c>
      <c r="G12" s="88" t="s">
        <v>98</v>
      </c>
      <c r="H12" s="88"/>
      <c r="I12" s="88"/>
      <c r="J12" s="91"/>
      <c r="K12" s="88"/>
      <c r="L12" s="88" t="str">
        <f>IF(K12=0,"0,00",IF(K12&gt;0,ROUND(E12/K12,2)))</f>
        <v>0,00</v>
      </c>
      <c r="M12" s="88"/>
      <c r="N12" s="23">
        <f>ROUND(L12*ROUND(M12,2),2)</f>
        <v>0</v>
      </c>
    </row>
    <row r="13" spans="1:14" ht="93.75" customHeight="1">
      <c r="A13" s="85" t="s">
        <v>3</v>
      </c>
      <c r="B13" s="89" t="s">
        <v>156</v>
      </c>
      <c r="C13" s="89" t="s">
        <v>160</v>
      </c>
      <c r="D13" s="89" t="s">
        <v>158</v>
      </c>
      <c r="E13" s="121">
        <v>540</v>
      </c>
      <c r="F13" s="29" t="s">
        <v>65</v>
      </c>
      <c r="G13" s="88" t="s">
        <v>98</v>
      </c>
      <c r="H13" s="85"/>
      <c r="I13" s="85"/>
      <c r="J13" s="85"/>
      <c r="K13" s="85"/>
      <c r="L13" s="88" t="str">
        <f>IF(K13=0,"0,00",IF(K13&gt;0,ROUND(E13/K13,2)))</f>
        <v>0,00</v>
      </c>
      <c r="M13" s="85"/>
      <c r="N13" s="23">
        <f>ROUND(L13*ROUND(M13,2),2)</f>
        <v>0</v>
      </c>
    </row>
    <row r="14" spans="2:6" ht="20.25" customHeight="1">
      <c r="B14" s="163" t="s">
        <v>139</v>
      </c>
      <c r="C14" s="167"/>
      <c r="D14" s="167"/>
      <c r="E14" s="167"/>
      <c r="F14" s="167"/>
    </row>
    <row r="15" spans="2:11" ht="19.5" customHeight="1">
      <c r="B15" s="149" t="s">
        <v>208</v>
      </c>
      <c r="C15" s="149"/>
      <c r="D15" s="149"/>
      <c r="E15" s="149"/>
      <c r="F15" s="149"/>
      <c r="G15" s="149"/>
      <c r="H15" s="149"/>
      <c r="I15" s="149"/>
      <c r="J15" s="149"/>
      <c r="K15" s="149"/>
    </row>
  </sheetData>
  <sheetProtection/>
  <mergeCells count="4">
    <mergeCell ref="G2:I2"/>
    <mergeCell ref="H6:I6"/>
    <mergeCell ref="B14:F14"/>
    <mergeCell ref="B15:K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0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4"/>
  <sheetViews>
    <sheetView showGridLines="0" view="pageBreakPreview" zoomScale="90" zoomScaleNormal="86" zoomScaleSheetLayoutView="90" zoomScalePageLayoutView="80" workbookViewId="0" topLeftCell="A1">
      <selection activeCell="B8" sqref="B8"/>
    </sheetView>
  </sheetViews>
  <sheetFormatPr defaultColWidth="9.00390625" defaultRowHeight="12.75"/>
  <cols>
    <col min="1" max="1" width="5.375" style="82" customWidth="1"/>
    <col min="2" max="2" width="37.25390625" style="82" customWidth="1"/>
    <col min="3" max="3" width="15.875" style="82" customWidth="1"/>
    <col min="4" max="4" width="15.25390625" style="82" customWidth="1"/>
    <col min="5" max="5" width="13.75390625" style="26" customWidth="1"/>
    <col min="6" max="6" width="14.125" style="82" customWidth="1"/>
    <col min="7" max="7" width="36.125" style="82" customWidth="1"/>
    <col min="8" max="8" width="31.00390625" style="82" customWidth="1"/>
    <col min="9" max="9" width="19.25390625" style="82" customWidth="1"/>
    <col min="10" max="10" width="24.875" style="82" customWidth="1"/>
    <col min="11" max="12" width="16.125" style="82" customWidth="1"/>
    <col min="13" max="13" width="17.125" style="82" customWidth="1"/>
    <col min="14" max="14" width="18.625" style="82" customWidth="1"/>
    <col min="15" max="15" width="8.00390625" style="82" customWidth="1"/>
    <col min="16" max="16" width="15.875" style="82" customWidth="1"/>
    <col min="17" max="17" width="15.875" style="38" customWidth="1"/>
    <col min="18" max="18" width="15.875" style="82" customWidth="1"/>
    <col min="19" max="20" width="14.25390625" style="82" customWidth="1"/>
    <col min="21" max="21" width="15.25390625" style="82" customWidth="1"/>
    <col min="22" max="16384" width="9.125" style="82" customWidth="1"/>
  </cols>
  <sheetData>
    <row r="1" spans="2:20" ht="15">
      <c r="B1" s="25" t="str">
        <f>'formularz oferty'!D4</f>
        <v>DFP.271.118.2021.AM</v>
      </c>
      <c r="N1" s="37" t="s">
        <v>83</v>
      </c>
      <c r="S1" s="25"/>
      <c r="T1" s="25"/>
    </row>
    <row r="2" spans="7:9" ht="15">
      <c r="G2" s="150"/>
      <c r="H2" s="150"/>
      <c r="I2" s="150"/>
    </row>
    <row r="3" ht="15">
      <c r="N3" s="37" t="s">
        <v>59</v>
      </c>
    </row>
    <row r="4" spans="2:17" ht="15">
      <c r="B4" s="84" t="s">
        <v>13</v>
      </c>
      <c r="C4" s="86">
        <v>8</v>
      </c>
      <c r="D4" s="40"/>
      <c r="E4" s="41"/>
      <c r="F4" s="83"/>
      <c r="G4" s="42" t="s">
        <v>17</v>
      </c>
      <c r="H4" s="83"/>
      <c r="I4" s="40"/>
      <c r="J4" s="83"/>
      <c r="K4" s="83"/>
      <c r="L4" s="83"/>
      <c r="M4" s="83"/>
      <c r="N4" s="83"/>
      <c r="Q4" s="82"/>
    </row>
    <row r="5" spans="2:17" ht="15">
      <c r="B5" s="84"/>
      <c r="C5" s="40"/>
      <c r="D5" s="40"/>
      <c r="E5" s="41"/>
      <c r="F5" s="83"/>
      <c r="G5" s="42"/>
      <c r="H5" s="83"/>
      <c r="I5" s="40"/>
      <c r="J5" s="83"/>
      <c r="K5" s="83"/>
      <c r="L5" s="83"/>
      <c r="M5" s="83"/>
      <c r="N5" s="83"/>
      <c r="Q5" s="82"/>
    </row>
    <row r="6" spans="1:17" ht="15">
      <c r="A6" s="84"/>
      <c r="B6" s="84"/>
      <c r="C6" s="43"/>
      <c r="D6" s="43"/>
      <c r="E6" s="44"/>
      <c r="F6" s="83"/>
      <c r="G6" s="81" t="s">
        <v>0</v>
      </c>
      <c r="H6" s="161">
        <f>SUM(N11:N12)</f>
        <v>0</v>
      </c>
      <c r="I6" s="162"/>
      <c r="Q6" s="82"/>
    </row>
    <row r="7" spans="1:17" ht="15">
      <c r="A7" s="84"/>
      <c r="C7" s="83"/>
      <c r="D7" s="83"/>
      <c r="E7" s="44"/>
      <c r="F7" s="83"/>
      <c r="G7" s="83"/>
      <c r="H7" s="83"/>
      <c r="I7" s="83"/>
      <c r="J7" s="83"/>
      <c r="K7" s="83"/>
      <c r="L7" s="83"/>
      <c r="Q7" s="82"/>
    </row>
    <row r="8" spans="1:17" ht="15">
      <c r="A8" s="84"/>
      <c r="B8" s="45"/>
      <c r="C8" s="46"/>
      <c r="D8" s="46"/>
      <c r="E8" s="47"/>
      <c r="F8" s="46"/>
      <c r="G8" s="46"/>
      <c r="H8" s="46"/>
      <c r="I8" s="46"/>
      <c r="J8" s="46"/>
      <c r="K8" s="46"/>
      <c r="L8" s="46"/>
      <c r="Q8" s="82"/>
    </row>
    <row r="9" spans="2:17" ht="15">
      <c r="B9" s="84"/>
      <c r="E9" s="24"/>
      <c r="Q9" s="82"/>
    </row>
    <row r="10" spans="1:14" s="84" customFormat="1" ht="74.25" customHeight="1">
      <c r="A10" s="30" t="s">
        <v>43</v>
      </c>
      <c r="B10" s="30" t="s">
        <v>14</v>
      </c>
      <c r="C10" s="30" t="s">
        <v>15</v>
      </c>
      <c r="D10" s="30" t="s">
        <v>60</v>
      </c>
      <c r="E10" s="87" t="s">
        <v>58</v>
      </c>
      <c r="F10" s="31"/>
      <c r="G10" s="30" t="str">
        <f>"Nazwa handlowa /
"&amp;C10&amp;" / 
"&amp;D10</f>
        <v>Nazwa handlowa /
Dawka / 
Postać/ Opakowanie</v>
      </c>
      <c r="H10" s="30" t="s">
        <v>56</v>
      </c>
      <c r="I10" s="30" t="str">
        <f>B10</f>
        <v>Skład</v>
      </c>
      <c r="J10" s="30" t="s">
        <v>57</v>
      </c>
      <c r="K10" s="30" t="s">
        <v>38</v>
      </c>
      <c r="L10" s="30" t="s">
        <v>39</v>
      </c>
      <c r="M10" s="30" t="s">
        <v>205</v>
      </c>
      <c r="N10" s="30" t="s">
        <v>206</v>
      </c>
    </row>
    <row r="11" spans="1:14" ht="75" customHeight="1">
      <c r="A11" s="85" t="s">
        <v>1</v>
      </c>
      <c r="B11" s="117" t="s">
        <v>161</v>
      </c>
      <c r="C11" s="117" t="s">
        <v>162</v>
      </c>
      <c r="D11" s="117" t="s">
        <v>163</v>
      </c>
      <c r="E11" s="122">
        <v>4500</v>
      </c>
      <c r="F11" s="29" t="s">
        <v>65</v>
      </c>
      <c r="G11" s="88" t="s">
        <v>64</v>
      </c>
      <c r="H11" s="88"/>
      <c r="I11" s="88"/>
      <c r="J11" s="91"/>
      <c r="K11" s="88"/>
      <c r="L11" s="88" t="str">
        <f>IF(K11=0,"0,00",IF(K11&gt;0,ROUND(E11/K11,2)))</f>
        <v>0,00</v>
      </c>
      <c r="M11" s="88"/>
      <c r="N11" s="23">
        <f>ROUND(L11*ROUND(M11,2),2)</f>
        <v>0</v>
      </c>
    </row>
    <row r="12" spans="1:14" ht="77.25" customHeight="1">
      <c r="A12" s="85" t="s">
        <v>2</v>
      </c>
      <c r="B12" s="89" t="s">
        <v>161</v>
      </c>
      <c r="C12" s="89" t="s">
        <v>164</v>
      </c>
      <c r="D12" s="89" t="s">
        <v>163</v>
      </c>
      <c r="E12" s="90">
        <v>500</v>
      </c>
      <c r="F12" s="29" t="s">
        <v>65</v>
      </c>
      <c r="G12" s="88" t="s">
        <v>64</v>
      </c>
      <c r="H12" s="85"/>
      <c r="I12" s="85"/>
      <c r="J12" s="85"/>
      <c r="K12" s="85"/>
      <c r="L12" s="88" t="str">
        <f>IF(K12=0,"0,00",IF(K12&gt;0,ROUND(E12/K12,2)))</f>
        <v>0,00</v>
      </c>
      <c r="M12" s="85"/>
      <c r="N12" s="23">
        <f>ROUND(L12*ROUND(M12,2),2)</f>
        <v>0</v>
      </c>
    </row>
    <row r="13" ht="15">
      <c r="B13" s="25" t="s">
        <v>139</v>
      </c>
    </row>
    <row r="14" spans="2:11" ht="21" customHeight="1">
      <c r="B14" s="149" t="s">
        <v>208</v>
      </c>
      <c r="C14" s="149"/>
      <c r="D14" s="149"/>
      <c r="E14" s="149"/>
      <c r="F14" s="149"/>
      <c r="G14" s="149"/>
      <c r="H14" s="149"/>
      <c r="I14" s="149"/>
      <c r="J14" s="149"/>
      <c r="K14" s="149"/>
    </row>
  </sheetData>
  <sheetProtection/>
  <mergeCells count="3">
    <mergeCell ref="G2:I2"/>
    <mergeCell ref="H6:I6"/>
    <mergeCell ref="B14:K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0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Anna Matys</cp:lastModifiedBy>
  <cp:lastPrinted>2020-10-06T13:47:16Z</cp:lastPrinted>
  <dcterms:created xsi:type="dcterms:W3CDTF">2003-05-16T10:10:29Z</dcterms:created>
  <dcterms:modified xsi:type="dcterms:W3CDTF">2021-11-09T07:30:55Z</dcterms:modified>
  <cp:category/>
  <cp:version/>
  <cp:contentType/>
  <cp:contentStatus/>
</cp:coreProperties>
</file>