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3155" windowHeight="8265" tabRatio="818" activeTab="4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</sheets>
  <definedNames/>
  <calcPr fullCalcOnLoad="1"/>
</workbook>
</file>

<file path=xl/sharedStrings.xml><?xml version="1.0" encoding="utf-8"?>
<sst xmlns="http://schemas.openxmlformats.org/spreadsheetml/2006/main" count="187" uniqueCount="104">
  <si>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</si>
  <si>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</si>
  <si>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</si>
  <si>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</si>
  <si>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</si>
  <si>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</si>
  <si>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</si>
  <si>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</si>
  <si>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</si>
  <si>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</si>
  <si>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</si>
  <si>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</si>
  <si>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</si>
  <si>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</si>
  <si>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</si>
  <si>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9.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</si>
  <si>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</si>
  <si>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</si>
  <si>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</si>
  <si>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</si>
  <si>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</si>
  <si>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</si>
  <si>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</si>
  <si>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</si>
  <si>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</si>
  <si>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</si>
  <si>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</si>
  <si>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</si>
  <si>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</si>
  <si>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</si>
  <si>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</si>
  <si>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</si>
  <si>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</si>
  <si>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</si>
  <si>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</si>
  <si>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</si>
  <si>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</si>
  <si>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</si>
  <si>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</si>
  <si>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</si>
  <si>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</si>
  <si>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</si>
  <si>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</si>
  <si>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</si>
  <si>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</si>
  <si>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</si>
  <si>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>Przedmiot zamówienia</t>
  </si>
  <si>
    <t>Arkusz cenowy</t>
  </si>
  <si>
    <t>Cena brutto oferowanej ilości</t>
  </si>
  <si>
    <t>1</t>
  </si>
  <si>
    <t>4</t>
  </si>
  <si>
    <t>…</t>
  </si>
  <si>
    <t>2</t>
  </si>
  <si>
    <t>3</t>
  </si>
  <si>
    <t>5</t>
  </si>
  <si>
    <t>6</t>
  </si>
  <si>
    <t>7</t>
  </si>
  <si>
    <t>* Przez oferowaną wielkość produktu należy rozumieć sposób konfekcjonowania produktu tj. ilość sztuk/oznaczeń stanowiących jedno opakowanie zbiorcze, będące przedmiotem wyceny.
** 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*** Przez cenę jednostkową brutto należy rozumieć cenę za opakowanie stanowiące jedną całość, mogące być przedmiotem dostawy.</t>
  </si>
  <si>
    <t>część 4</t>
  </si>
  <si>
    <t>11.</t>
  </si>
  <si>
    <t>DFP.271.239.2018.AB</t>
  </si>
  <si>
    <t>Dostawa różnego rodzaju odczynników (części 1-4) wraz z dzierżawą analizatorów (części 2, 3).</t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</si>
  <si>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
</t>
    </r>
    <r>
      <rPr>
        <i/>
        <sz val="11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Times New Roman"/>
        <family val="1"/>
      </rPr>
      <t xml:space="preserve">
</t>
    </r>
  </si>
  <si>
    <t xml:space="preserve">Oświadczamy, że oferowane odczynniki są dopuszczone do obrotu i używania na terenie Polski zgodnie z ustawą z dnia 20 maja 2010 roku o wyrobach medycznych. Jednocześnie oświadczamy, że na każdorazowe wezwanie Zamawiającego przedstawimy dokumenty dopuszczające do obrotu i używania na terenie Polski.  </t>
  </si>
  <si>
    <t>Dotyczy części 1-3: Oświadczamy, że oferowane odczynniki posiadają certyfikaty CE IVD. Jednocześnie oświadczamy, że na każdorazowe wezwanie Zamawiającego przedstawimy certyfikaty CE IVD.</t>
  </si>
  <si>
    <t>Oświadczamy, że zamówienie będziemy wykonywać do czasu wyczerpania kwoty wynagrodzenia umownego, jednak nie dłużej niż przez 36 miesięcy od dnia zawarcia umowy.</t>
  </si>
  <si>
    <t xml:space="preserve">Ilość </t>
  </si>
  <si>
    <t>Wybiórcze podłoże chromogenne Agar chrom ID CARBA (CARB) do badań przesiewowych w kierunku Enterobacteriacae wytwarzających karbapenemazy (CPE) zalecane przez Krajowy Ośrodek Referencyjny ds. Lekowrażliwości Drobnoustrojów (KORLD )</t>
  </si>
  <si>
    <t>sztuk</t>
  </si>
  <si>
    <t>oznaczeń</t>
  </si>
  <si>
    <r>
      <t>Oferowana wielkość produktu</t>
    </r>
    <r>
      <rPr>
        <b/>
        <sz val="11"/>
        <color indexed="10"/>
        <rFont val="Times New Roman"/>
        <family val="1"/>
      </rPr>
      <t>*</t>
    </r>
  </si>
  <si>
    <r>
      <t>Oferowana ilość</t>
    </r>
    <r>
      <rPr>
        <b/>
        <sz val="11"/>
        <color indexed="10"/>
        <rFont val="Times New Roman"/>
        <family val="1"/>
      </rPr>
      <t>**</t>
    </r>
  </si>
  <si>
    <r>
      <t>Cena jednostkowa brutto</t>
    </r>
    <r>
      <rPr>
        <b/>
        <sz val="11"/>
        <color indexed="10"/>
        <rFont val="Times New Roman"/>
        <family val="1"/>
      </rPr>
      <t>***</t>
    </r>
  </si>
  <si>
    <t>Nazwa oferowanego produktu
Numer katalogowy (jeżeli istnieje)</t>
  </si>
  <si>
    <t>Czynsz dzierżawny brutto za 1 miesiąc za 1 urządzenie</t>
  </si>
  <si>
    <t>Założony czas pracy urządzenia (1 szt.) w godzinach [h]</t>
  </si>
  <si>
    <t>Przyjęty koszt 1 kWh [zł]</t>
  </si>
  <si>
    <t>Moc oferowanego urządzenia (1 szt.) w watach [W]</t>
  </si>
  <si>
    <t>Koszt zużycia energii elektrycznej przez 1 urządzenie</t>
  </si>
  <si>
    <t>Automatyczny analizator  immunologiczny - dzierżawa na czas trwania umowy</t>
  </si>
  <si>
    <t>sztuka</t>
  </si>
  <si>
    <t>Czynsz dzierżawny brutto za 36 miesięcy za  1 urządzenie</t>
  </si>
  <si>
    <t xml:space="preserve">Przeciwciała p/kardiolipinowe IgG; (łącznie z kontrolami  i kalibracjami) </t>
  </si>
  <si>
    <t xml:space="preserve">Przeciwciała p/kardiolipinowe IgM; (łącznie z kontrolami  i kalibracjami) </t>
  </si>
  <si>
    <t xml:space="preserve">Przeciwciała p/fosfatydyloserynie IgG; (łącznie z kontrolami  i kalibracjami) </t>
  </si>
  <si>
    <t xml:space="preserve">Przeciwciała p/fosfatydyloserynie IgM; (łącznie z kontrolami  i kalibracjami) </t>
  </si>
  <si>
    <t xml:space="preserve">Przeciwciała p/protrombinie IgG; (łącznie z kontrolami  i kalibracjami) </t>
  </si>
  <si>
    <t xml:space="preserve">Przeciwciała p/protrombinie IgM; (łącznie z kontrolami  i kalibracjami) </t>
  </si>
  <si>
    <t xml:space="preserve">oznaczeń </t>
  </si>
  <si>
    <t>Cena brutto oferty</t>
  </si>
  <si>
    <t>Nazwa i typ oferowanego aparatu
Producent oferowanego aparatu</t>
  </si>
  <si>
    <t>Przyjęty koszt 1 litra wody destylowanej [zł]</t>
  </si>
  <si>
    <t>Automatyczny analizator  immunologiczny, będący przedmiotem dzierżawy</t>
  </si>
  <si>
    <t>Koszt zużycia wody dejonizowanej przez 1 urządzenie</t>
  </si>
  <si>
    <t>Przyjęty koszt 1 litra wody dejonizowanej [zł]</t>
  </si>
  <si>
    <t>Zużycie wody dejonizowanej przez oferowane urządzenie (1 szt.) w ciągu 1 godziny pracy urządzenia w litrach [l]</t>
  </si>
  <si>
    <t>Automatyczny analizator do wykonywania oznaczeń metodą western blot - dzierżawa na czas trwania umowy</t>
  </si>
  <si>
    <t>Kompletne zestawy potrzebne do wykonywania procedury oznaczania przeciwciał przeciwko boreliozie w surowicy krwi i płynie mózgowo-rdzeniowym metodą western blot: Zestawy do oznaczania przeciwciał w klasie IgG; wielkość opakowania 200 oznaczeń</t>
  </si>
  <si>
    <t>Kompletne zestawy potrzebne do wykonywania procedury oznaczania przeciwciał przeciwko boreliozie w surowicy krwi i płynie mózgowo-rdzeniowym metodą western blot:Zestawy do oznaczania przeciwciał w klasie IgM; wielkość opakowania 200 oznaczeń</t>
  </si>
  <si>
    <t>Polimeraza DNA z aktywnością typu HotStart; wielkość opakowania 250U</t>
  </si>
  <si>
    <t>Automatyczny analizator do wykonywania oznaczeń metodą western blot, będący przedmiotem dzierżawy</t>
  </si>
  <si>
    <t>Zużycie wody destylowanej przez oferowane urządzenie (1 szt.) w ciągu 1 godziny pracy urządzenia w litrach [l]</t>
  </si>
  <si>
    <t>Koszt zużycia wody destylowanej przez 1 urządzenie</t>
  </si>
  <si>
    <t xml:space="preserve">Przeciwciała przeciw kompleksowi fosfatydyloseryna/protrombina  IgG i  Przeciwciała przeciw kompleksowi fosfatydyloseryna/protrombina  IgM; (łącznie z kontrolami  i kalibracjami)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</si>
</sst>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[$-415]dddd\,\ d\ mmmm\ yyyy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8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44" fontId="4" fillId="0" borderId="0" xfId="68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right" vertical="top" wrapText="1"/>
      <protection locked="0"/>
    </xf>
    <xf numFmtId="0" fontId="45" fillId="0" borderId="0" xfId="0" applyFont="1" applyFill="1" applyAlignment="1" applyProtection="1">
      <alignment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1" fontId="45" fillId="0" borderId="0" xfId="0" applyNumberFormat="1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Border="1" applyAlignment="1" applyProtection="1">
      <alignment horizontal="right" vertical="top" wrapText="1"/>
      <protection locked="0"/>
    </xf>
    <xf numFmtId="0" fontId="45" fillId="0" borderId="0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9" fontId="45" fillId="0" borderId="0" xfId="0" applyNumberFormat="1" applyFont="1" applyFill="1" applyAlignment="1" applyProtection="1">
      <alignment horizontal="left" vertical="top" wrapText="1"/>
      <protection locked="0"/>
    </xf>
    <xf numFmtId="0" fontId="45" fillId="33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center" vertical="center" wrapText="1"/>
      <protection locked="0"/>
    </xf>
    <xf numFmtId="0" fontId="45" fillId="34" borderId="10" xfId="0" applyFont="1" applyFill="1" applyBorder="1" applyAlignment="1" applyProtection="1">
      <alignment horizontal="center" vertical="center" wrapText="1"/>
      <protection locked="0"/>
    </xf>
    <xf numFmtId="3" fontId="4" fillId="0" borderId="11" xfId="0" applyNumberFormat="1" applyFont="1" applyBorder="1" applyAlignment="1">
      <alignment horizontal="right" vertical="top"/>
    </xf>
    <xf numFmtId="0" fontId="4" fillId="0" borderId="12" xfId="0" applyFont="1" applyBorder="1" applyAlignment="1">
      <alignment horizontal="left" vertical="top"/>
    </xf>
    <xf numFmtId="0" fontId="45" fillId="34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5" fillId="0" borderId="0" xfId="0" applyFont="1" applyAlignment="1">
      <alignment/>
    </xf>
    <xf numFmtId="0" fontId="46" fillId="0" borderId="0" xfId="0" applyFont="1" applyAlignment="1">
      <alignment horizontal="left" vertical="top" wrapText="1"/>
    </xf>
    <xf numFmtId="1" fontId="45" fillId="0" borderId="0" xfId="0" applyNumberFormat="1" applyFont="1" applyAlignment="1">
      <alignment horizontal="left" vertical="top" wrapText="1"/>
    </xf>
    <xf numFmtId="0" fontId="46" fillId="0" borderId="13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left" vertical="top" wrapText="1"/>
    </xf>
    <xf numFmtId="0" fontId="46" fillId="35" borderId="10" xfId="0" applyFont="1" applyFill="1" applyBorder="1" applyAlignment="1" applyProtection="1">
      <alignment horizontal="left" vertical="top" wrapText="1"/>
      <protection locked="0"/>
    </xf>
    <xf numFmtId="49" fontId="4" fillId="34" borderId="10" xfId="0" applyNumberFormat="1" applyFont="1" applyFill="1" applyBorder="1" applyAlignment="1" applyProtection="1">
      <alignment vertical="center" wrapText="1"/>
      <protection/>
    </xf>
    <xf numFmtId="49" fontId="45" fillId="0" borderId="10" xfId="0" applyNumberFormat="1" applyFont="1" applyFill="1" applyBorder="1" applyAlignment="1" applyProtection="1">
      <alignment vertical="center" wrapText="1"/>
      <protection/>
    </xf>
    <xf numFmtId="3" fontId="45" fillId="0" borderId="10" xfId="0" applyNumberFormat="1" applyFont="1" applyFill="1" applyBorder="1" applyAlignment="1" applyProtection="1">
      <alignment horizontal="center" vertical="center" wrapText="1"/>
      <protection/>
    </xf>
    <xf numFmtId="44" fontId="45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44" fontId="45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4" fillId="34" borderId="0" xfId="0" applyFont="1" applyFill="1" applyAlignment="1" applyProtection="1">
      <alignment horizontal="left" vertical="top" wrapText="1"/>
      <protection locked="0"/>
    </xf>
    <xf numFmtId="49" fontId="4" fillId="34" borderId="11" xfId="0" applyNumberFormat="1" applyFont="1" applyFill="1" applyBorder="1" applyAlignment="1" applyProtection="1">
      <alignment horizontal="left" vertical="top" wrapText="1"/>
      <protection locked="0"/>
    </xf>
    <xf numFmtId="3" fontId="45" fillId="34" borderId="10" xfId="0" applyNumberFormat="1" applyFont="1" applyFill="1" applyBorder="1" applyAlignment="1" applyProtection="1">
      <alignment horizontal="center" vertical="center" wrapText="1"/>
      <protection locked="0"/>
    </xf>
    <xf numFmtId="44" fontId="4" fillId="34" borderId="11" xfId="0" applyNumberFormat="1" applyFont="1" applyFill="1" applyBorder="1" applyAlignment="1" applyProtection="1">
      <alignment horizontal="left" vertical="top" wrapText="1"/>
      <protection locked="0"/>
    </xf>
    <xf numFmtId="44" fontId="4" fillId="34" borderId="10" xfId="0" applyNumberFormat="1" applyFont="1" applyFill="1" applyBorder="1" applyAlignment="1" applyProtection="1">
      <alignment horizontal="left" vertical="top" wrapText="1"/>
      <protection locked="0"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0" fontId="45" fillId="34" borderId="14" xfId="0" applyFont="1" applyFill="1" applyBorder="1" applyAlignment="1" applyProtection="1">
      <alignment horizontal="center" vertical="center" wrapText="1"/>
      <protection locked="0"/>
    </xf>
    <xf numFmtId="3" fontId="4" fillId="0" borderId="15" xfId="0" applyNumberFormat="1" applyFont="1" applyBorder="1" applyAlignment="1">
      <alignment horizontal="right" vertical="top"/>
    </xf>
    <xf numFmtId="0" fontId="4" fillId="0" borderId="16" xfId="0" applyFont="1" applyBorder="1" applyAlignment="1">
      <alignment horizontal="left" vertical="top"/>
    </xf>
    <xf numFmtId="49" fontId="45" fillId="0" borderId="10" xfId="0" applyNumberFormat="1" applyFont="1" applyFill="1" applyBorder="1" applyAlignment="1" applyProtection="1" quotePrefix="1">
      <alignment horizontal="left" vertical="top" wrapText="1"/>
      <protection locked="0"/>
    </xf>
    <xf numFmtId="44" fontId="45" fillId="0" borderId="10" xfId="0" applyNumberFormat="1" applyFont="1" applyFill="1" applyBorder="1" applyAlignment="1" applyProtection="1">
      <alignment horizontal="left" vertical="top" wrapText="1"/>
      <protection locked="0"/>
    </xf>
    <xf numFmtId="0" fontId="46" fillId="35" borderId="10" xfId="0" applyFont="1" applyFill="1" applyBorder="1" applyAlignment="1" applyProtection="1">
      <alignment horizontal="center" vertical="center" wrapText="1"/>
      <protection locked="0"/>
    </xf>
    <xf numFmtId="0" fontId="6" fillId="35" borderId="10" xfId="0" applyFont="1" applyFill="1" applyBorder="1" applyAlignment="1" applyProtection="1">
      <alignment horizontal="left" vertical="top" wrapText="1"/>
      <protection locked="0"/>
    </xf>
    <xf numFmtId="175" fontId="46" fillId="35" borderId="15" xfId="45" applyNumberFormat="1" applyFont="1" applyFill="1" applyBorder="1" applyAlignment="1" applyProtection="1">
      <alignment horizontal="left" vertical="top" wrapText="1"/>
      <protection locked="0"/>
    </xf>
    <xf numFmtId="0" fontId="46" fillId="35" borderId="16" xfId="0" applyFont="1" applyFill="1" applyBorder="1" applyAlignment="1">
      <alignment horizontal="left" vertical="top" wrapText="1"/>
    </xf>
    <xf numFmtId="44" fontId="45" fillId="33" borderId="10" xfId="0" applyNumberFormat="1" applyFont="1" applyFill="1" applyBorder="1" applyAlignment="1" applyProtection="1">
      <alignment horizontal="left" vertical="top" wrapText="1"/>
      <protection locked="0"/>
    </xf>
    <xf numFmtId="0" fontId="6" fillId="35" borderId="11" xfId="0" applyFont="1" applyFill="1" applyBorder="1" applyAlignment="1" applyProtection="1">
      <alignment horizontal="center" vertical="center" wrapText="1"/>
      <protection locked="0"/>
    </xf>
    <xf numFmtId="1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10" xfId="0" applyFont="1" applyFill="1" applyBorder="1" applyAlignment="1" applyProtection="1">
      <alignment horizontal="center" vertical="center" wrapText="1"/>
      <protection locked="0"/>
    </xf>
    <xf numFmtId="44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165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34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justify" vertical="center" wrapText="1"/>
      <protection locked="0"/>
    </xf>
    <xf numFmtId="0" fontId="47" fillId="0" borderId="18" xfId="0" applyFont="1" applyFill="1" applyBorder="1" applyAlignment="1" applyProtection="1">
      <alignment vertical="center" wrapText="1"/>
      <protection locked="0"/>
    </xf>
    <xf numFmtId="0" fontId="46" fillId="35" borderId="11" xfId="0" applyFont="1" applyFill="1" applyBorder="1" applyAlignment="1" applyProtection="1">
      <alignment horizontal="left" vertical="top" wrapText="1"/>
      <protection locked="0"/>
    </xf>
    <xf numFmtId="0" fontId="4" fillId="35" borderId="12" xfId="0" applyFont="1" applyFill="1" applyBorder="1" applyAlignment="1">
      <alignment horizontal="left" vertical="top" wrapText="1"/>
    </xf>
    <xf numFmtId="0" fontId="4" fillId="0" borderId="11" xfId="0" applyNumberFormat="1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75" fontId="46" fillId="35" borderId="11" xfId="45" applyNumberFormat="1" applyFont="1" applyFill="1" applyBorder="1" applyAlignment="1" applyProtection="1">
      <alignment horizontal="left" vertical="top" wrapText="1"/>
      <protection locked="0"/>
    </xf>
    <xf numFmtId="0" fontId="4" fillId="0" borderId="19" xfId="56" applyFont="1" applyFill="1" applyBorder="1" applyAlignment="1">
      <alignment vertical="center" wrapText="1"/>
      <protection/>
    </xf>
    <xf numFmtId="0" fontId="4" fillId="0" borderId="20" xfId="0" applyFont="1" applyBorder="1" applyAlignment="1">
      <alignment vertical="center"/>
    </xf>
    <xf numFmtId="0" fontId="4" fillId="0" borderId="11" xfId="56" applyFont="1" applyFill="1" applyBorder="1" applyAlignment="1">
      <alignment vertical="center" wrapText="1"/>
      <protection/>
    </xf>
    <xf numFmtId="0" fontId="4" fillId="0" borderId="12" xfId="0" applyFont="1" applyBorder="1" applyAlignment="1">
      <alignment vertical="center"/>
    </xf>
    <xf numFmtId="0" fontId="6" fillId="35" borderId="11" xfId="0" applyFont="1" applyFill="1" applyBorder="1" applyAlignment="1" applyProtection="1">
      <alignment horizontal="left" vertical="top" wrapText="1"/>
      <protection locked="0"/>
    </xf>
    <xf numFmtId="0" fontId="0" fillId="35" borderId="17" xfId="0" applyFill="1" applyBorder="1" applyAlignment="1">
      <alignment horizontal="left" vertical="top" wrapText="1"/>
    </xf>
    <xf numFmtId="0" fontId="0" fillId="35" borderId="12" xfId="0" applyFill="1" applyBorder="1" applyAlignment="1">
      <alignment horizontal="left" vertical="top" wrapText="1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0" fillId="0" borderId="1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4" fillId="0" borderId="21" xfId="56" applyFont="1" applyFill="1" applyBorder="1" applyAlignment="1">
      <alignment vertical="center" wrapText="1"/>
      <protection/>
    </xf>
    <xf numFmtId="0" fontId="4" fillId="0" borderId="22" xfId="0" applyFont="1" applyBorder="1" applyAlignment="1">
      <alignment vertical="center"/>
    </xf>
    <xf numFmtId="0" fontId="4" fillId="0" borderId="23" xfId="56" applyFont="1" applyFill="1" applyBorder="1" applyAlignment="1">
      <alignment vertical="center" wrapText="1"/>
      <protection/>
    </xf>
    <xf numFmtId="0" fontId="4" fillId="0" borderId="24" xfId="0" applyFont="1" applyBorder="1" applyAlignment="1">
      <alignment vertical="center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14 2" xfId="55"/>
    <cellStyle name="Normalny 2" xfId="56"/>
    <cellStyle name="Normalny 3" xfId="57"/>
    <cellStyle name="Normalny 4" xfId="58"/>
    <cellStyle name="Normalny 7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52"/>
  <sheetViews>
    <sheetView showGridLines="0" zoomScaleSheetLayoutView="85" zoomScalePageLayoutView="115" workbookViewId="0" topLeftCell="A1">
      <selection activeCell="C30" sqref="C30:E30"/>
    </sheetView>
  </sheetViews>
  <sheetFormatPr defaultColWidth="9.00390625" defaultRowHeight="12.75"/>
  <cols>
    <col min="1" max="1" width="9.125" style="2" customWidth="1"/>
    <col min="2" max="2" width="6.125" style="2" customWidth="1"/>
    <col min="3" max="4" width="30.00390625" style="2" customWidth="1"/>
    <col min="5" max="5" width="41.625" style="5" customWidth="1"/>
    <col min="6" max="9" width="9.125" style="2" customWidth="1"/>
    <col min="10" max="10" width="22.25390625" style="2" customWidth="1"/>
    <col min="11" max="12" width="16.125" style="2" customWidth="1"/>
    <col min="13" max="16384" width="9.125" style="2" customWidth="1"/>
  </cols>
  <sheetData>
    <row r="1" ht="15">
      <c r="E1" s="3" t="s">
        <v>40</v>
      </c>
    </row>
    <row r="2" spans="3:5" ht="15">
      <c r="C2" s="4"/>
      <c r="D2" s="4" t="s">
        <v>39</v>
      </c>
      <c r="E2" s="4"/>
    </row>
    <row r="4" spans="3:4" ht="15">
      <c r="C4" s="2" t="s">
        <v>30</v>
      </c>
      <c r="D4" s="2" t="s">
        <v>60</v>
      </c>
    </row>
    <row r="6" spans="3:5" ht="36" customHeight="1">
      <c r="C6" s="2" t="s">
        <v>29</v>
      </c>
      <c r="D6" s="90" t="s">
        <v>61</v>
      </c>
      <c r="E6" s="90"/>
    </row>
    <row r="8" spans="3:5" ht="15">
      <c r="C8" s="6" t="s">
        <v>26</v>
      </c>
      <c r="D8" s="102"/>
      <c r="E8" s="84"/>
    </row>
    <row r="9" spans="3:5" ht="15">
      <c r="C9" s="6" t="s">
        <v>31</v>
      </c>
      <c r="D9" s="103"/>
      <c r="E9" s="104"/>
    </row>
    <row r="10" spans="3:5" ht="15">
      <c r="C10" s="6" t="s">
        <v>25</v>
      </c>
      <c r="D10" s="97"/>
      <c r="E10" s="98"/>
    </row>
    <row r="11" spans="3:5" ht="15">
      <c r="C11" s="6" t="s">
        <v>33</v>
      </c>
      <c r="D11" s="97"/>
      <c r="E11" s="98"/>
    </row>
    <row r="12" spans="3:5" ht="15">
      <c r="C12" s="6" t="s">
        <v>34</v>
      </c>
      <c r="D12" s="97"/>
      <c r="E12" s="98"/>
    </row>
    <row r="13" spans="3:5" ht="15">
      <c r="C13" s="6" t="s">
        <v>35</v>
      </c>
      <c r="D13" s="97"/>
      <c r="E13" s="98"/>
    </row>
    <row r="14" spans="3:5" ht="15">
      <c r="C14" s="6" t="s">
        <v>36</v>
      </c>
      <c r="D14" s="97"/>
      <c r="E14" s="98"/>
    </row>
    <row r="15" spans="3:5" ht="15">
      <c r="C15" s="6" t="s">
        <v>37</v>
      </c>
      <c r="D15" s="97"/>
      <c r="E15" s="98"/>
    </row>
    <row r="16" spans="3:5" ht="15">
      <c r="C16" s="6" t="s">
        <v>38</v>
      </c>
      <c r="D16" s="97"/>
      <c r="E16" s="98"/>
    </row>
    <row r="17" spans="4:5" ht="15">
      <c r="D17" s="8"/>
      <c r="E17" s="9"/>
    </row>
    <row r="18" spans="2:5" ht="15">
      <c r="B18" s="2" t="s">
        <v>1</v>
      </c>
      <c r="C18" s="99" t="s">
        <v>32</v>
      </c>
      <c r="D18" s="100"/>
      <c r="E18" s="11"/>
    </row>
    <row r="19" spans="4:5" ht="15">
      <c r="D19" s="10"/>
      <c r="E19" s="11"/>
    </row>
    <row r="20" spans="3:5" ht="21" customHeight="1">
      <c r="C20" s="7" t="s">
        <v>14</v>
      </c>
      <c r="D20" s="12" t="s">
        <v>0</v>
      </c>
      <c r="E20" s="8"/>
    </row>
    <row r="21" spans="3:5" ht="15">
      <c r="C21" s="6" t="s">
        <v>19</v>
      </c>
      <c r="D21" s="13"/>
      <c r="E21" s="14"/>
    </row>
    <row r="22" spans="3:5" ht="15">
      <c r="C22" s="6" t="s">
        <v>20</v>
      </c>
      <c r="D22" s="13"/>
      <c r="E22" s="14"/>
    </row>
    <row r="23" spans="3:5" ht="15">
      <c r="C23" s="6" t="s">
        <v>21</v>
      </c>
      <c r="D23" s="13"/>
      <c r="E23" s="14"/>
    </row>
    <row r="24" spans="3:5" ht="15">
      <c r="C24" s="6" t="s">
        <v>58</v>
      </c>
      <c r="D24" s="13"/>
      <c r="E24" s="14"/>
    </row>
    <row r="25" spans="4:5" ht="15">
      <c r="D25" s="15"/>
      <c r="E25" s="14"/>
    </row>
    <row r="26" spans="3:5" ht="80.25" customHeight="1">
      <c r="C26" s="90" t="s">
        <v>62</v>
      </c>
      <c r="D26" s="91"/>
      <c r="E26" s="91"/>
    </row>
    <row r="27" spans="2:5" ht="21" customHeight="1">
      <c r="B27" s="2" t="s">
        <v>2</v>
      </c>
      <c r="C27" s="100" t="s">
        <v>28</v>
      </c>
      <c r="D27" s="99"/>
      <c r="E27" s="101"/>
    </row>
    <row r="28" spans="2:5" ht="39.75" customHeight="1">
      <c r="B28" s="2" t="s">
        <v>3</v>
      </c>
      <c r="C28" s="92" t="s">
        <v>65</v>
      </c>
      <c r="D28" s="92"/>
      <c r="E28" s="92"/>
    </row>
    <row r="29" spans="2:5" s="16" customFormat="1" ht="49.5" customHeight="1">
      <c r="B29" s="16" t="s">
        <v>4</v>
      </c>
      <c r="C29" s="94" t="s">
        <v>63</v>
      </c>
      <c r="D29" s="94"/>
      <c r="E29" s="94"/>
    </row>
    <row r="30" spans="2:5" ht="43.5" customHeight="1">
      <c r="B30" s="16" t="s">
        <v>22</v>
      </c>
      <c r="C30" s="90" t="s">
        <v>64</v>
      </c>
      <c r="D30" s="93"/>
      <c r="E30" s="93"/>
    </row>
    <row r="31" spans="2:5" ht="36" customHeight="1">
      <c r="B31" s="16" t="s">
        <v>27</v>
      </c>
      <c r="C31" s="90" t="s">
        <v>17</v>
      </c>
      <c r="D31" s="93"/>
      <c r="E31" s="93"/>
    </row>
    <row r="32" spans="2:5" ht="32.25" customHeight="1">
      <c r="B32" s="16" t="s">
        <v>5</v>
      </c>
      <c r="C32" s="95" t="s">
        <v>23</v>
      </c>
      <c r="D32" s="96"/>
      <c r="E32" s="96"/>
    </row>
    <row r="33" spans="2:5" ht="39" customHeight="1">
      <c r="B33" s="16" t="s">
        <v>6</v>
      </c>
      <c r="C33" s="90" t="s">
        <v>24</v>
      </c>
      <c r="D33" s="93"/>
      <c r="E33" s="93"/>
    </row>
    <row r="34" spans="2:5" ht="33.75" customHeight="1">
      <c r="B34" s="2" t="s">
        <v>15</v>
      </c>
      <c r="C34" s="90" t="s">
        <v>44</v>
      </c>
      <c r="D34" s="90"/>
      <c r="E34" s="90"/>
    </row>
    <row r="35" spans="3:5" ht="30" customHeight="1">
      <c r="C35" s="90" t="s">
        <v>42</v>
      </c>
      <c r="D35" s="90"/>
      <c r="E35" s="90"/>
    </row>
    <row r="36" spans="2:5" ht="17.25" customHeight="1">
      <c r="B36" s="18"/>
      <c r="C36" s="105" t="s">
        <v>43</v>
      </c>
      <c r="D36" s="105"/>
      <c r="E36" s="105"/>
    </row>
    <row r="37" spans="2:5" ht="21.75" customHeight="1">
      <c r="B37" s="19" t="s">
        <v>59</v>
      </c>
      <c r="C37" s="106" t="s">
        <v>7</v>
      </c>
      <c r="D37" s="106"/>
      <c r="E37" s="106"/>
    </row>
    <row r="38" spans="2:5" ht="18" customHeight="1">
      <c r="B38" s="20"/>
      <c r="C38" s="105"/>
      <c r="D38" s="105"/>
      <c r="E38" s="105"/>
    </row>
    <row r="39" spans="3:5" ht="18" customHeight="1">
      <c r="C39" s="87" t="s">
        <v>8</v>
      </c>
      <c r="D39" s="89"/>
      <c r="E39" s="6"/>
    </row>
    <row r="40" spans="3:5" ht="18" customHeight="1">
      <c r="C40" s="85"/>
      <c r="D40" s="86"/>
      <c r="E40" s="6"/>
    </row>
    <row r="41" spans="3:5" ht="18" customHeight="1">
      <c r="C41" s="85"/>
      <c r="D41" s="86"/>
      <c r="E41" s="6"/>
    </row>
    <row r="42" spans="3:5" ht="18" customHeight="1">
      <c r="C42" s="85"/>
      <c r="D42" s="86"/>
      <c r="E42" s="6"/>
    </row>
    <row r="43" spans="3:5" ht="18" customHeight="1">
      <c r="C43" s="22" t="s">
        <v>10</v>
      </c>
      <c r="D43" s="22"/>
      <c r="E43" s="3"/>
    </row>
    <row r="44" spans="3:5" ht="18" customHeight="1">
      <c r="C44" s="87" t="s">
        <v>16</v>
      </c>
      <c r="D44" s="88"/>
      <c r="E44" s="89"/>
    </row>
    <row r="45" spans="3:5" ht="18" customHeight="1">
      <c r="C45" s="23" t="s">
        <v>8</v>
      </c>
      <c r="D45" s="21" t="s">
        <v>9</v>
      </c>
      <c r="E45" s="24" t="s">
        <v>11</v>
      </c>
    </row>
    <row r="46" spans="3:5" ht="18" customHeight="1">
      <c r="C46" s="25"/>
      <c r="D46" s="21"/>
      <c r="E46" s="26"/>
    </row>
    <row r="47" spans="3:5" ht="18" customHeight="1">
      <c r="C47" s="25"/>
      <c r="D47" s="21"/>
      <c r="E47" s="26"/>
    </row>
    <row r="48" spans="3:5" ht="18" customHeight="1">
      <c r="C48" s="22"/>
      <c r="D48" s="22"/>
      <c r="E48" s="3"/>
    </row>
    <row r="49" spans="3:5" ht="18" customHeight="1">
      <c r="C49" s="87" t="s">
        <v>18</v>
      </c>
      <c r="D49" s="88"/>
      <c r="E49" s="89"/>
    </row>
    <row r="50" spans="3:5" ht="18" customHeight="1">
      <c r="C50" s="87" t="s">
        <v>12</v>
      </c>
      <c r="D50" s="89"/>
      <c r="E50" s="6"/>
    </row>
    <row r="51" spans="3:5" ht="18" customHeight="1">
      <c r="C51" s="84"/>
      <c r="D51" s="84"/>
      <c r="E51" s="6"/>
    </row>
    <row r="52" spans="3:5" ht="34.5" customHeight="1">
      <c r="C52" s="1"/>
      <c r="D52" s="17"/>
      <c r="E52" s="17"/>
    </row>
  </sheetData>
  <sheetProtection/>
  <mergeCells count="32">
    <mergeCell ref="C50:D50"/>
    <mergeCell ref="C49:E49"/>
    <mergeCell ref="C38:E38"/>
    <mergeCell ref="C35:E35"/>
    <mergeCell ref="C37:E37"/>
    <mergeCell ref="C36:E36"/>
    <mergeCell ref="D10:E10"/>
    <mergeCell ref="D12:E12"/>
    <mergeCell ref="D16:E16"/>
    <mergeCell ref="D15:E15"/>
    <mergeCell ref="D8:E8"/>
    <mergeCell ref="D9:E9"/>
    <mergeCell ref="C39:D39"/>
    <mergeCell ref="C33:E33"/>
    <mergeCell ref="C32:E32"/>
    <mergeCell ref="C34:E34"/>
    <mergeCell ref="D6:E6"/>
    <mergeCell ref="D13:E13"/>
    <mergeCell ref="C18:D18"/>
    <mergeCell ref="D11:E11"/>
    <mergeCell ref="D14:E14"/>
    <mergeCell ref="C27:E27"/>
    <mergeCell ref="C51:D51"/>
    <mergeCell ref="C40:D40"/>
    <mergeCell ref="C41:D41"/>
    <mergeCell ref="C42:D42"/>
    <mergeCell ref="C44:E44"/>
    <mergeCell ref="C26:E26"/>
    <mergeCell ref="C28:E28"/>
    <mergeCell ref="C30:E30"/>
    <mergeCell ref="C31:E31"/>
    <mergeCell ref="C29:E2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Q40"/>
  <sheetViews>
    <sheetView showGridLines="0" zoomScale="90" zoomScaleNormal="90" zoomScalePageLayoutView="85" workbookViewId="0" topLeftCell="A1">
      <selection activeCell="C30" sqref="C30:E30"/>
    </sheetView>
  </sheetViews>
  <sheetFormatPr defaultColWidth="9.00390625" defaultRowHeight="12.75"/>
  <cols>
    <col min="1" max="1" width="5.75390625" style="10" customWidth="1"/>
    <col min="2" max="2" width="55.375" style="10" customWidth="1"/>
    <col min="3" max="3" width="36.125" style="10" customWidth="1"/>
    <col min="4" max="5" width="18.875" style="10" customWidth="1"/>
    <col min="6" max="6" width="18.375" style="10" customWidth="1"/>
    <col min="7" max="7" width="22.125" style="10" customWidth="1"/>
    <col min="8" max="11" width="15.25390625" style="10" customWidth="1"/>
    <col min="12" max="12" width="8.00390625" style="10" customWidth="1"/>
    <col min="13" max="13" width="15.875" style="10" customWidth="1"/>
    <col min="14" max="14" width="15.875" style="29" customWidth="1"/>
    <col min="15" max="15" width="15.875" style="10" customWidth="1"/>
    <col min="16" max="17" width="14.25390625" style="10" customWidth="1"/>
    <col min="18" max="18" width="15.25390625" style="10" customWidth="1"/>
    <col min="19" max="16384" width="9.125" style="10" customWidth="1"/>
  </cols>
  <sheetData>
    <row r="1" spans="2:17" ht="15">
      <c r="B1" s="27" t="str">
        <f>'formularz oferty'!D4</f>
        <v>DFP.271.239.2018.AB</v>
      </c>
      <c r="C1" s="27"/>
      <c r="G1" s="28" t="s">
        <v>41</v>
      </c>
      <c r="H1" s="28"/>
      <c r="K1" s="28"/>
      <c r="P1" s="27"/>
      <c r="Q1" s="27"/>
    </row>
    <row r="3" spans="7:11" ht="15">
      <c r="G3" s="28" t="s">
        <v>45</v>
      </c>
      <c r="H3" s="28"/>
      <c r="K3" s="28"/>
    </row>
    <row r="4" spans="2:14" ht="15">
      <c r="B4" s="30" t="s">
        <v>13</v>
      </c>
      <c r="C4" s="30"/>
      <c r="D4" s="7">
        <v>1</v>
      </c>
      <c r="E4" s="8"/>
      <c r="F4" s="8"/>
      <c r="G4" s="2"/>
      <c r="H4" s="2"/>
      <c r="I4" s="2"/>
      <c r="J4" s="2"/>
      <c r="K4" s="2"/>
      <c r="N4" s="10"/>
    </row>
    <row r="5" spans="2:14" ht="15">
      <c r="B5" s="30"/>
      <c r="C5" s="30"/>
      <c r="D5" s="8"/>
      <c r="E5" s="8"/>
      <c r="F5" s="8"/>
      <c r="G5" s="31" t="s">
        <v>47</v>
      </c>
      <c r="H5" s="2"/>
      <c r="I5" s="2"/>
      <c r="J5" s="2"/>
      <c r="K5" s="2"/>
      <c r="N5" s="10"/>
    </row>
    <row r="6" spans="1:14" ht="15">
      <c r="A6" s="30"/>
      <c r="D6" s="2"/>
      <c r="E6" s="2"/>
      <c r="F6" s="2"/>
      <c r="G6" s="2"/>
      <c r="H6" s="2"/>
      <c r="I6" s="2"/>
      <c r="N6" s="10"/>
    </row>
    <row r="7" spans="1:10" s="37" customFormat="1" ht="15">
      <c r="A7" s="32"/>
      <c r="B7" s="33"/>
      <c r="C7" s="33"/>
      <c r="D7" s="34"/>
      <c r="E7" s="35"/>
      <c r="F7" s="36"/>
      <c r="G7" s="36"/>
      <c r="J7" s="38"/>
    </row>
    <row r="8" spans="1:9" s="40" customFormat="1" ht="15">
      <c r="A8" s="74"/>
      <c r="B8" s="108" t="s">
        <v>46</v>
      </c>
      <c r="C8" s="109"/>
      <c r="D8" s="76" t="s">
        <v>66</v>
      </c>
      <c r="E8" s="77"/>
      <c r="F8" s="39"/>
      <c r="G8" s="39"/>
      <c r="H8" s="37"/>
      <c r="I8" s="37"/>
    </row>
    <row r="9" spans="1:9" s="40" customFormat="1" ht="51.75" customHeight="1">
      <c r="A9" s="41">
        <v>1</v>
      </c>
      <c r="B9" s="110" t="s">
        <v>67</v>
      </c>
      <c r="C9" s="111"/>
      <c r="D9" s="42">
        <v>12000</v>
      </c>
      <c r="E9" s="43" t="s">
        <v>68</v>
      </c>
      <c r="F9" s="39"/>
      <c r="G9" s="39"/>
      <c r="H9" s="37"/>
      <c r="I9" s="37"/>
    </row>
    <row r="10" spans="1:9" s="40" customFormat="1" ht="17.25" customHeight="1">
      <c r="A10" s="44"/>
      <c r="B10" s="45"/>
      <c r="C10" s="61"/>
      <c r="D10" s="46"/>
      <c r="E10" s="47"/>
      <c r="F10" s="39"/>
      <c r="G10" s="39"/>
      <c r="H10" s="37"/>
      <c r="I10" s="37"/>
    </row>
    <row r="11" spans="1:9" s="40" customFormat="1" ht="17.25" customHeight="1">
      <c r="A11" s="44"/>
      <c r="B11" s="45"/>
      <c r="C11" s="61"/>
      <c r="D11" s="46"/>
      <c r="E11" s="47"/>
      <c r="F11" s="55" t="s">
        <v>89</v>
      </c>
      <c r="G11" s="78">
        <f>SUM(G14:G15)</f>
        <v>0</v>
      </c>
      <c r="H11" s="37"/>
      <c r="I11" s="37"/>
    </row>
    <row r="12" spans="1:7" s="37" customFormat="1" ht="15">
      <c r="A12" s="48"/>
      <c r="B12" s="49"/>
      <c r="C12" s="49"/>
      <c r="D12" s="50"/>
      <c r="E12" s="51"/>
      <c r="F12" s="52"/>
      <c r="G12" s="52"/>
    </row>
    <row r="13" spans="1:7" s="37" customFormat="1" ht="42.75">
      <c r="A13" s="53"/>
      <c r="B13" s="54" t="s">
        <v>46</v>
      </c>
      <c r="C13" s="54" t="s">
        <v>73</v>
      </c>
      <c r="D13" s="54" t="s">
        <v>70</v>
      </c>
      <c r="E13" s="54" t="s">
        <v>71</v>
      </c>
      <c r="F13" s="55" t="s">
        <v>72</v>
      </c>
      <c r="G13" s="55" t="s">
        <v>48</v>
      </c>
    </row>
    <row r="14" spans="1:7" s="37" customFormat="1" ht="15">
      <c r="A14" s="56" t="s">
        <v>49</v>
      </c>
      <c r="B14" s="57"/>
      <c r="C14" s="57"/>
      <c r="D14" s="58"/>
      <c r="E14" s="58"/>
      <c r="F14" s="59"/>
      <c r="G14" s="60">
        <f>ROUND(ROUND(F14,2)*ROUND(E14,0),2)</f>
        <v>0</v>
      </c>
    </row>
    <row r="15" spans="1:7" s="37" customFormat="1" ht="15">
      <c r="A15" s="56" t="s">
        <v>51</v>
      </c>
      <c r="B15" s="57"/>
      <c r="C15" s="57"/>
      <c r="D15" s="58"/>
      <c r="E15" s="58"/>
      <c r="F15" s="59"/>
      <c r="G15" s="60">
        <f>ROUND(ROUND(F15,2)*ROUND(E15,0),2)</f>
        <v>0</v>
      </c>
    </row>
    <row r="16" spans="1:7" s="37" customFormat="1" ht="65.25" customHeight="1">
      <c r="A16" s="107" t="s">
        <v>57</v>
      </c>
      <c r="B16" s="107"/>
      <c r="C16" s="107"/>
      <c r="D16" s="107"/>
      <c r="E16" s="107"/>
      <c r="F16" s="107"/>
      <c r="G16" s="107"/>
    </row>
    <row r="17" ht="15">
      <c r="N17" s="10"/>
    </row>
    <row r="18" ht="15">
      <c r="N18" s="10"/>
    </row>
    <row r="19" ht="15">
      <c r="N19" s="10"/>
    </row>
    <row r="20" ht="15">
      <c r="N20" s="10"/>
    </row>
    <row r="21" ht="15">
      <c r="N21" s="10"/>
    </row>
    <row r="22" ht="15">
      <c r="N22" s="10"/>
    </row>
    <row r="23" ht="15">
      <c r="N23" s="10"/>
    </row>
    <row r="24" ht="15">
      <c r="N24" s="10"/>
    </row>
    <row r="25" ht="15">
      <c r="N25" s="10"/>
    </row>
    <row r="26" ht="15">
      <c r="N26" s="10"/>
    </row>
    <row r="27" ht="15">
      <c r="N27" s="10"/>
    </row>
    <row r="28" ht="15">
      <c r="N28" s="10"/>
    </row>
    <row r="29" ht="15">
      <c r="N29" s="10"/>
    </row>
    <row r="30" ht="15">
      <c r="N30" s="10"/>
    </row>
    <row r="31" ht="15">
      <c r="N31" s="10"/>
    </row>
    <row r="32" ht="15">
      <c r="N32" s="10"/>
    </row>
    <row r="33" ht="15">
      <c r="N33" s="10"/>
    </row>
    <row r="34" ht="15">
      <c r="N34" s="10"/>
    </row>
    <row r="35" ht="15">
      <c r="N35" s="10"/>
    </row>
    <row r="36" ht="15">
      <c r="N36" s="10"/>
    </row>
    <row r="37" ht="15">
      <c r="N37" s="10"/>
    </row>
    <row r="38" ht="15">
      <c r="N38" s="10"/>
    </row>
    <row r="39" ht="15">
      <c r="N39" s="10"/>
    </row>
    <row r="40" ht="15">
      <c r="N40" s="10"/>
    </row>
  </sheetData>
  <sheetProtection/>
  <mergeCells count="3">
    <mergeCell ref="A16:G16"/>
    <mergeCell ref="B8:C8"/>
    <mergeCell ref="B9:C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Q42"/>
  <sheetViews>
    <sheetView showGridLines="0" zoomScale="90" zoomScaleNormal="90" zoomScalePageLayoutView="85" workbookViewId="0" topLeftCell="A4">
      <selection activeCell="C30" sqref="C30:E30"/>
    </sheetView>
  </sheetViews>
  <sheetFormatPr defaultColWidth="9.00390625" defaultRowHeight="12.75"/>
  <cols>
    <col min="1" max="1" width="5.75390625" style="10" customWidth="1"/>
    <col min="2" max="2" width="55.375" style="10" customWidth="1"/>
    <col min="3" max="3" width="36.125" style="10" customWidth="1"/>
    <col min="4" max="4" width="19.375" style="10" customWidth="1"/>
    <col min="5" max="5" width="18.875" style="10" customWidth="1"/>
    <col min="6" max="6" width="18.375" style="10" customWidth="1"/>
    <col min="7" max="7" width="22.125" style="10" customWidth="1"/>
    <col min="8" max="11" width="15.25390625" style="10" customWidth="1"/>
    <col min="12" max="12" width="8.00390625" style="10" customWidth="1"/>
    <col min="13" max="13" width="15.875" style="10" customWidth="1"/>
    <col min="14" max="14" width="15.875" style="29" customWidth="1"/>
    <col min="15" max="15" width="15.875" style="10" customWidth="1"/>
    <col min="16" max="17" width="14.25390625" style="10" customWidth="1"/>
    <col min="18" max="18" width="15.25390625" style="10" customWidth="1"/>
    <col min="19" max="16384" width="9.125" style="10" customWidth="1"/>
  </cols>
  <sheetData>
    <row r="1" spans="2:17" ht="15">
      <c r="B1" s="27" t="str">
        <f>'formularz oferty'!D4</f>
        <v>DFP.271.239.2018.AB</v>
      </c>
      <c r="C1" s="27"/>
      <c r="G1" s="28" t="s">
        <v>41</v>
      </c>
      <c r="H1" s="28"/>
      <c r="K1" s="28"/>
      <c r="P1" s="27"/>
      <c r="Q1" s="27"/>
    </row>
    <row r="3" spans="7:11" ht="15">
      <c r="G3" s="28" t="s">
        <v>45</v>
      </c>
      <c r="H3" s="28"/>
      <c r="K3" s="28"/>
    </row>
    <row r="4" spans="2:14" ht="15">
      <c r="B4" s="30" t="s">
        <v>13</v>
      </c>
      <c r="C4" s="30"/>
      <c r="D4" s="7">
        <v>2</v>
      </c>
      <c r="E4" s="8"/>
      <c r="F4" s="8"/>
      <c r="G4" s="2"/>
      <c r="H4" s="2"/>
      <c r="I4" s="2"/>
      <c r="J4" s="2"/>
      <c r="K4" s="2"/>
      <c r="N4" s="10"/>
    </row>
    <row r="5" spans="2:14" ht="15">
      <c r="B5" s="30"/>
      <c r="C5" s="30"/>
      <c r="D5" s="8"/>
      <c r="E5" s="8"/>
      <c r="F5" s="8"/>
      <c r="G5" s="31" t="s">
        <v>47</v>
      </c>
      <c r="H5" s="2"/>
      <c r="I5" s="2"/>
      <c r="J5" s="2"/>
      <c r="K5" s="2"/>
      <c r="N5" s="10"/>
    </row>
    <row r="6" spans="1:14" ht="15">
      <c r="A6" s="30"/>
      <c r="D6" s="2"/>
      <c r="E6" s="2"/>
      <c r="F6" s="2"/>
      <c r="G6" s="2"/>
      <c r="H6" s="2"/>
      <c r="I6" s="2"/>
      <c r="N6" s="10"/>
    </row>
    <row r="7" spans="1:10" s="37" customFormat="1" ht="15">
      <c r="A7" s="32"/>
      <c r="B7" s="33"/>
      <c r="C7" s="33"/>
      <c r="D7" s="34"/>
      <c r="E7" s="35"/>
      <c r="F7" s="36"/>
      <c r="G7" s="36"/>
      <c r="J7" s="38"/>
    </row>
    <row r="8" spans="1:9" s="40" customFormat="1" ht="15">
      <c r="A8" s="74"/>
      <c r="B8" s="108" t="s">
        <v>46</v>
      </c>
      <c r="C8" s="109"/>
      <c r="D8" s="112" t="s">
        <v>66</v>
      </c>
      <c r="E8" s="109"/>
      <c r="F8" s="39"/>
      <c r="G8" s="39"/>
      <c r="H8" s="37"/>
      <c r="I8" s="37"/>
    </row>
    <row r="9" spans="1:9" s="40" customFormat="1" ht="15">
      <c r="A9" s="41">
        <v>1</v>
      </c>
      <c r="B9" s="125" t="s">
        <v>82</v>
      </c>
      <c r="C9" s="126"/>
      <c r="D9" s="42">
        <v>10000</v>
      </c>
      <c r="E9" s="43" t="s">
        <v>69</v>
      </c>
      <c r="F9" s="39"/>
      <c r="G9" s="39"/>
      <c r="H9" s="37"/>
      <c r="I9" s="37"/>
    </row>
    <row r="10" spans="1:9" s="40" customFormat="1" ht="15">
      <c r="A10" s="41">
        <v>2</v>
      </c>
      <c r="B10" s="113" t="s">
        <v>83</v>
      </c>
      <c r="C10" s="114"/>
      <c r="D10" s="42">
        <v>10000</v>
      </c>
      <c r="E10" s="43" t="s">
        <v>69</v>
      </c>
      <c r="F10" s="39"/>
      <c r="G10" s="39"/>
      <c r="H10" s="37"/>
      <c r="I10" s="37"/>
    </row>
    <row r="11" spans="1:9" s="40" customFormat="1" ht="15">
      <c r="A11" s="41">
        <v>3</v>
      </c>
      <c r="B11" s="113" t="s">
        <v>84</v>
      </c>
      <c r="C11" s="114"/>
      <c r="D11" s="42">
        <v>800</v>
      </c>
      <c r="E11" s="43" t="s">
        <v>69</v>
      </c>
      <c r="F11" s="39"/>
      <c r="G11" s="39"/>
      <c r="H11" s="37"/>
      <c r="I11" s="37"/>
    </row>
    <row r="12" spans="1:9" s="40" customFormat="1" ht="15">
      <c r="A12" s="41">
        <v>4</v>
      </c>
      <c r="B12" s="113" t="s">
        <v>85</v>
      </c>
      <c r="C12" s="114"/>
      <c r="D12" s="42">
        <v>800</v>
      </c>
      <c r="E12" s="43" t="s">
        <v>88</v>
      </c>
      <c r="F12" s="39"/>
      <c r="G12" s="39"/>
      <c r="H12" s="37"/>
      <c r="I12" s="37"/>
    </row>
    <row r="13" spans="1:9" s="40" customFormat="1" ht="15">
      <c r="A13" s="41">
        <v>5</v>
      </c>
      <c r="B13" s="113" t="s">
        <v>86</v>
      </c>
      <c r="C13" s="114"/>
      <c r="D13" s="42">
        <v>1000</v>
      </c>
      <c r="E13" s="43" t="s">
        <v>88</v>
      </c>
      <c r="F13" s="39"/>
      <c r="G13" s="39"/>
      <c r="H13" s="37"/>
      <c r="I13" s="37"/>
    </row>
    <row r="14" spans="1:9" s="40" customFormat="1" ht="15">
      <c r="A14" s="41">
        <v>6</v>
      </c>
      <c r="B14" s="113" t="s">
        <v>87</v>
      </c>
      <c r="C14" s="114"/>
      <c r="D14" s="42">
        <v>1000</v>
      </c>
      <c r="E14" s="43" t="s">
        <v>69</v>
      </c>
      <c r="F14" s="39"/>
      <c r="G14" s="39"/>
      <c r="H14" s="37"/>
      <c r="I14" s="37"/>
    </row>
    <row r="15" spans="1:9" s="40" customFormat="1" ht="33" customHeight="1">
      <c r="A15" s="69">
        <v>7</v>
      </c>
      <c r="B15" s="123" t="s">
        <v>103</v>
      </c>
      <c r="C15" s="124"/>
      <c r="D15" s="70">
        <v>1600</v>
      </c>
      <c r="E15" s="71" t="s">
        <v>69</v>
      </c>
      <c r="F15" s="39"/>
      <c r="G15" s="39"/>
      <c r="H15" s="37"/>
      <c r="I15" s="37"/>
    </row>
    <row r="16" spans="1:9" s="40" customFormat="1" ht="15">
      <c r="A16" s="41" t="s">
        <v>6</v>
      </c>
      <c r="B16" s="115" t="s">
        <v>79</v>
      </c>
      <c r="C16" s="116"/>
      <c r="D16" s="42">
        <v>1</v>
      </c>
      <c r="E16" s="43" t="s">
        <v>80</v>
      </c>
      <c r="F16" s="39"/>
      <c r="G16" s="39"/>
      <c r="H16" s="37"/>
      <c r="I16" s="37"/>
    </row>
    <row r="17" spans="1:9" s="40" customFormat="1" ht="17.25" customHeight="1">
      <c r="A17" s="44"/>
      <c r="B17" s="45"/>
      <c r="C17" s="61"/>
      <c r="D17" s="46"/>
      <c r="E17" s="47"/>
      <c r="F17" s="39"/>
      <c r="G17" s="39"/>
      <c r="H17" s="37"/>
      <c r="I17" s="37"/>
    </row>
    <row r="18" spans="1:9" s="40" customFormat="1" ht="17.25" customHeight="1">
      <c r="A18" s="44"/>
      <c r="B18" s="45"/>
      <c r="C18" s="61"/>
      <c r="D18" s="46"/>
      <c r="E18" s="47"/>
      <c r="F18" s="55" t="s">
        <v>89</v>
      </c>
      <c r="G18" s="78">
        <f>SUM(G21:G28)+G32</f>
        <v>0</v>
      </c>
      <c r="H18" s="37"/>
      <c r="I18" s="37"/>
    </row>
    <row r="19" spans="1:7" s="37" customFormat="1" ht="15">
      <c r="A19" s="48"/>
      <c r="B19" s="49"/>
      <c r="C19" s="49"/>
      <c r="D19" s="50"/>
      <c r="E19" s="51"/>
      <c r="F19" s="52"/>
      <c r="G19" s="52"/>
    </row>
    <row r="20" spans="1:7" s="37" customFormat="1" ht="42.75">
      <c r="A20" s="53"/>
      <c r="B20" s="54" t="s">
        <v>46</v>
      </c>
      <c r="C20" s="54" t="s">
        <v>73</v>
      </c>
      <c r="D20" s="54" t="s">
        <v>70</v>
      </c>
      <c r="E20" s="54" t="s">
        <v>71</v>
      </c>
      <c r="F20" s="55" t="s">
        <v>72</v>
      </c>
      <c r="G20" s="55" t="s">
        <v>48</v>
      </c>
    </row>
    <row r="21" spans="1:7" s="37" customFormat="1" ht="15">
      <c r="A21" s="56" t="s">
        <v>49</v>
      </c>
      <c r="B21" s="57"/>
      <c r="C21" s="57"/>
      <c r="D21" s="58"/>
      <c r="E21" s="58"/>
      <c r="F21" s="59"/>
      <c r="G21" s="60">
        <f>ROUND(ROUND(F21,2)*ROUND(E21,0),2)</f>
        <v>0</v>
      </c>
    </row>
    <row r="22" spans="1:7" s="37" customFormat="1" ht="15">
      <c r="A22" s="56" t="s">
        <v>52</v>
      </c>
      <c r="B22" s="57"/>
      <c r="C22" s="57"/>
      <c r="D22" s="58"/>
      <c r="E22" s="58"/>
      <c r="F22" s="59"/>
      <c r="G22" s="60">
        <f aca="true" t="shared" si="0" ref="G22:G28">ROUND(ROUND(F22,2)*ROUND(E22,0),2)</f>
        <v>0</v>
      </c>
    </row>
    <row r="23" spans="1:7" s="37" customFormat="1" ht="15">
      <c r="A23" s="56" t="s">
        <v>53</v>
      </c>
      <c r="B23" s="57"/>
      <c r="C23" s="57"/>
      <c r="D23" s="58"/>
      <c r="E23" s="58"/>
      <c r="F23" s="59"/>
      <c r="G23" s="60">
        <f t="shared" si="0"/>
        <v>0</v>
      </c>
    </row>
    <row r="24" spans="1:7" s="37" customFormat="1" ht="15">
      <c r="A24" s="56" t="s">
        <v>50</v>
      </c>
      <c r="B24" s="57"/>
      <c r="C24" s="57"/>
      <c r="D24" s="58"/>
      <c r="E24" s="58"/>
      <c r="F24" s="59"/>
      <c r="G24" s="60">
        <f t="shared" si="0"/>
        <v>0</v>
      </c>
    </row>
    <row r="25" spans="1:7" s="37" customFormat="1" ht="15">
      <c r="A25" s="56" t="s">
        <v>54</v>
      </c>
      <c r="B25" s="57"/>
      <c r="C25" s="57"/>
      <c r="D25" s="58"/>
      <c r="E25" s="58"/>
      <c r="F25" s="59"/>
      <c r="G25" s="60">
        <f t="shared" si="0"/>
        <v>0</v>
      </c>
    </row>
    <row r="26" spans="1:7" s="37" customFormat="1" ht="15">
      <c r="A26" s="56" t="s">
        <v>55</v>
      </c>
      <c r="B26" s="57"/>
      <c r="C26" s="57"/>
      <c r="D26" s="58"/>
      <c r="E26" s="58"/>
      <c r="F26" s="59"/>
      <c r="G26" s="60">
        <f t="shared" si="0"/>
        <v>0</v>
      </c>
    </row>
    <row r="27" spans="1:7" s="37" customFormat="1" ht="15">
      <c r="A27" s="56" t="s">
        <v>56</v>
      </c>
      <c r="B27" s="57"/>
      <c r="C27" s="57"/>
      <c r="D27" s="58"/>
      <c r="E27" s="58"/>
      <c r="F27" s="59"/>
      <c r="G27" s="60">
        <f t="shared" si="0"/>
        <v>0</v>
      </c>
    </row>
    <row r="28" spans="1:7" s="37" customFormat="1" ht="15">
      <c r="A28" s="56" t="s">
        <v>51</v>
      </c>
      <c r="B28" s="57"/>
      <c r="C28" s="57"/>
      <c r="D28" s="58"/>
      <c r="E28" s="58"/>
      <c r="F28" s="59"/>
      <c r="G28" s="60">
        <f t="shared" si="0"/>
        <v>0</v>
      </c>
    </row>
    <row r="29" spans="1:7" s="37" customFormat="1" ht="65.25" customHeight="1">
      <c r="A29" s="107" t="s">
        <v>57</v>
      </c>
      <c r="B29" s="107"/>
      <c r="C29" s="107"/>
      <c r="D29" s="107"/>
      <c r="E29" s="107"/>
      <c r="F29" s="107"/>
      <c r="G29" s="107"/>
    </row>
    <row r="30" ht="15">
      <c r="N30" s="10"/>
    </row>
    <row r="31" spans="1:14" ht="57">
      <c r="A31" s="75"/>
      <c r="B31" s="54" t="s">
        <v>46</v>
      </c>
      <c r="C31" s="117" t="s">
        <v>90</v>
      </c>
      <c r="D31" s="118"/>
      <c r="E31" s="119"/>
      <c r="F31" s="75" t="s">
        <v>74</v>
      </c>
      <c r="G31" s="75" t="s">
        <v>81</v>
      </c>
      <c r="N31" s="10"/>
    </row>
    <row r="32" spans="1:14" ht="30">
      <c r="A32" s="68" t="s">
        <v>6</v>
      </c>
      <c r="B32" s="72" t="s">
        <v>79</v>
      </c>
      <c r="C32" s="120"/>
      <c r="D32" s="121"/>
      <c r="E32" s="122"/>
      <c r="F32" s="6"/>
      <c r="G32" s="73">
        <f>ROUND(F32,2)*1*36</f>
        <v>0</v>
      </c>
      <c r="N32" s="10"/>
    </row>
    <row r="33" spans="1:14" ht="15">
      <c r="A33" s="62"/>
      <c r="B33" s="62"/>
      <c r="C33" s="62"/>
      <c r="F33" s="11"/>
      <c r="N33" s="10"/>
    </row>
    <row r="34" spans="2:14" ht="57">
      <c r="B34" s="63"/>
      <c r="C34" s="79" t="s">
        <v>75</v>
      </c>
      <c r="D34" s="80" t="s">
        <v>76</v>
      </c>
      <c r="E34" s="79" t="s">
        <v>77</v>
      </c>
      <c r="F34" s="81" t="s">
        <v>78</v>
      </c>
      <c r="N34" s="10"/>
    </row>
    <row r="35" spans="2:14" ht="30">
      <c r="B35" s="64" t="s">
        <v>92</v>
      </c>
      <c r="C35" s="65">
        <v>4380</v>
      </c>
      <c r="D35" s="83">
        <v>0.27</v>
      </c>
      <c r="E35" s="66"/>
      <c r="F35" s="67">
        <f>(C35*D35*E35)/1000</f>
        <v>0</v>
      </c>
      <c r="N35" s="10"/>
    </row>
    <row r="36" ht="15">
      <c r="N36" s="10"/>
    </row>
    <row r="37" spans="2:14" ht="99.75">
      <c r="B37" s="63"/>
      <c r="C37" s="79" t="s">
        <v>75</v>
      </c>
      <c r="D37" s="80" t="s">
        <v>94</v>
      </c>
      <c r="E37" s="79" t="s">
        <v>95</v>
      </c>
      <c r="F37" s="81" t="s">
        <v>93</v>
      </c>
      <c r="N37" s="10"/>
    </row>
    <row r="38" spans="2:14" ht="30">
      <c r="B38" s="64" t="s">
        <v>92</v>
      </c>
      <c r="C38" s="65">
        <v>4380</v>
      </c>
      <c r="D38" s="82">
        <v>1.94</v>
      </c>
      <c r="E38" s="66"/>
      <c r="F38" s="67">
        <f>C38*D38*E38</f>
        <v>0</v>
      </c>
      <c r="N38" s="10"/>
    </row>
    <row r="39" ht="15">
      <c r="N39" s="10"/>
    </row>
    <row r="40" ht="15">
      <c r="N40" s="10"/>
    </row>
    <row r="41" ht="15">
      <c r="N41" s="10"/>
    </row>
    <row r="42" ht="15">
      <c r="N42" s="10"/>
    </row>
  </sheetData>
  <sheetProtection/>
  <mergeCells count="13">
    <mergeCell ref="A29:G29"/>
    <mergeCell ref="B16:C16"/>
    <mergeCell ref="C31:E31"/>
    <mergeCell ref="C32:E32"/>
    <mergeCell ref="B15:C15"/>
    <mergeCell ref="B9:C9"/>
    <mergeCell ref="B11:C11"/>
    <mergeCell ref="D8:E8"/>
    <mergeCell ref="B10:C10"/>
    <mergeCell ref="B13:C13"/>
    <mergeCell ref="B14:C14"/>
    <mergeCell ref="B8:C8"/>
    <mergeCell ref="B12:C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Q37"/>
  <sheetViews>
    <sheetView showGridLines="0" zoomScale="90" zoomScaleNormal="90" zoomScalePageLayoutView="80" workbookViewId="0" topLeftCell="A1">
      <selection activeCell="C30" sqref="C30:E30"/>
    </sheetView>
  </sheetViews>
  <sheetFormatPr defaultColWidth="9.00390625" defaultRowHeight="12.75"/>
  <cols>
    <col min="1" max="1" width="5.75390625" style="10" customWidth="1"/>
    <col min="2" max="2" width="55.375" style="10" customWidth="1"/>
    <col min="3" max="3" width="36.125" style="10" customWidth="1"/>
    <col min="4" max="4" width="19.375" style="10" customWidth="1"/>
    <col min="5" max="5" width="18.875" style="10" customWidth="1"/>
    <col min="6" max="6" width="18.375" style="10" customWidth="1"/>
    <col min="7" max="7" width="22.125" style="10" customWidth="1"/>
    <col min="8" max="11" width="15.25390625" style="10" customWidth="1"/>
    <col min="12" max="12" width="8.00390625" style="10" customWidth="1"/>
    <col min="13" max="13" width="15.875" style="10" customWidth="1"/>
    <col min="14" max="14" width="15.875" style="29" customWidth="1"/>
    <col min="15" max="15" width="15.875" style="10" customWidth="1"/>
    <col min="16" max="17" width="14.25390625" style="10" customWidth="1"/>
    <col min="18" max="18" width="15.25390625" style="10" customWidth="1"/>
    <col min="19" max="16384" width="9.125" style="10" customWidth="1"/>
  </cols>
  <sheetData>
    <row r="1" spans="2:17" ht="15">
      <c r="B1" s="27" t="str">
        <f>'formularz oferty'!D4</f>
        <v>DFP.271.239.2018.AB</v>
      </c>
      <c r="C1" s="27"/>
      <c r="G1" s="28" t="s">
        <v>41</v>
      </c>
      <c r="H1" s="28"/>
      <c r="K1" s="28"/>
      <c r="P1" s="27"/>
      <c r="Q1" s="27"/>
    </row>
    <row r="3" spans="7:11" ht="15">
      <c r="G3" s="28" t="s">
        <v>45</v>
      </c>
      <c r="H3" s="28"/>
      <c r="K3" s="28"/>
    </row>
    <row r="4" spans="2:14" ht="15">
      <c r="B4" s="30" t="s">
        <v>13</v>
      </c>
      <c r="C4" s="30"/>
      <c r="D4" s="7">
        <v>3</v>
      </c>
      <c r="E4" s="8"/>
      <c r="F4" s="8"/>
      <c r="G4" s="2"/>
      <c r="H4" s="2"/>
      <c r="I4" s="2"/>
      <c r="J4" s="2"/>
      <c r="K4" s="2"/>
      <c r="N4" s="10"/>
    </row>
    <row r="5" spans="2:14" ht="15">
      <c r="B5" s="30"/>
      <c r="C5" s="30"/>
      <c r="D5" s="8"/>
      <c r="E5" s="8"/>
      <c r="F5" s="8"/>
      <c r="G5" s="31" t="s">
        <v>47</v>
      </c>
      <c r="H5" s="2"/>
      <c r="I5" s="2"/>
      <c r="J5" s="2"/>
      <c r="K5" s="2"/>
      <c r="N5" s="10"/>
    </row>
    <row r="6" spans="1:14" ht="15">
      <c r="A6" s="30"/>
      <c r="D6" s="2"/>
      <c r="E6" s="2"/>
      <c r="F6" s="2"/>
      <c r="G6" s="2"/>
      <c r="H6" s="2"/>
      <c r="I6" s="2"/>
      <c r="N6" s="10"/>
    </row>
    <row r="7" spans="1:10" s="37" customFormat="1" ht="15">
      <c r="A7" s="32"/>
      <c r="B7" s="33"/>
      <c r="C7" s="33"/>
      <c r="D7" s="34"/>
      <c r="E7" s="35"/>
      <c r="F7" s="36"/>
      <c r="G7" s="36"/>
      <c r="J7" s="38"/>
    </row>
    <row r="8" spans="1:9" s="40" customFormat="1" ht="15">
      <c r="A8" s="74"/>
      <c r="B8" s="108" t="s">
        <v>46</v>
      </c>
      <c r="C8" s="109"/>
      <c r="D8" s="112" t="s">
        <v>66</v>
      </c>
      <c r="E8" s="109"/>
      <c r="F8" s="39"/>
      <c r="G8" s="39"/>
      <c r="H8" s="37"/>
      <c r="I8" s="37"/>
    </row>
    <row r="9" spans="1:9" s="40" customFormat="1" ht="43.5" customHeight="1">
      <c r="A9" s="41">
        <v>1</v>
      </c>
      <c r="B9" s="125" t="s">
        <v>97</v>
      </c>
      <c r="C9" s="126"/>
      <c r="D9" s="42">
        <v>3200</v>
      </c>
      <c r="E9" s="43" t="s">
        <v>69</v>
      </c>
      <c r="F9" s="39"/>
      <c r="G9" s="39"/>
      <c r="H9" s="37"/>
      <c r="I9" s="37"/>
    </row>
    <row r="10" spans="1:9" s="40" customFormat="1" ht="43.5" customHeight="1">
      <c r="A10" s="41">
        <v>2</v>
      </c>
      <c r="B10" s="113" t="s">
        <v>98</v>
      </c>
      <c r="C10" s="114"/>
      <c r="D10" s="42">
        <v>2400</v>
      </c>
      <c r="E10" s="43" t="s">
        <v>69</v>
      </c>
      <c r="F10" s="39"/>
      <c r="G10" s="39"/>
      <c r="H10" s="37"/>
      <c r="I10" s="37"/>
    </row>
    <row r="11" spans="1:9" s="40" customFormat="1" ht="15">
      <c r="A11" s="41">
        <v>3</v>
      </c>
      <c r="B11" s="115" t="s">
        <v>96</v>
      </c>
      <c r="C11" s="116"/>
      <c r="D11" s="42">
        <v>1</v>
      </c>
      <c r="E11" s="43" t="s">
        <v>80</v>
      </c>
      <c r="F11" s="39"/>
      <c r="G11" s="39"/>
      <c r="H11" s="37"/>
      <c r="I11" s="37"/>
    </row>
    <row r="12" spans="1:9" s="40" customFormat="1" ht="17.25" customHeight="1">
      <c r="A12" s="44"/>
      <c r="B12" s="45"/>
      <c r="C12" s="61"/>
      <c r="D12" s="46"/>
      <c r="E12" s="47"/>
      <c r="F12" s="39"/>
      <c r="G12" s="39"/>
      <c r="H12" s="37"/>
      <c r="I12" s="37"/>
    </row>
    <row r="13" spans="1:9" s="40" customFormat="1" ht="17.25" customHeight="1">
      <c r="A13" s="44"/>
      <c r="B13" s="45"/>
      <c r="C13" s="61"/>
      <c r="D13" s="46"/>
      <c r="E13" s="47"/>
      <c r="F13" s="55" t="s">
        <v>89</v>
      </c>
      <c r="G13" s="78">
        <f>SUM(G16:G23)+G27</f>
        <v>0</v>
      </c>
      <c r="H13" s="37"/>
      <c r="I13" s="37"/>
    </row>
    <row r="14" spans="1:7" s="37" customFormat="1" ht="15">
      <c r="A14" s="48"/>
      <c r="B14" s="49"/>
      <c r="C14" s="49"/>
      <c r="D14" s="50"/>
      <c r="E14" s="51"/>
      <c r="F14" s="52"/>
      <c r="G14" s="52"/>
    </row>
    <row r="15" spans="1:7" s="37" customFormat="1" ht="42.75">
      <c r="A15" s="53"/>
      <c r="B15" s="54" t="s">
        <v>46</v>
      </c>
      <c r="C15" s="54" t="s">
        <v>73</v>
      </c>
      <c r="D15" s="54" t="s">
        <v>70</v>
      </c>
      <c r="E15" s="54" t="s">
        <v>71</v>
      </c>
      <c r="F15" s="55" t="s">
        <v>72</v>
      </c>
      <c r="G15" s="55" t="s">
        <v>48</v>
      </c>
    </row>
    <row r="16" spans="1:7" s="37" customFormat="1" ht="15">
      <c r="A16" s="56" t="s">
        <v>49</v>
      </c>
      <c r="B16" s="57"/>
      <c r="C16" s="57"/>
      <c r="D16" s="58"/>
      <c r="E16" s="58"/>
      <c r="F16" s="59"/>
      <c r="G16" s="60">
        <f>ROUND(ROUND(F16,2)*ROUND(E16,0),2)</f>
        <v>0</v>
      </c>
    </row>
    <row r="17" spans="1:7" s="37" customFormat="1" ht="15">
      <c r="A17" s="56" t="s">
        <v>52</v>
      </c>
      <c r="B17" s="57"/>
      <c r="C17" s="57"/>
      <c r="D17" s="58"/>
      <c r="E17" s="58"/>
      <c r="F17" s="59"/>
      <c r="G17" s="60">
        <f aca="true" t="shared" si="0" ref="G17:G23">ROUND(ROUND(F17,2)*ROUND(E17,0),2)</f>
        <v>0</v>
      </c>
    </row>
    <row r="18" spans="1:7" s="37" customFormat="1" ht="15">
      <c r="A18" s="56" t="s">
        <v>53</v>
      </c>
      <c r="B18" s="57"/>
      <c r="C18" s="57"/>
      <c r="D18" s="58"/>
      <c r="E18" s="58"/>
      <c r="F18" s="59"/>
      <c r="G18" s="60">
        <f t="shared" si="0"/>
        <v>0</v>
      </c>
    </row>
    <row r="19" spans="1:7" s="37" customFormat="1" ht="15">
      <c r="A19" s="56" t="s">
        <v>50</v>
      </c>
      <c r="B19" s="57"/>
      <c r="C19" s="57"/>
      <c r="D19" s="58"/>
      <c r="E19" s="58"/>
      <c r="F19" s="59"/>
      <c r="G19" s="60">
        <f t="shared" si="0"/>
        <v>0</v>
      </c>
    </row>
    <row r="20" spans="1:7" s="37" customFormat="1" ht="15">
      <c r="A20" s="56" t="s">
        <v>54</v>
      </c>
      <c r="B20" s="57"/>
      <c r="C20" s="57"/>
      <c r="D20" s="58"/>
      <c r="E20" s="58"/>
      <c r="F20" s="59"/>
      <c r="G20" s="60">
        <f t="shared" si="0"/>
        <v>0</v>
      </c>
    </row>
    <row r="21" spans="1:7" s="37" customFormat="1" ht="15">
      <c r="A21" s="56" t="s">
        <v>55</v>
      </c>
      <c r="B21" s="57"/>
      <c r="C21" s="57"/>
      <c r="D21" s="58"/>
      <c r="E21" s="58"/>
      <c r="F21" s="59"/>
      <c r="G21" s="60">
        <f t="shared" si="0"/>
        <v>0</v>
      </c>
    </row>
    <row r="22" spans="1:7" s="37" customFormat="1" ht="15">
      <c r="A22" s="56" t="s">
        <v>56</v>
      </c>
      <c r="B22" s="57"/>
      <c r="C22" s="57"/>
      <c r="D22" s="58"/>
      <c r="E22" s="58"/>
      <c r="F22" s="59"/>
      <c r="G22" s="60">
        <f t="shared" si="0"/>
        <v>0</v>
      </c>
    </row>
    <row r="23" spans="1:7" s="37" customFormat="1" ht="15">
      <c r="A23" s="56" t="s">
        <v>51</v>
      </c>
      <c r="B23" s="57"/>
      <c r="C23" s="57"/>
      <c r="D23" s="58"/>
      <c r="E23" s="58"/>
      <c r="F23" s="59"/>
      <c r="G23" s="60">
        <f t="shared" si="0"/>
        <v>0</v>
      </c>
    </row>
    <row r="24" spans="1:7" s="37" customFormat="1" ht="65.25" customHeight="1">
      <c r="A24" s="107" t="s">
        <v>57</v>
      </c>
      <c r="B24" s="107"/>
      <c r="C24" s="107"/>
      <c r="D24" s="107"/>
      <c r="E24" s="107"/>
      <c r="F24" s="107"/>
      <c r="G24" s="107"/>
    </row>
    <row r="25" ht="15">
      <c r="N25" s="10"/>
    </row>
    <row r="26" spans="1:14" ht="57">
      <c r="A26" s="75"/>
      <c r="B26" s="54" t="s">
        <v>46</v>
      </c>
      <c r="C26" s="117" t="s">
        <v>90</v>
      </c>
      <c r="D26" s="118"/>
      <c r="E26" s="119"/>
      <c r="F26" s="75" t="s">
        <v>74</v>
      </c>
      <c r="G26" s="75" t="s">
        <v>81</v>
      </c>
      <c r="N26" s="10"/>
    </row>
    <row r="27" spans="1:14" ht="30">
      <c r="A27" s="68" t="s">
        <v>6</v>
      </c>
      <c r="B27" s="72" t="s">
        <v>96</v>
      </c>
      <c r="C27" s="120"/>
      <c r="D27" s="121"/>
      <c r="E27" s="122"/>
      <c r="F27" s="6"/>
      <c r="G27" s="73">
        <f>ROUND(F27,2)*1*36</f>
        <v>0</v>
      </c>
      <c r="N27" s="10"/>
    </row>
    <row r="28" spans="1:14" ht="15">
      <c r="A28" s="62"/>
      <c r="B28" s="62"/>
      <c r="C28" s="62"/>
      <c r="F28" s="11"/>
      <c r="N28" s="10"/>
    </row>
    <row r="29" spans="2:14" ht="57">
      <c r="B29" s="63"/>
      <c r="C29" s="79" t="s">
        <v>75</v>
      </c>
      <c r="D29" s="80" t="s">
        <v>76</v>
      </c>
      <c r="E29" s="79" t="s">
        <v>77</v>
      </c>
      <c r="F29" s="81" t="s">
        <v>78</v>
      </c>
      <c r="N29" s="10"/>
    </row>
    <row r="30" spans="2:14" ht="30">
      <c r="B30" s="64" t="s">
        <v>100</v>
      </c>
      <c r="C30" s="65">
        <v>1560</v>
      </c>
      <c r="D30" s="83">
        <v>0.27</v>
      </c>
      <c r="E30" s="66"/>
      <c r="F30" s="67">
        <f>(C30*D30*E30)/1000</f>
        <v>0</v>
      </c>
      <c r="N30" s="10"/>
    </row>
    <row r="31" ht="15">
      <c r="N31" s="10"/>
    </row>
    <row r="32" spans="2:14" ht="99.75">
      <c r="B32" s="63"/>
      <c r="C32" s="79" t="s">
        <v>75</v>
      </c>
      <c r="D32" s="80" t="s">
        <v>91</v>
      </c>
      <c r="E32" s="79" t="s">
        <v>101</v>
      </c>
      <c r="F32" s="81" t="s">
        <v>102</v>
      </c>
      <c r="N32" s="10"/>
    </row>
    <row r="33" spans="2:14" ht="30">
      <c r="B33" s="64" t="s">
        <v>100</v>
      </c>
      <c r="C33" s="65">
        <v>1560</v>
      </c>
      <c r="D33" s="82">
        <v>1.2</v>
      </c>
      <c r="E33" s="66"/>
      <c r="F33" s="67">
        <f>C33*D33*E33</f>
        <v>0</v>
      </c>
      <c r="N33" s="10"/>
    </row>
    <row r="34" ht="15">
      <c r="N34" s="10"/>
    </row>
    <row r="35" ht="15">
      <c r="N35" s="10"/>
    </row>
    <row r="36" ht="15">
      <c r="N36" s="10"/>
    </row>
    <row r="37" ht="15">
      <c r="N37" s="10"/>
    </row>
  </sheetData>
  <sheetProtection/>
  <mergeCells count="8">
    <mergeCell ref="A24:G24"/>
    <mergeCell ref="C26:E26"/>
    <mergeCell ref="C27:E27"/>
    <mergeCell ref="B9:C9"/>
    <mergeCell ref="B8:C8"/>
    <mergeCell ref="D8:E8"/>
    <mergeCell ref="B10:C10"/>
    <mergeCell ref="B11:C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Q40"/>
  <sheetViews>
    <sheetView showGridLines="0" tabSelected="1" zoomScale="90" zoomScaleNormal="90" zoomScalePageLayoutView="85" workbookViewId="0" topLeftCell="A1">
      <selection activeCell="D5" sqref="D5"/>
    </sheetView>
  </sheetViews>
  <sheetFormatPr defaultColWidth="9.00390625" defaultRowHeight="12.75"/>
  <cols>
    <col min="1" max="1" width="5.75390625" style="10" customWidth="1"/>
    <col min="2" max="2" width="55.375" style="10" customWidth="1"/>
    <col min="3" max="3" width="36.125" style="10" customWidth="1"/>
    <col min="4" max="5" width="18.875" style="10" customWidth="1"/>
    <col min="6" max="6" width="18.375" style="10" customWidth="1"/>
    <col min="7" max="7" width="22.125" style="10" customWidth="1"/>
    <col min="8" max="11" width="15.25390625" style="10" customWidth="1"/>
    <col min="12" max="12" width="8.00390625" style="10" customWidth="1"/>
    <col min="13" max="13" width="15.875" style="10" customWidth="1"/>
    <col min="14" max="14" width="15.875" style="29" customWidth="1"/>
    <col min="15" max="15" width="15.875" style="10" customWidth="1"/>
    <col min="16" max="17" width="14.25390625" style="10" customWidth="1"/>
    <col min="18" max="18" width="15.25390625" style="10" customWidth="1"/>
    <col min="19" max="16384" width="9.125" style="10" customWidth="1"/>
  </cols>
  <sheetData>
    <row r="1" spans="2:17" ht="15">
      <c r="B1" s="27" t="str">
        <f>'formularz oferty'!D4</f>
        <v>DFP.271.239.2018.AB</v>
      </c>
      <c r="C1" s="27"/>
      <c r="G1" s="28" t="s">
        <v>41</v>
      </c>
      <c r="H1" s="28"/>
      <c r="K1" s="28"/>
      <c r="P1" s="27"/>
      <c r="Q1" s="27"/>
    </row>
    <row r="3" spans="7:11" ht="15">
      <c r="G3" s="28" t="s">
        <v>45</v>
      </c>
      <c r="H3" s="28"/>
      <c r="K3" s="28"/>
    </row>
    <row r="4" spans="2:14" ht="15">
      <c r="B4" s="30" t="s">
        <v>13</v>
      </c>
      <c r="C4" s="30"/>
      <c r="D4" s="7">
        <v>4</v>
      </c>
      <c r="E4" s="8"/>
      <c r="F4" s="8"/>
      <c r="G4" s="2"/>
      <c r="H4" s="2"/>
      <c r="I4" s="2"/>
      <c r="J4" s="2"/>
      <c r="K4" s="2"/>
      <c r="N4" s="10"/>
    </row>
    <row r="5" spans="2:14" ht="15">
      <c r="B5" s="30"/>
      <c r="C5" s="30"/>
      <c r="D5" s="8"/>
      <c r="E5" s="8"/>
      <c r="F5" s="8"/>
      <c r="G5" s="31" t="s">
        <v>47</v>
      </c>
      <c r="H5" s="2"/>
      <c r="I5" s="2"/>
      <c r="J5" s="2"/>
      <c r="K5" s="2"/>
      <c r="N5" s="10"/>
    </row>
    <row r="6" spans="1:14" ht="15">
      <c r="A6" s="30"/>
      <c r="D6" s="2"/>
      <c r="E6" s="2"/>
      <c r="F6" s="2"/>
      <c r="G6" s="2"/>
      <c r="H6" s="2"/>
      <c r="I6" s="2"/>
      <c r="N6" s="10"/>
    </row>
    <row r="7" spans="1:10" s="37" customFormat="1" ht="15">
      <c r="A7" s="32"/>
      <c r="B7" s="33"/>
      <c r="C7" s="33"/>
      <c r="D7" s="34"/>
      <c r="E7" s="35"/>
      <c r="F7" s="36"/>
      <c r="G7" s="36"/>
      <c r="J7" s="38"/>
    </row>
    <row r="8" spans="1:9" s="40" customFormat="1" ht="15">
      <c r="A8" s="74"/>
      <c r="B8" s="108" t="s">
        <v>46</v>
      </c>
      <c r="C8" s="109"/>
      <c r="D8" s="76" t="s">
        <v>66</v>
      </c>
      <c r="E8" s="77"/>
      <c r="F8" s="39"/>
      <c r="G8" s="39"/>
      <c r="H8" s="37"/>
      <c r="I8" s="37"/>
    </row>
    <row r="9" spans="1:9" s="40" customFormat="1" ht="15">
      <c r="A9" s="41">
        <v>1</v>
      </c>
      <c r="B9" s="110" t="s">
        <v>99</v>
      </c>
      <c r="C9" s="111"/>
      <c r="D9" s="42">
        <v>2000</v>
      </c>
      <c r="E9" s="43" t="s">
        <v>69</v>
      </c>
      <c r="F9" s="39"/>
      <c r="G9" s="39"/>
      <c r="H9" s="37"/>
      <c r="I9" s="37"/>
    </row>
    <row r="10" spans="1:9" s="40" customFormat="1" ht="17.25" customHeight="1">
      <c r="A10" s="44"/>
      <c r="B10" s="45"/>
      <c r="C10" s="61"/>
      <c r="D10" s="46"/>
      <c r="E10" s="47"/>
      <c r="F10" s="39"/>
      <c r="G10" s="39"/>
      <c r="H10" s="37"/>
      <c r="I10" s="37"/>
    </row>
    <row r="11" spans="1:9" s="40" customFormat="1" ht="17.25" customHeight="1">
      <c r="A11" s="44"/>
      <c r="B11" s="45"/>
      <c r="C11" s="61"/>
      <c r="D11" s="46"/>
      <c r="E11" s="47"/>
      <c r="F11" s="55" t="s">
        <v>89</v>
      </c>
      <c r="G11" s="78">
        <f>SUM(G14:G15)</f>
        <v>0</v>
      </c>
      <c r="H11" s="37"/>
      <c r="I11" s="37"/>
    </row>
    <row r="12" spans="1:7" s="37" customFormat="1" ht="15">
      <c r="A12" s="48"/>
      <c r="B12" s="49"/>
      <c r="C12" s="49"/>
      <c r="D12" s="50"/>
      <c r="E12" s="51"/>
      <c r="F12" s="52"/>
      <c r="G12" s="52"/>
    </row>
    <row r="13" spans="1:7" s="37" customFormat="1" ht="42.75">
      <c r="A13" s="53"/>
      <c r="B13" s="54" t="s">
        <v>46</v>
      </c>
      <c r="C13" s="54" t="s">
        <v>73</v>
      </c>
      <c r="D13" s="54" t="s">
        <v>70</v>
      </c>
      <c r="E13" s="54" t="s">
        <v>71</v>
      </c>
      <c r="F13" s="55" t="s">
        <v>72</v>
      </c>
      <c r="G13" s="55" t="s">
        <v>48</v>
      </c>
    </row>
    <row r="14" spans="1:7" s="37" customFormat="1" ht="15">
      <c r="A14" s="56" t="s">
        <v>49</v>
      </c>
      <c r="B14" s="57"/>
      <c r="C14" s="57"/>
      <c r="D14" s="58"/>
      <c r="E14" s="58"/>
      <c r="F14" s="59"/>
      <c r="G14" s="60">
        <f>ROUND(ROUND(F14,2)*ROUND(E14,0),2)</f>
        <v>0</v>
      </c>
    </row>
    <row r="15" spans="1:7" s="37" customFormat="1" ht="15">
      <c r="A15" s="56" t="s">
        <v>51</v>
      </c>
      <c r="B15" s="57"/>
      <c r="C15" s="57"/>
      <c r="D15" s="58"/>
      <c r="E15" s="58"/>
      <c r="F15" s="59"/>
      <c r="G15" s="60">
        <f>ROUND(ROUND(F15,2)*ROUND(E15,0),2)</f>
        <v>0</v>
      </c>
    </row>
    <row r="16" spans="1:7" s="37" customFormat="1" ht="65.25" customHeight="1">
      <c r="A16" s="107" t="s">
        <v>57</v>
      </c>
      <c r="B16" s="107"/>
      <c r="C16" s="107"/>
      <c r="D16" s="107"/>
      <c r="E16" s="107"/>
      <c r="F16" s="107"/>
      <c r="G16" s="107"/>
    </row>
    <row r="17" ht="15">
      <c r="N17" s="10"/>
    </row>
    <row r="18" ht="15">
      <c r="N18" s="10"/>
    </row>
    <row r="19" ht="15">
      <c r="N19" s="10"/>
    </row>
    <row r="20" ht="15">
      <c r="N20" s="10"/>
    </row>
    <row r="21" ht="15">
      <c r="N21" s="10"/>
    </row>
    <row r="22" ht="15">
      <c r="N22" s="10"/>
    </row>
    <row r="23" ht="15">
      <c r="N23" s="10"/>
    </row>
    <row r="24" ht="15">
      <c r="N24" s="10"/>
    </row>
    <row r="25" ht="15">
      <c r="N25" s="10"/>
    </row>
    <row r="26" ht="15">
      <c r="N26" s="10"/>
    </row>
    <row r="27" ht="15">
      <c r="N27" s="10"/>
    </row>
    <row r="28" ht="15">
      <c r="N28" s="10"/>
    </row>
    <row r="29" ht="15">
      <c r="N29" s="10"/>
    </row>
    <row r="30" ht="15">
      <c r="N30" s="10"/>
    </row>
    <row r="31" ht="15">
      <c r="N31" s="10"/>
    </row>
    <row r="32" ht="15">
      <c r="N32" s="10"/>
    </row>
    <row r="33" ht="15">
      <c r="N33" s="10"/>
    </row>
    <row r="34" ht="15">
      <c r="N34" s="10"/>
    </row>
    <row r="35" ht="15">
      <c r="N35" s="10"/>
    </row>
    <row r="36" ht="15">
      <c r="N36" s="10"/>
    </row>
    <row r="37" ht="15">
      <c r="N37" s="10"/>
    </row>
    <row r="38" ht="15">
      <c r="N38" s="10"/>
    </row>
    <row r="39" ht="15">
      <c r="N39" s="10"/>
    </row>
    <row r="40" ht="15">
      <c r="N40" s="10"/>
    </row>
  </sheetData>
  <sheetProtection/>
  <mergeCells count="3">
    <mergeCell ref="B8:C8"/>
    <mergeCell ref="B9:C9"/>
    <mergeCell ref="A16:G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2019-01-11T09:34:41Z</cp:lastPrinted>
  <dcterms:created xsi:type="dcterms:W3CDTF">2003-05-16T10:10:29Z</dcterms:created>
  <dcterms:modified xsi:type="dcterms:W3CDTF">2019-01-11T09:34:51Z</dcterms:modified>
  <cp:category/>
  <cp:version/>
  <cp:contentType/>
  <cp:contentStatus/>
</cp:coreProperties>
</file>