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18" activeTab="1"/>
  </bookViews>
  <sheets>
    <sheet name="formularz oferty" sheetId="1" r:id="rId1"/>
    <sheet name="część (1)" sheetId="2" r:id="rId2"/>
    <sheet name="Arkusz1" sheetId="3" state="hidden" r:id="rId3"/>
    <sheet name="część (2)" sheetId="4" r:id="rId4"/>
  </sheets>
  <definedNames>
    <definedName name="_xlnm.Print_Area" localSheetId="1">'część (1)'!$A$1:$O$58</definedName>
    <definedName name="_xlnm.Print_Area" localSheetId="3">'część (2)'!$A$1:$O$44</definedName>
    <definedName name="_xlnm.Print_Area" localSheetId="0">'formularz oferty'!$A$1:$E$50</definedName>
  </definedNames>
  <calcPr fullCalcOnLoad="1"/>
</workbook>
</file>

<file path=xl/sharedStrings.xml><?xml version="1.0" encoding="utf-8"?>
<sst xmlns="http://schemas.openxmlformats.org/spreadsheetml/2006/main" count="359" uniqueCount="187">
  <si>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</si>
  <si>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</si>
  <si>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</si>
  <si>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</si>
  <si>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</si>
  <si>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</si>
  <si>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</si>
  <si>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</si>
  <si>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</si>
  <si>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</si>
  <si>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</si>
  <si>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</si>
  <si>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</si>
  <si>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</si>
  <si>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</si>
  <si>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</si>
  <si>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</si>
  <si>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</si>
  <si>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</si>
  <si>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</si>
  <si>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</si>
  <si>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</si>
  <si>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</si>
  <si>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</si>
  <si>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</si>
  <si>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</si>
  <si>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</si>
  <si>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</si>
  <si>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</si>
  <si>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</si>
  <si>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</si>
  <si>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</si>
  <si>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</si>
  <si>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</si>
  <si>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</si>
  <si>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</si>
  <si>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</si>
  <si>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</si>
  <si>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</si>
  <si>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</si>
  <si>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</si>
  <si>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Ilość</t>
  </si>
  <si>
    <t>załącznik nr ….. do umowy</t>
  </si>
  <si>
    <t xml:space="preserve">Ilość </t>
  </si>
  <si>
    <t>sztuk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</si>
  <si>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</si>
  <si>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</si>
  <si>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</si>
  <si>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</si>
  <si>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</si>
  <si>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</si>
  <si>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</si>
  <si>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</si>
  <si>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</si>
  <si>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</si>
  <si>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</si>
  <si>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12.</t>
  </si>
  <si>
    <t>13.</t>
  </si>
  <si>
    <t>14.</t>
  </si>
  <si>
    <t>Załącznik nr 1 do SWZ</t>
  </si>
  <si>
    <t>załącznik nr 1a do SWZ</t>
  </si>
  <si>
    <t>DFP.271.49.2021.AM</t>
  </si>
  <si>
    <t>Dostawa produktów leczniczych, wyrobów medycznych, produktów kosmetycznych, czytników kodu kreskowego oraz usługa zarządzania oprogramowaniem sieciowym</t>
  </si>
  <si>
    <t>Oświadczamy, że zamówienie będziemy wykonywać do czasu wyczerpania kwoty wynagrodzenia umownego, nie dłużej jednak niż przez 24 miesiące od dnia zawarcia umowy.</t>
  </si>
  <si>
    <t xml:space="preserve">Opis </t>
  </si>
  <si>
    <t>Nazwa handlowa:
dla worka 2L o stężeniu glukozy 1,36% :
Nazwa handlowa:
dla worka 2L o stężeniu glukozy 2,27% :
Nazwa handlowa:
dla worka 2L o stężeniu glukozy 3,86% :
lub
Nazwa handlowa:
dla worka 2L o stężeniu aminokwasów 1,1% :</t>
  </si>
  <si>
    <t>dla worka 2L o stężeniu glukozy 1,36% :
dla worka 2L o stężeniu glukozy 2,27% :
dla worka 2L o stężeniu glukozy 3,86% :
lub
dla worka 2L o stężeniu aminokwasów 1,1% :</t>
  </si>
  <si>
    <t>Nazwa handlowa:</t>
  </si>
  <si>
    <t>Worki drenażowe ultra set 3L ADO  ^^^</t>
  </si>
  <si>
    <t>Dodatkowe zabezpieczenia połączenia (Connection shield) CADO/ ADO; osłona złącza z roztworem jodopowidonu ^^^</t>
  </si>
  <si>
    <t>Zaciski typu Clamp - zaciski dla portu wyjściowego worka do dializy otrzewnowej ^^^</t>
  </si>
  <si>
    <t>15.</t>
  </si>
  <si>
    <t>Dren łączący typu Transer set ^^^</t>
  </si>
  <si>
    <t>16.</t>
  </si>
  <si>
    <t>Łącznik tytanowy Adapter ^^^</t>
  </si>
  <si>
    <t>17.</t>
  </si>
  <si>
    <t>Cewnik Tenchoffa do zakupu o wymiarach 42cm ^^^</t>
  </si>
  <si>
    <t>18.</t>
  </si>
  <si>
    <t xml:space="preserve">Nazwa handlowa:
</t>
  </si>
  <si>
    <t>19.</t>
  </si>
  <si>
    <t>20.</t>
  </si>
  <si>
    <t xml:space="preserve">Nazwa handlowa:
dla wymiaru 5 x 5cm:
Nazwa handlowa:
dla wymiaru 7,5 x 7,5cm:
</t>
  </si>
  <si>
    <t>Podmiot Odpowiedzialny
(poz. 1-2, 11);
Wytwórca (poz. 3-10, 12-16);
Producent (poz. 17-19)</t>
  </si>
  <si>
    <t>Kod EAN (poz. 1-2, 11)</t>
  </si>
  <si>
    <t>Nazwa handlowa:
dla worka 5L o stężeniu wapnia 1,25 mmol/l i glukozy 1,5%:
Nazwa handlowa:
dla worka 5L o stężeniu wapnia 1,25 mmol/l i glukozy 2,3%:
Nazwa handlowa:
dla worka 5L o stężeniu wapnia 1,25 mmol/l i glukozy 4,25%:  
Nazwa handlowa:
dla worka 5L o stężeniu wapnia 1,75 mmol/l i glukozy 1,5%: 
Nazwa handlowa:
dla worka 5L o stężeniu wapnia 1,75 mmol/l i glukozy 2,3%: 
Nazwa handlowa:
dla worka 5L o stężeniu wapnia 1,75 mmol/l i glukozy 4,25%:</t>
  </si>
  <si>
    <t>dla worka 5L o stężeniu wapnia 1,25 mmol/l i glukozy 1,5%:
dla worka 5L o stężeniu wapnia 1,25 mmol/l i glukozy 2,3%:
dla worka 5L o stężeniu wapnia 1,25 mmol/l i glukozy 4,25%:  
dla worka 5L o stężeniu wapnia 1,75 mmol/l i glukozy 1,5%: 
dla worka 5L o stężeniu wapnia 1,75 mmol/l i glukozy 2,3%: 
dla worka 5L o stężeniu wapnia 1,75 mmol/l i glukozy 4,25%:</t>
  </si>
  <si>
    <t xml:space="preserve">Nazwa handlowa:
dla worka 2L o stęzeniu wapnia 1,25 mmol/l i glukozy 1,5%:
Nazwa handlowa:
dla worka 2L o stęzeniu wapnia 1,25 mmol/l i glukozy 2,3%:
Nazwa handlowa:
dla worka 2L o stęzeniu wapnia 1,25 mmol/l i glukozy 4,25%:
Nazwa handlowa:
dla worka 2L o stęzeniu wapnia 1,75 mmol/l i glukozy 1,5%:
Nazwa handlowa:
dla worka 2L o stęzeniu wapnia 1,75 mmol/l i glukozy 2,3%: 
Nazwa handlowa:
dla worka 2L o stęzeniu wapnia 1,75 mmol/l i glukozy 4,25%:
Nazwa handlowa:
dla worka 2,5L o stęzeniu wapnia 1,25 mmol/l i glukozy 1,5%:
Nazwa handlowa:
dla worka 2,5L o stęzeniu wapnia 1,25 mmol/l i glukozy 2,3%:
Nazwa handlowa:
dla worka 2,5L o stęzeniu wapnia 1,25 mmol/l i glukozy 4,25%:
</t>
  </si>
  <si>
    <t xml:space="preserve">dla worka 2L o stęzeniu wapnia 1,25 mmol/l i glukozy 1,5%:
dla worka 2L o stęzeniu wapnia 1,25 mmol/l i glukozy 2,3%:
dla worka 2L o stęzeniu wapnia 1,25 mmol/l i glukozy 4,25%:
dla worka 2L o stęzeniu wapnia 1,75 mmol/l i glukozy 1,5%:
dla worka 2L o stęzeniu wapnia 1,75 mmol/l i glukozy 2,3%: 
dla worka 2L o stęzeniu wapnia 1,75 mmol/l i glukozy 4,25%:
dla worka 2,5L o stęzeniu wapnia 1,25 mmol/l i glukozy 1,5%:
dla worka 2,5L o stęzeniu wapnia 1,25 mmol/l i glukozy 2,3%:
dla worka 2,5L o stęzeniu wapnia 1,25 mmol/l i glukozy 4,25%:
</t>
  </si>
  <si>
    <t>Nazwa handlowa:
dla worka 2,5L o stęzeniu wapnia 1,75 mmol/l i glukozy 1,5%:
Nazwa handlowa:
dla worka 2,5L o stęzeniu wapnia 1,75 mmol/l i glukozy 2,3%: 
Nazwa handlowa:
dla worka 2,5L o stęzeniu wapnia 1,75 mmol/l i glukozy 4,25%:</t>
  </si>
  <si>
    <t xml:space="preserve">dla worka 2,5L o stęzeniu wapnia 1,75 mmol/l i glukozy 1,5%:
dla worka 2,5L o stęzeniu wapnia 1,75 mmol/l i glukozy 2,3%: 
dla worka 2,5L o stęzeniu wapnia 1,75 mmol/l i glukozy 4,25%:
</t>
  </si>
  <si>
    <t>Linie do dializy automatycznej z korkiem iglicowym - zestaw typu Plus Sleep-Safe ^^^</t>
  </si>
  <si>
    <t xml:space="preserve">Nazwa handlowa:
</t>
  </si>
  <si>
    <t>Nakrętka dezynfekująca typu Stay-Safe ^^^</t>
  </si>
  <si>
    <t>Przedłużacz cewnika zamykany korkiem iglicowym ^^^</t>
  </si>
  <si>
    <t>Adaptor do cewnika typu Stay-Safe ^^^</t>
  </si>
  <si>
    <t>Adaptor typu Sleep-Safe Luer-Lock ^^^</t>
  </si>
  <si>
    <t>Cewnik Tenckhoffa do dializy otrzewnowej  typ 416,419 ^^^</t>
  </si>
  <si>
    <t xml:space="preserve">Nazwa handlowa:
dla typu 416:
Nazwa handlowa:
dla typu 419:
</t>
  </si>
  <si>
    <t>Cewnik Tenckhoffa do dializy otrzewnowej samopozycjonujący typ SA 2447 ^^^</t>
  </si>
  <si>
    <t>Łącznik stabilizacyjny ^^^</t>
  </si>
  <si>
    <t>Łącznik typu CLIP ^^^</t>
  </si>
  <si>
    <t>Zestaw drenażowy z workiem PET ^^^</t>
  </si>
  <si>
    <t>Korek iglicowy z uszczelką - adaptor typu PIN ^^^</t>
  </si>
  <si>
    <t>Oprogramowanie do obsługi pacjentów ADO ^^^</t>
  </si>
  <si>
    <t>Czytnik kart pacjenta ^^^</t>
  </si>
  <si>
    <t>Objętość</t>
  </si>
  <si>
    <t>Postać /Opakowanie</t>
  </si>
  <si>
    <t>Worki CADO z płynem dializacyjnym - objętość 2l;  stężenie glukozy 1,36%, 2,27%, 3,86% lub opcjonalnie płyn dalizacyjny zawierający aminokwasy 1,1% - objetość 2l ^^ * #</t>
  </si>
  <si>
    <t>2 l</t>
  </si>
  <si>
    <t>płyn do dializy otrzewnowej, worek</t>
  </si>
  <si>
    <t>Worki CADO z płynem dializacyjnym zawierającym ikodekstrynę - objetość 2l ^^ * #</t>
  </si>
  <si>
    <t>Worki ADO z płynem dializacyjnym zawierającym ikodekstrynę - objetość 2 l ^ * #</t>
  </si>
  <si>
    <t>Worki CADO z roztworem glukozy buforowane mleczanem i dwuwęglanem - objętość 2,0 l o stężeniu 1,36%; 2,27%;  oraz  stężeniem wapnia 1,25 mmo/l ^^ * #</t>
  </si>
  <si>
    <t>2,0 l</t>
  </si>
  <si>
    <t>Worki CADO z roztworem glukozy buforowane mleczanem i dwuwęglanem - objętość  2,5l o stężeniu 1,36%; 2,27%;  oraz  stężeniem wapnia 1,25 mmo/l ^^ * #</t>
  </si>
  <si>
    <t xml:space="preserve"> 2,5 l</t>
  </si>
  <si>
    <t>Worki ADO z roztworem glukozy buforowane mleczanem i dwuwęglanem - objętość 2,5 l
o stężeniu 1,36%; 2,27% oraz  stężeniem wapnia 1,25 mmo/l ^ * #</t>
  </si>
  <si>
    <t>2,5 l</t>
  </si>
  <si>
    <t>Worki ADO z roztworem glukozy buforowane mleczanem i dwuwęglanem- objętość 5,0 l
o stężeniu 1,36%; 2,27% oraz  stężeniem wapnia 1,25 mmo/l ^ * #</t>
  </si>
  <si>
    <t>5,0 l</t>
  </si>
  <si>
    <t>xx</t>
  </si>
  <si>
    <t>do zakupu Linia główna do aparatu Cycler ADO - zautomatyzowany zestaw typu HomeChoice z 4 odgałęzieniami i Homechoice zestaw do automatycznej dializy otrzewnowej z kasetą i 4 drożnymi połączeniami Luer  ^^^</t>
  </si>
  <si>
    <t>mini nasadka - korki typu Mini Cap ^^^  do zakupu do  ADO i opticap  CADO</t>
  </si>
  <si>
    <t>Cewnik Tenchoffa do zakupu o wymiarach  47 cm ^^^</t>
  </si>
  <si>
    <t>Preparat do higienicznego odkażania rąk ^^^</t>
  </si>
  <si>
    <t>500 ml</t>
  </si>
  <si>
    <t>opakowanie</t>
  </si>
  <si>
    <t>Płyn do dezynfekcji skóry  ^^^</t>
  </si>
  <si>
    <t>250 ml</t>
  </si>
  <si>
    <t>Wymiary</t>
  </si>
  <si>
    <t>Zestaw opatrunkowy - gaziki  ^^^</t>
  </si>
  <si>
    <t>do zakupu w wymiarach 5 x 5 cm i 7,5 x 7,5 cm</t>
  </si>
  <si>
    <t>Środek do mycia przed higiniczną dezynfekcją rąk ^^^</t>
  </si>
  <si>
    <t>Ilość szt</t>
  </si>
  <si>
    <t>ADO - Automatyczna Dializa Otrzewnowa</t>
  </si>
  <si>
    <t>CADO - Ciągła Ambulatoryjna Dializa Otrzewnowa</t>
  </si>
  <si>
    <t>* wymagany jeden podmiot odpowiedzialny</t>
  </si>
  <si>
    <t xml:space="preserve">^ Wykonawca zobowiązany jest udostępnić na okres trwania umowy cyklery do ADO, kompatybilne z zaoferowanymi materiałami, w ilości odpowiedniej do ilości leczonych tą metodą pacjentów (max 10 pacjentów). </t>
  </si>
  <si>
    <t xml:space="preserve">^^ Wykonawca zobowiązany jest udostęnić na okres trwania umowy podgrzewacze do worków CADO, kompatybilne z zaoferowanymi materiałami, w ilości odpowiedniej do ilości leczonych tą metodą pacjentów (max 10 pacjentów). </t>
  </si>
  <si>
    <t>^^^ - produkty stanowią integralną całość z produktami leczniczymi z poz. 1 do 7</t>
  </si>
  <si>
    <t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dostarczane urządzenie zastępcze
- Czas  naprawy do 7 dni roboczych
- Szkolenie z obsługi (każdego nowego pacjenta) w terminie 7 dni od daty przekazania urządzenia
- Instrukcja obsługi w języku polskim, zawierająca opis wszystkich komunikatów wyświetlanych przez urządzenie
- Wraz z urządzeniami Paszporty Techniczne z wpisanymi numerami seryjnymi, orzeczeniem o sprawności technicznej oraz wymaganą przez producenta datą następnego przeglądu technicznego.</t>
  </si>
  <si>
    <t>Worki ADO z płynami dializacyjnymi o poj. 5l;  stężenie wapnia 1,25 mmol/l;1,75mmol/l; stężenie glukozy: 1,5%; 2,3%;4,25%; Na+ 134mmol/l; 3-DG (deoksyglukozone) &lt; 35 µmol/l;                                                                     kwasowość roztworu gotowego do podania pacjentowi: pH≈7,0; ze złączem do automatycznej realizacji sterylnego podłączenia drenów wewnątrz cyklera i z kodem paskowym do identyfikacji poprawności stężeń podłączonych worków* ^ #</t>
  </si>
  <si>
    <t>5 l</t>
  </si>
  <si>
    <t>Worki CADO z drenami i sterylnym korkiem iglicowym, płynem dializacyjnym - objętość 2l, 2,5l; stężenie wapnia 1,25mmol/l; 1,75 mmol/l, stężenie glukozy 1,5%, 2,3%, 4,25%; stężenie sodu 134 mmol/l, pH 7,0 dysk do automatycznego przełączania faz cyklu wymiany płynów** ^^ #</t>
  </si>
  <si>
    <t>do zakupu: 2 l i 2,5 l</t>
  </si>
  <si>
    <t>Płyn do dezynfekcji skóry w aerozolu ^^^</t>
  </si>
  <si>
    <t>Kompresy gazowe 8 - warstwowe jałowe ^^^</t>
  </si>
  <si>
    <t>5cm x 5cm</t>
  </si>
  <si>
    <t># wymagany jeden podmiot odpowiedzialny</t>
  </si>
  <si>
    <t>^ Wykonawca zobowiązany jest udostępnić na okres trwania umowy cyklery do ADO, kompatybilne z zaoferowanymi materiałami, w ilości odpowiedniej do ilości leczonych tą metodą pacjentów ( max 10 pacjentów).</t>
  </si>
  <si>
    <t xml:space="preserve">^^ Wykonawca zobowiązany jest udostępnić na okres trwania umowy podgrzewacze do worków CADO, kompatybilne z zaoferowanymi materiałami, w ilości odpowiedniej do ilości leczonych tą metodą pacjentów( max 10 pacjentów). </t>
  </si>
  <si>
    <t>^^^ - produkty stanowią integralną całość z produktami leczniczymi z poz. 1 do 2</t>
  </si>
  <si>
    <t>* Płyny infuzyjne ADO Balance z podwyższonym pakietem bezpieczeństwa z niską zawartością GDP i pH neutralnym, automatycznie podłączanych sterylnie przez cykler do zestawu drenów po uprzedniej identyfikacji poprawności kodu paskowego worków, zabezpieczonych sterylnym korkiem iglicowym odcinającym otoczenie zewnętrzne w momencie odłączenia zestawu od pacjenta. Cykler z oprogramowaniem bezwzględnie (brak możliwości wyłączenia lub obejścia alarmu bez usunięcia jego przyczyny) zabezpieczającym przed przepełnieniem pacjenta. Płyny Balance z obniżoną zawartością produktów degradacji glukozy (GDP): zawartość 3-DG (deoksyglukozone) &lt; 35 µmol/l</t>
  </si>
  <si>
    <t>** Płyny infuzyjne CADO Balance z podwyższonym pakietem bezpieczeństwa z niską zawartością GDP i pH neutralnym, zabezpieczonych sterylnym korkiem iglicowym odcinającym otoczenie zewnętrzne w momencie odłączenia zestawu od pacjenta, z organizerem i z dyskiem automatycznie przełączającym prawidłowe fazy wymian. Płyny Balance z obniżoną zawartością produktów degradacji glukozy (GDP): zawartość 3-DG (deoksyglukozone) &lt; 35 µmol/l</t>
  </si>
  <si>
    <t xml:space="preserve"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</si>
  <si>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Kod EAN (poz. 1-7, 17-18)</t>
  </si>
  <si>
    <t>Podmiot Odpowiedzialny (poz. 1-7, 17-18);
Wytwórca (poz. 8 - 16, 19); 
Producent (poz. 20)</t>
  </si>
  <si>
    <t xml:space="preserve">Oświadczamy, że oferowane przez nas w części: 1 poz. 1-7, 17-18; 2 poz. 1-2, 11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</si>
  <si>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Oświadczamy, że oferowane przez nas w części: 1 poz. 8-16, 19; 2 poz. 3-10, 12-16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</si>
  <si>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częściach: 1 poz. 20; 2 poz. 17,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 (dotyczy wykonawców oferujących kosmetyki).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</si>
  <si>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</si>
  <si>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</si>
  <si>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Nazwa handlowa:
dla worka 2L z roztworem glukozy buforowanego  mleczanem i dwuwęglanem o stężeniu 1,36% :
Nazwa handlowa:
dla worka 2L z roztworem glukozy buforowanego  mleczanem i dwuwęglanem o stężeniu 2,27 % :
</t>
    </r>
  </si>
  <si>
    <t xml:space="preserve">dla worka 2L z roztworem glukozy buforowanego  mleczanem i dwuwęglanem o stężeniu 1,36% :
dla worka 2L z roztworem glukozy buforowanego  mleczanem i dwuwęglanem o stężeniu 2,27 % :
</t>
  </si>
  <si>
    <r>
      <t>Nazwa handlowa: 
dla worka 2,5 L z roztworem glukozy buforowanego  mleczanem i dwuwęglanem o stężeniu 1,36% :
Nazwa handlowa:
dla worka 2,5 L z roztworem glukozy buforowanego  mleczanem i dwuwęglanem o stężeniu 2,27 % :</t>
    </r>
  </si>
  <si>
    <t>dla worka 2,5 L z roztworem glukozy buforowanego  mleczanem i dwuwęglanem o stężeniu 1,36% :
dla worka 2,5 L z roztworem glukozy buforowanego  mleczanem i dwuwęglanem o stężeniu 2,27 % :</t>
  </si>
  <si>
    <t xml:space="preserve">Nazwa handlowa:
dla worka 2,5L z roztworem glukozy buforowanego mleczanem i dwuwęglanem o stężeniu 1,36% :
Nazwa handlowa:    
dla worka 2,5L z roztworem glukozy buforowanego mleczanem i dwuwęglanem o stężeniu 2,27% :
</t>
  </si>
  <si>
    <t xml:space="preserve">dla worka 2,5L z roztworem glukozy buforowanego mleczanem i dwuwęglanem o stężeniu 1,36% :
dla worka 2,5L z roztworem glukozy buforowanego  mleczanem i dwuwęglanem o stężeniu 2,27% :    </t>
  </si>
  <si>
    <t xml:space="preserve">Nazwa handlowa:
dla worka 5L z roztworem glukozy buforowanego  mleczanem i dwuwęglanem o stężeniu 1,36% :
Nazwa handlowa:    
dla worka 5L z roztworem glukozy buforowanego  mleczanem i dwuwęglanem o stężeniu 2,27% :   
</t>
  </si>
  <si>
    <t xml:space="preserve">dla worka 5L z roztworem glukozy buforowanego  mleczanem i dwuwęglanem o stężeniu 1,36% :
dla worka 5L z roztworem glukozy buforowanego  mleczanem i dwuwęglanem o stężeniu 2,27% :    
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</si>
  <si>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</si>
  <si>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TAK / NIE</t>
  </si>
  <si>
    <t>a. Łączność z aparaturą pacjenta z wykorzystaniem technologii 3G/4G,</t>
  </si>
  <si>
    <t>b. Automatyczne zasilanie portalu danymi, bez konieczności dodatkowych czynności po stronie pacjenta,</t>
  </si>
  <si>
    <t>c. Wykonawca tworzy w portalu konta administratorów dla wskazanych użytkowników po stronie Zamawiającego</t>
  </si>
  <si>
    <t>d. Administratorzy po stronie Zamawiającego posiadają uprawnienia pozwalające na pełne zarządzanie bazą użytkowników (dodawanie, edycja, blokowanie/usuwanie, zmiana hasła),</t>
  </si>
  <si>
    <t>g. Dostęp do portalu jest zabezpieczony i możliwy wyłącznie dla administratorów oraz uprawnionych przez nich użytkowników po uwierzytelnieniu za pomocą nazwy użytkownika oraz hasła,</t>
  </si>
  <si>
    <t>h. Portal umożliwia przegląd oraz zmianę parametrów terapii przez upoważnionego użytkownika (lekarza),</t>
  </si>
  <si>
    <t>i. Dostęp do portalu możliwy jest poprzez popularne przeglądarki internetowe na dowolnym urządzeniu je obsługującym,</t>
  </si>
  <si>
    <t>k. W przypadku zakończenia użytkowania przez Zamawiającego, Wykonawca zobowiązuje się do całkowitego usunięcia danych z portalu.</t>
  </si>
  <si>
    <t>Portal spełnia min. poniższe wymogi:</t>
  </si>
  <si>
    <t>e. Brak ograniczenia liczby użytkowników uprawnianych przez Administratora,</t>
  </si>
  <si>
    <t>f. Brak limitu jednocześnie pracujących użytkowników,</t>
  </si>
  <si>
    <t>j. Wykonawca zobowiązany jest do zapewnienia ciągłości działania portalu, a w przypadku wystąpienia awarii do jej usunięcia w czasie do 24h od zgłoszenia przez Zamawiającego.</t>
  </si>
  <si>
    <t xml:space="preserve"># Wykonawca oświadcza, że na czas obowiązywania umowy udostępnia portal kliniczny umożliwiający lekarzowi zdalne monitorowanie terapii pacjenta. </t>
  </si>
  <si>
    <r>
      <t xml:space="preserve">Innowacyjny portal kliniczny </t>
    </r>
    <r>
      <rPr>
        <b/>
        <vertAlign val="superscript"/>
        <sz val="11"/>
        <color indexed="8"/>
        <rFont val="Times New Roman"/>
        <family val="1"/>
      </rPr>
      <t>&amp;</t>
    </r>
  </si>
  <si>
    <r>
      <rPr>
        <i/>
        <vertAlign val="superscript"/>
        <sz val="11"/>
        <color indexed="8"/>
        <rFont val="Times New Roman"/>
        <family val="1"/>
      </rPr>
      <t xml:space="preserve">&amp; </t>
    </r>
    <r>
      <rPr>
        <i/>
        <sz val="11"/>
        <color indexed="8"/>
        <rFont val="Times New Roman"/>
        <family val="1"/>
      </rPr>
      <t>należy wybrać właściwe (TAK lub NIE) - jeżeli wykonawca nie poda tej informacji to Zamawiający przyjmie, że wykonawca nie oferuje udostępnienia innowacyjnego portalu klinicznego.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</si>
</sst>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trike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b/>
      <vertAlign val="superscript"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9" fillId="0" borderId="0" xfId="0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170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33" borderId="10" xfId="0" applyNumberFormat="1" applyFont="1" applyFill="1" applyBorder="1" applyAlignment="1" applyProtection="1">
      <alignment horizontal="left" vertical="top" wrapText="1"/>
      <protection locked="0"/>
    </xf>
    <xf numFmtId="44" fontId="49" fillId="0" borderId="10" xfId="72" applyNumberFormat="1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9" fillId="0" borderId="0" xfId="72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49" fontId="49" fillId="0" borderId="0" xfId="0" applyNumberFormat="1" applyFont="1" applyFill="1" applyBorder="1" applyAlignment="1" applyProtection="1">
      <alignment horizontal="left" vertical="top" wrapText="1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177" fontId="4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/>
    </xf>
    <xf numFmtId="44" fontId="4" fillId="34" borderId="10" xfId="72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4" fontId="5" fillId="0" borderId="10" xfId="72" applyFont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center" vertical="center"/>
    </xf>
    <xf numFmtId="44" fontId="5" fillId="35" borderId="10" xfId="72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9" fillId="0" borderId="0" xfId="0" applyFont="1" applyFill="1" applyAlignment="1" applyProtection="1">
      <alignment horizontal="left" vertical="center" wrapText="1"/>
      <protection locked="0"/>
    </xf>
    <xf numFmtId="9" fontId="49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>
      <alignment horizontal="left" vertical="center"/>
    </xf>
    <xf numFmtId="44" fontId="5" fillId="34" borderId="10" xfId="72" applyFont="1" applyFill="1" applyBorder="1" applyAlignment="1">
      <alignment horizontal="left" vertical="center"/>
    </xf>
    <xf numFmtId="44" fontId="4" fillId="34" borderId="10" xfId="72" applyFont="1" applyFill="1" applyBorder="1" applyAlignment="1">
      <alignment horizontal="left" vertical="center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177" fontId="4" fillId="34" borderId="10" xfId="48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5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177" fontId="4" fillId="35" borderId="10" xfId="50" applyNumberFormat="1" applyFont="1" applyFill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>
      <alignment horizontal="right" vertical="center" wrapText="1"/>
    </xf>
    <xf numFmtId="177" fontId="4" fillId="0" borderId="10" xfId="5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4" fontId="5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44" fontId="49" fillId="0" borderId="10" xfId="72" applyFont="1" applyBorder="1" applyAlignment="1">
      <alignment horizontal="center" vertical="center"/>
    </xf>
    <xf numFmtId="3" fontId="50" fillId="0" borderId="10" xfId="50" applyNumberFormat="1" applyFont="1" applyFill="1" applyBorder="1" applyAlignment="1" applyProtection="1">
      <alignment horizontal="center" vertical="center" wrapText="1"/>
      <protection locked="0"/>
    </xf>
    <xf numFmtId="177" fontId="5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>
      <alignment vertical="center" wrapText="1"/>
    </xf>
    <xf numFmtId="177" fontId="4" fillId="34" borderId="10" xfId="48" applyNumberFormat="1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4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justify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2" xfId="0" applyFont="1" applyFill="1" applyBorder="1" applyAlignment="1" applyProtection="1">
      <alignment horizontal="center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49" fontId="49" fillId="0" borderId="13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4" fontId="49" fillId="0" borderId="11" xfId="0" applyNumberFormat="1" applyFont="1" applyFill="1" applyBorder="1" applyAlignment="1" applyProtection="1">
      <alignment horizontal="left" vertical="top" wrapText="1"/>
      <protection locked="0"/>
    </xf>
    <xf numFmtId="44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177" fontId="4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0" fillId="34" borderId="16" xfId="0" applyFont="1" applyFill="1" applyBorder="1" applyAlignment="1" applyProtection="1">
      <alignment horizontal="left" vertical="center" wrapText="1"/>
      <protection locked="0"/>
    </xf>
    <xf numFmtId="0" fontId="50" fillId="34" borderId="17" xfId="0" applyFont="1" applyFill="1" applyBorder="1" applyAlignment="1" applyProtection="1">
      <alignment horizontal="left" vertical="center" wrapText="1"/>
      <protection locked="0"/>
    </xf>
    <xf numFmtId="0" fontId="50" fillId="34" borderId="18" xfId="0" applyFont="1" applyFill="1" applyBorder="1" applyAlignment="1" applyProtection="1">
      <alignment horizontal="left" vertical="center" wrapText="1"/>
      <protection locked="0"/>
    </xf>
    <xf numFmtId="0" fontId="50" fillId="0" borderId="19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21" xfId="0" applyFont="1" applyFill="1" applyBorder="1" applyAlignment="1" applyProtection="1">
      <alignment horizontal="left" vertical="top" wrapText="1"/>
      <protection locked="0"/>
    </xf>
    <xf numFmtId="0" fontId="51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22" xfId="0" applyFont="1" applyFill="1" applyBorder="1" applyAlignment="1" applyProtection="1">
      <alignment horizontal="left" vertical="top" wrapText="1"/>
      <protection locked="0"/>
    </xf>
    <xf numFmtId="0" fontId="53" fillId="0" borderId="21" xfId="0" applyFont="1" applyFill="1" applyBorder="1" applyAlignment="1" applyProtection="1">
      <alignment horizontal="left" vertical="top" wrapText="1"/>
      <protection locked="0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0" fontId="53" fillId="0" borderId="22" xfId="0" applyFont="1" applyFill="1" applyBorder="1" applyAlignment="1" applyProtection="1">
      <alignment horizontal="left" vertical="top" wrapText="1"/>
      <protection locked="0"/>
    </xf>
    <xf numFmtId="0" fontId="51" fillId="0" borderId="23" xfId="0" applyFont="1" applyFill="1" applyBorder="1" applyAlignment="1" applyProtection="1">
      <alignment horizontal="left" vertical="top" wrapText="1"/>
      <protection locked="0"/>
    </xf>
    <xf numFmtId="0" fontId="51" fillId="0" borderId="24" xfId="0" applyFont="1" applyFill="1" applyBorder="1" applyAlignment="1" applyProtection="1">
      <alignment horizontal="left" vertical="top" wrapText="1"/>
      <protection locked="0"/>
    </xf>
    <xf numFmtId="0" fontId="51" fillId="0" borderId="25" xfId="0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52"/>
  <sheetViews>
    <sheetView showGridLines="0" view="pageBreakPreview" zoomScale="110" zoomScaleNormal="80" zoomScaleSheetLayoutView="110" zoomScalePageLayoutView="115" workbookViewId="0" topLeftCell="A1">
      <selection activeCell="G10" sqref="G10"/>
    </sheetView>
  </sheetViews>
  <sheetFormatPr defaultColWidth="9.00390625" defaultRowHeight="12.75"/>
  <cols>
    <col min="1" max="1" width="9.125" style="6" customWidth="1"/>
    <col min="2" max="2" width="6.125" style="6" customWidth="1"/>
    <col min="3" max="4" width="30.00390625" style="6" customWidth="1"/>
    <col min="5" max="5" width="48.625" style="12" customWidth="1"/>
    <col min="6" max="7" width="9.125" style="6" customWidth="1"/>
    <col min="8" max="8" width="31.00390625" style="6" customWidth="1"/>
    <col min="9" max="9" width="9.125" style="6" customWidth="1"/>
    <col min="10" max="10" width="26.75390625" style="6" customWidth="1"/>
    <col min="11" max="12" width="16.125" style="6" customWidth="1"/>
    <col min="13" max="16384" width="9.125" style="6" customWidth="1"/>
  </cols>
  <sheetData>
    <row r="1" spans="1:5" ht="15">
      <c r="A1" s="49"/>
      <c r="B1" s="49"/>
      <c r="C1" s="49"/>
      <c r="D1" s="49"/>
      <c r="E1" s="15" t="s">
        <v>59</v>
      </c>
    </row>
    <row r="2" spans="1:5" ht="15">
      <c r="A2" s="49"/>
      <c r="B2" s="49"/>
      <c r="C2" s="20"/>
      <c r="D2" s="20" t="s">
        <v>40</v>
      </c>
      <c r="E2" s="20"/>
    </row>
    <row r="3" spans="1:4" ht="15">
      <c r="A3" s="49"/>
      <c r="B3" s="49"/>
      <c r="C3" s="49"/>
      <c r="D3" s="49"/>
    </row>
    <row r="4" spans="1:4" ht="15">
      <c r="A4" s="49"/>
      <c r="B4" s="49"/>
      <c r="C4" s="49" t="s">
        <v>32</v>
      </c>
      <c r="D4" s="49" t="s">
        <v>61</v>
      </c>
    </row>
    <row r="5" spans="1:4" ht="15">
      <c r="A5" s="49"/>
      <c r="B5" s="49"/>
      <c r="C5" s="49"/>
      <c r="D5" s="49"/>
    </row>
    <row r="6" spans="1:5" ht="32.25" customHeight="1">
      <c r="A6" s="49"/>
      <c r="B6" s="49"/>
      <c r="C6" s="49" t="s">
        <v>31</v>
      </c>
      <c r="D6" s="101" t="s">
        <v>62</v>
      </c>
      <c r="E6" s="101"/>
    </row>
    <row r="7" spans="1:4" ht="15">
      <c r="A7" s="49"/>
      <c r="B7" s="49"/>
      <c r="C7" s="49"/>
      <c r="D7" s="49"/>
    </row>
    <row r="8" spans="1:5" ht="15">
      <c r="A8" s="49"/>
      <c r="B8" s="49"/>
      <c r="C8" s="19" t="s">
        <v>28</v>
      </c>
      <c r="D8" s="120"/>
      <c r="E8" s="119"/>
    </row>
    <row r="9" spans="1:5" ht="15">
      <c r="A9" s="49"/>
      <c r="B9" s="49"/>
      <c r="C9" s="19" t="s">
        <v>33</v>
      </c>
      <c r="D9" s="110"/>
      <c r="E9" s="111"/>
    </row>
    <row r="10" spans="1:5" ht="15">
      <c r="A10" s="49"/>
      <c r="B10" s="49"/>
      <c r="C10" s="19" t="s">
        <v>27</v>
      </c>
      <c r="D10" s="112"/>
      <c r="E10" s="113"/>
    </row>
    <row r="11" spans="1:5" ht="15">
      <c r="A11" s="49"/>
      <c r="B11" s="49"/>
      <c r="C11" s="19" t="s">
        <v>34</v>
      </c>
      <c r="D11" s="112"/>
      <c r="E11" s="113"/>
    </row>
    <row r="12" spans="1:5" ht="15">
      <c r="A12" s="49"/>
      <c r="B12" s="49"/>
      <c r="C12" s="19" t="s">
        <v>35</v>
      </c>
      <c r="D12" s="112"/>
      <c r="E12" s="113"/>
    </row>
    <row r="13" spans="1:5" ht="15">
      <c r="A13" s="49"/>
      <c r="B13" s="49"/>
      <c r="C13" s="19" t="s">
        <v>36</v>
      </c>
      <c r="D13" s="112"/>
      <c r="E13" s="113"/>
    </row>
    <row r="14" spans="1:5" ht="15">
      <c r="A14" s="49"/>
      <c r="B14" s="49"/>
      <c r="C14" s="19" t="s">
        <v>37</v>
      </c>
      <c r="D14" s="112"/>
      <c r="E14" s="113"/>
    </row>
    <row r="15" spans="1:5" ht="15">
      <c r="A15" s="49"/>
      <c r="B15" s="49"/>
      <c r="C15" s="19" t="s">
        <v>38</v>
      </c>
      <c r="D15" s="112"/>
      <c r="E15" s="113"/>
    </row>
    <row r="16" spans="1:5" ht="15">
      <c r="A16" s="49"/>
      <c r="B16" s="49"/>
      <c r="C16" s="19" t="s">
        <v>39</v>
      </c>
      <c r="D16" s="112"/>
      <c r="E16" s="113"/>
    </row>
    <row r="17" spans="1:5" ht="15">
      <c r="A17" s="49"/>
      <c r="B17" s="49"/>
      <c r="C17" s="49"/>
      <c r="D17" s="11"/>
      <c r="E17" s="21"/>
    </row>
    <row r="18" spans="1:5" ht="15" customHeight="1">
      <c r="A18" s="49"/>
      <c r="B18" s="49" t="s">
        <v>1</v>
      </c>
      <c r="C18" s="108" t="s">
        <v>46</v>
      </c>
      <c r="D18" s="108"/>
      <c r="E18" s="108"/>
    </row>
    <row r="19" spans="1:5" ht="21" customHeight="1">
      <c r="A19" s="49"/>
      <c r="B19" s="49"/>
      <c r="C19" s="3" t="s">
        <v>16</v>
      </c>
      <c r="D19" s="22" t="s">
        <v>0</v>
      </c>
      <c r="E19" s="11"/>
    </row>
    <row r="20" spans="1:5" ht="15">
      <c r="A20" s="49"/>
      <c r="B20" s="49"/>
      <c r="C20" s="52" t="s">
        <v>21</v>
      </c>
      <c r="D20" s="23">
        <f>'część (1)'!H$6</f>
        <v>0</v>
      </c>
      <c r="E20" s="24"/>
    </row>
    <row r="21" spans="1:5" ht="15">
      <c r="A21" s="49"/>
      <c r="B21" s="49"/>
      <c r="C21" s="52" t="s">
        <v>22</v>
      </c>
      <c r="D21" s="23">
        <f>'część (2)'!H$6</f>
        <v>0</v>
      </c>
      <c r="E21" s="24"/>
    </row>
    <row r="22" spans="1:5" ht="15">
      <c r="A22" s="49"/>
      <c r="B22" s="49"/>
      <c r="C22" s="49"/>
      <c r="D22" s="25"/>
      <c r="E22" s="24"/>
    </row>
    <row r="23" spans="1:5" ht="72.75" customHeight="1">
      <c r="A23" s="49"/>
      <c r="B23" s="49" t="s">
        <v>2</v>
      </c>
      <c r="C23" s="108" t="s">
        <v>160</v>
      </c>
      <c r="D23" s="108"/>
      <c r="E23" s="108"/>
    </row>
    <row r="24" spans="1:5" ht="21" customHeight="1">
      <c r="A24" s="49"/>
      <c r="B24" s="49" t="s">
        <v>3</v>
      </c>
      <c r="C24" s="114" t="s">
        <v>47</v>
      </c>
      <c r="D24" s="108"/>
      <c r="E24" s="115"/>
    </row>
    <row r="25" spans="1:5" ht="33" customHeight="1">
      <c r="A25" s="49"/>
      <c r="B25" s="49" t="s">
        <v>4</v>
      </c>
      <c r="C25" s="103" t="s">
        <v>63</v>
      </c>
      <c r="D25" s="103"/>
      <c r="E25" s="103"/>
    </row>
    <row r="26" spans="1:5" ht="17.25" customHeight="1">
      <c r="A26" s="49"/>
      <c r="B26" s="49" t="s">
        <v>26</v>
      </c>
      <c r="C26" s="26" t="s">
        <v>53</v>
      </c>
      <c r="D26" s="26"/>
      <c r="E26" s="26"/>
    </row>
    <row r="27" spans="1:5" ht="93.75" customHeight="1">
      <c r="A27" s="49"/>
      <c r="B27" s="49"/>
      <c r="C27" s="27" t="s">
        <v>52</v>
      </c>
      <c r="D27" s="109" t="s">
        <v>170</v>
      </c>
      <c r="E27" s="109"/>
    </row>
    <row r="28" spans="1:5" ht="20.25" customHeight="1">
      <c r="A28" s="49"/>
      <c r="B28" s="49"/>
      <c r="C28" s="28"/>
      <c r="D28" s="28" t="s">
        <v>51</v>
      </c>
      <c r="E28" s="26"/>
    </row>
    <row r="29" spans="2:5" s="29" customFormat="1" ht="63.75" customHeight="1">
      <c r="B29" s="29" t="s">
        <v>30</v>
      </c>
      <c r="C29" s="101" t="s">
        <v>157</v>
      </c>
      <c r="D29" s="101"/>
      <c r="E29" s="101"/>
    </row>
    <row r="30" spans="2:5" s="29" customFormat="1" ht="63.75" customHeight="1">
      <c r="B30" s="29" t="s">
        <v>5</v>
      </c>
      <c r="C30" s="108" t="s">
        <v>158</v>
      </c>
      <c r="D30" s="108"/>
      <c r="E30" s="108"/>
    </row>
    <row r="31" spans="2:5" s="29" customFormat="1" ht="63.75" customHeight="1">
      <c r="B31" s="29" t="s">
        <v>6</v>
      </c>
      <c r="C31" s="108" t="s">
        <v>159</v>
      </c>
      <c r="D31" s="108"/>
      <c r="E31" s="108"/>
    </row>
    <row r="32" spans="1:5" ht="36" customHeight="1">
      <c r="A32" s="49"/>
      <c r="B32" s="29" t="s">
        <v>45</v>
      </c>
      <c r="C32" s="101" t="s">
        <v>48</v>
      </c>
      <c r="D32" s="101"/>
      <c r="E32" s="101"/>
    </row>
    <row r="33" spans="1:5" ht="21" customHeight="1">
      <c r="A33" s="49"/>
      <c r="B33" s="29" t="s">
        <v>54</v>
      </c>
      <c r="C33" s="102" t="s">
        <v>49</v>
      </c>
      <c r="D33" s="102"/>
      <c r="E33" s="102"/>
    </row>
    <row r="34" spans="1:5" ht="39" customHeight="1">
      <c r="A34" s="49"/>
      <c r="B34" s="29" t="s">
        <v>55</v>
      </c>
      <c r="C34" s="101" t="s">
        <v>50</v>
      </c>
      <c r="D34" s="101"/>
      <c r="E34" s="101"/>
    </row>
    <row r="35" spans="1:5" ht="132.75" customHeight="1">
      <c r="A35" s="49"/>
      <c r="B35" s="29" t="s">
        <v>56</v>
      </c>
      <c r="C35" s="101" t="s">
        <v>161</v>
      </c>
      <c r="D35" s="101"/>
      <c r="E35" s="101"/>
    </row>
    <row r="36" spans="1:5" ht="18" customHeight="1">
      <c r="A36" s="49"/>
      <c r="B36" s="49" t="s">
        <v>57</v>
      </c>
      <c r="C36" s="51" t="s">
        <v>7</v>
      </c>
      <c r="D36" s="50"/>
      <c r="E36" s="49"/>
    </row>
    <row r="37" spans="1:5" ht="18" customHeight="1">
      <c r="A37" s="49"/>
      <c r="B37" s="30"/>
      <c r="C37" s="104" t="s">
        <v>18</v>
      </c>
      <c r="D37" s="118"/>
      <c r="E37" s="105"/>
    </row>
    <row r="38" spans="1:5" ht="18" customHeight="1">
      <c r="A38" s="49"/>
      <c r="B38" s="49"/>
      <c r="C38" s="104" t="s">
        <v>8</v>
      </c>
      <c r="D38" s="105"/>
      <c r="E38" s="52"/>
    </row>
    <row r="39" spans="1:5" ht="18" customHeight="1">
      <c r="A39" s="49"/>
      <c r="B39" s="49"/>
      <c r="C39" s="106"/>
      <c r="D39" s="107"/>
      <c r="E39" s="52"/>
    </row>
    <row r="40" spans="1:5" ht="18" customHeight="1">
      <c r="A40" s="49"/>
      <c r="B40" s="49"/>
      <c r="C40" s="106"/>
      <c r="D40" s="107"/>
      <c r="E40" s="52"/>
    </row>
    <row r="41" spans="1:5" ht="18" customHeight="1">
      <c r="A41" s="49"/>
      <c r="B41" s="49"/>
      <c r="C41" s="106"/>
      <c r="D41" s="107"/>
      <c r="E41" s="52"/>
    </row>
    <row r="42" spans="1:5" ht="18" customHeight="1">
      <c r="A42" s="49"/>
      <c r="B42" s="49"/>
      <c r="C42" s="31" t="s">
        <v>10</v>
      </c>
      <c r="D42" s="31"/>
      <c r="E42" s="15"/>
    </row>
    <row r="43" spans="1:5" ht="18" customHeight="1">
      <c r="A43" s="49"/>
      <c r="B43" s="49"/>
      <c r="C43" s="104" t="s">
        <v>19</v>
      </c>
      <c r="D43" s="118"/>
      <c r="E43" s="105"/>
    </row>
    <row r="44" spans="1:5" ht="18" customHeight="1">
      <c r="A44" s="49"/>
      <c r="B44" s="49"/>
      <c r="C44" s="32" t="s">
        <v>8</v>
      </c>
      <c r="D44" s="48" t="s">
        <v>9</v>
      </c>
      <c r="E44" s="33" t="s">
        <v>11</v>
      </c>
    </row>
    <row r="45" spans="1:5" ht="18" customHeight="1">
      <c r="A45" s="49"/>
      <c r="B45" s="49"/>
      <c r="C45" s="34"/>
      <c r="D45" s="48"/>
      <c r="E45" s="35"/>
    </row>
    <row r="46" spans="1:5" ht="18" customHeight="1">
      <c r="A46" s="49"/>
      <c r="B46" s="49"/>
      <c r="C46" s="34"/>
      <c r="D46" s="48"/>
      <c r="E46" s="35"/>
    </row>
    <row r="47" spans="1:5" ht="18" customHeight="1">
      <c r="A47" s="49"/>
      <c r="B47" s="49"/>
      <c r="C47" s="31"/>
      <c r="D47" s="31"/>
      <c r="E47" s="15"/>
    </row>
    <row r="48" spans="1:5" ht="18" customHeight="1">
      <c r="A48" s="49"/>
      <c r="B48" s="49"/>
      <c r="C48" s="104" t="s">
        <v>20</v>
      </c>
      <c r="D48" s="118"/>
      <c r="E48" s="105"/>
    </row>
    <row r="49" spans="1:5" ht="18" customHeight="1">
      <c r="A49" s="49"/>
      <c r="B49" s="49"/>
      <c r="C49" s="104" t="s">
        <v>12</v>
      </c>
      <c r="D49" s="105"/>
      <c r="E49" s="52"/>
    </row>
    <row r="50" spans="1:5" ht="18" customHeight="1">
      <c r="A50" s="49"/>
      <c r="B50" s="49"/>
      <c r="C50" s="119"/>
      <c r="D50" s="119"/>
      <c r="E50" s="52"/>
    </row>
    <row r="51" spans="1:5" ht="34.5" customHeight="1">
      <c r="A51" s="49"/>
      <c r="B51" s="49"/>
      <c r="C51" s="47"/>
      <c r="D51" s="36"/>
      <c r="E51" s="36"/>
    </row>
    <row r="52" spans="1:5" ht="21" customHeight="1">
      <c r="A52" s="49"/>
      <c r="B52" s="49"/>
      <c r="C52" s="116"/>
      <c r="D52" s="117"/>
      <c r="E52" s="117"/>
    </row>
  </sheetData>
  <sheetProtection/>
  <mergeCells count="32">
    <mergeCell ref="D6:E6"/>
    <mergeCell ref="D13:E13"/>
    <mergeCell ref="D11:E11"/>
    <mergeCell ref="D14:E14"/>
    <mergeCell ref="D8:E8"/>
    <mergeCell ref="D16:E16"/>
    <mergeCell ref="D15:E15"/>
    <mergeCell ref="C52:E52"/>
    <mergeCell ref="C34:E34"/>
    <mergeCell ref="C37:E37"/>
    <mergeCell ref="C40:D40"/>
    <mergeCell ref="C41:D41"/>
    <mergeCell ref="C43:E43"/>
    <mergeCell ref="C48:E48"/>
    <mergeCell ref="C49:D49"/>
    <mergeCell ref="C50:D50"/>
    <mergeCell ref="C18:E18"/>
    <mergeCell ref="D27:E27"/>
    <mergeCell ref="C31:E31"/>
    <mergeCell ref="D9:E9"/>
    <mergeCell ref="D10:E10"/>
    <mergeCell ref="D12:E12"/>
    <mergeCell ref="C24:E24"/>
    <mergeCell ref="C29:E29"/>
    <mergeCell ref="C30:E30"/>
    <mergeCell ref="C23:E23"/>
    <mergeCell ref="C32:E32"/>
    <mergeCell ref="C33:E33"/>
    <mergeCell ref="C25:E25"/>
    <mergeCell ref="C38:D38"/>
    <mergeCell ref="C39:D39"/>
    <mergeCell ref="C35:E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6"/>
  <sheetViews>
    <sheetView showGridLines="0" tabSelected="1" view="pageBreakPreview" zoomScale="90" zoomScaleNormal="80" zoomScaleSheetLayoutView="90" zoomScalePageLayoutView="85" workbookViewId="0" topLeftCell="A31">
      <selection activeCell="I42" sqref="I42"/>
    </sheetView>
  </sheetViews>
  <sheetFormatPr defaultColWidth="9.00390625" defaultRowHeight="12.75"/>
  <cols>
    <col min="1" max="1" width="5.375" style="46" customWidth="1"/>
    <col min="2" max="2" width="29.875" style="46" customWidth="1"/>
    <col min="3" max="3" width="21.875" style="46" customWidth="1"/>
    <col min="4" max="4" width="19.00390625" style="46" customWidth="1"/>
    <col min="5" max="5" width="10.375" style="2" customWidth="1"/>
    <col min="6" max="6" width="14.125" style="46" customWidth="1"/>
    <col min="7" max="7" width="36.125" style="46" customWidth="1"/>
    <col min="8" max="8" width="31.00390625" style="46" customWidth="1"/>
    <col min="9" max="9" width="19.25390625" style="46" customWidth="1"/>
    <col min="10" max="10" width="26.75390625" style="46" customWidth="1"/>
    <col min="11" max="12" width="16.125" style="46" customWidth="1"/>
    <col min="13" max="13" width="17.125" style="46" customWidth="1"/>
    <col min="14" max="14" width="18.625" style="46" customWidth="1"/>
    <col min="15" max="15" width="8.00390625" style="46" customWidth="1"/>
    <col min="16" max="16" width="15.875" style="46" customWidth="1"/>
    <col min="17" max="17" width="15.875" style="8" customWidth="1"/>
    <col min="18" max="18" width="15.875" style="46" customWidth="1"/>
    <col min="19" max="20" width="14.25390625" style="46" customWidth="1"/>
    <col min="21" max="21" width="15.25390625" style="46" customWidth="1"/>
    <col min="22" max="16384" width="9.125" style="46" customWidth="1"/>
  </cols>
  <sheetData>
    <row r="1" spans="2:20" ht="15">
      <c r="B1" s="1" t="str">
        <f>'formularz oferty'!D4</f>
        <v>DFP.271.49.2021.AM</v>
      </c>
      <c r="N1" s="7" t="s">
        <v>60</v>
      </c>
      <c r="S1" s="1"/>
      <c r="T1" s="1"/>
    </row>
    <row r="2" spans="7:9" ht="15">
      <c r="G2" s="114"/>
      <c r="H2" s="114"/>
      <c r="I2" s="114"/>
    </row>
    <row r="3" ht="15">
      <c r="N3" s="7" t="s">
        <v>42</v>
      </c>
    </row>
    <row r="4" spans="2:17" ht="15">
      <c r="B4" s="44" t="s">
        <v>13</v>
      </c>
      <c r="C4" s="42">
        <v>1</v>
      </c>
      <c r="D4" s="11"/>
      <c r="E4" s="12"/>
      <c r="F4" s="45"/>
      <c r="G4" s="13" t="s">
        <v>17</v>
      </c>
      <c r="H4" s="45"/>
      <c r="I4" s="11"/>
      <c r="J4" s="45"/>
      <c r="K4" s="45"/>
      <c r="L4" s="45"/>
      <c r="M4" s="45"/>
      <c r="N4" s="45"/>
      <c r="Q4" s="46"/>
    </row>
    <row r="5" spans="2:17" ht="15">
      <c r="B5" s="44"/>
      <c r="C5" s="11"/>
      <c r="D5" s="11"/>
      <c r="E5" s="12"/>
      <c r="F5" s="45"/>
      <c r="G5" s="13"/>
      <c r="H5" s="45"/>
      <c r="I5" s="11"/>
      <c r="J5" s="45"/>
      <c r="K5" s="45"/>
      <c r="L5" s="45"/>
      <c r="M5" s="45"/>
      <c r="N5" s="45"/>
      <c r="Q5" s="46"/>
    </row>
    <row r="6" spans="1:17" ht="15">
      <c r="A6" s="44"/>
      <c r="B6" s="44"/>
      <c r="C6" s="14"/>
      <c r="D6" s="14"/>
      <c r="E6" s="15"/>
      <c r="F6" s="45"/>
      <c r="G6" s="41" t="s">
        <v>0</v>
      </c>
      <c r="H6" s="121">
        <f>SUM(N10:N31)</f>
        <v>0</v>
      </c>
      <c r="I6" s="122"/>
      <c r="Q6" s="46"/>
    </row>
    <row r="7" spans="1:17" ht="15">
      <c r="A7" s="44"/>
      <c r="C7" s="45"/>
      <c r="D7" s="45"/>
      <c r="E7" s="15"/>
      <c r="F7" s="45"/>
      <c r="G7" s="45"/>
      <c r="H7" s="45"/>
      <c r="I7" s="45"/>
      <c r="J7" s="45"/>
      <c r="K7" s="45"/>
      <c r="L7" s="45"/>
      <c r="Q7" s="46"/>
    </row>
    <row r="9" spans="1:14" ht="57">
      <c r="A9" s="93" t="s">
        <v>29</v>
      </c>
      <c r="B9" s="94" t="s">
        <v>14</v>
      </c>
      <c r="C9" s="94" t="s">
        <v>105</v>
      </c>
      <c r="D9" s="94" t="s">
        <v>106</v>
      </c>
      <c r="E9" s="95" t="s">
        <v>41</v>
      </c>
      <c r="F9" s="96"/>
      <c r="G9" s="93" t="str">
        <f>"Nazwa handlowa 
"&amp;C9&amp;" 
"&amp;D9</f>
        <v>Nazwa handlowa 
Objętość 
Postać /Opakowanie</v>
      </c>
      <c r="H9" s="93" t="s">
        <v>156</v>
      </c>
      <c r="I9" s="93" t="str">
        <f>B9</f>
        <v>Skład</v>
      </c>
      <c r="J9" s="93" t="s">
        <v>155</v>
      </c>
      <c r="K9" s="93" t="s">
        <v>23</v>
      </c>
      <c r="L9" s="93" t="s">
        <v>24</v>
      </c>
      <c r="M9" s="93" t="s">
        <v>25</v>
      </c>
      <c r="N9" s="93" t="s">
        <v>15</v>
      </c>
    </row>
    <row r="10" spans="1:14" ht="214.5" customHeight="1">
      <c r="A10" s="37" t="s">
        <v>1</v>
      </c>
      <c r="B10" s="54" t="s">
        <v>107</v>
      </c>
      <c r="C10" s="55" t="s">
        <v>108</v>
      </c>
      <c r="D10" s="55" t="s">
        <v>109</v>
      </c>
      <c r="E10" s="56">
        <v>720</v>
      </c>
      <c r="F10" s="68" t="s">
        <v>44</v>
      </c>
      <c r="G10" s="38" t="s">
        <v>65</v>
      </c>
      <c r="H10" s="38"/>
      <c r="I10" s="38"/>
      <c r="J10" s="39" t="s">
        <v>66</v>
      </c>
      <c r="K10" s="38"/>
      <c r="L10" s="38" t="str">
        <f>IF(K10=0,"0,00",IF(K10&gt;0,ROUND(E10/K10,2)))</f>
        <v>0,00</v>
      </c>
      <c r="M10" s="38"/>
      <c r="N10" s="40">
        <f>ROUND(L10*ROUND(M10,2),2)</f>
        <v>0</v>
      </c>
    </row>
    <row r="11" spans="1:14" ht="45">
      <c r="A11" s="37" t="s">
        <v>2</v>
      </c>
      <c r="B11" s="54" t="s">
        <v>110</v>
      </c>
      <c r="C11" s="55" t="s">
        <v>108</v>
      </c>
      <c r="D11" s="55" t="s">
        <v>109</v>
      </c>
      <c r="E11" s="56">
        <v>720</v>
      </c>
      <c r="F11" s="68" t="s">
        <v>44</v>
      </c>
      <c r="G11" s="38" t="s">
        <v>67</v>
      </c>
      <c r="H11" s="38"/>
      <c r="I11" s="38"/>
      <c r="J11" s="39"/>
      <c r="K11" s="38"/>
      <c r="L11" s="38" t="str">
        <f aca="true" t="shared" si="0" ref="L11:L28">IF(K11=0,"0,00",IF(K11&gt;0,ROUND(E11/K11,2)))</f>
        <v>0,00</v>
      </c>
      <c r="M11" s="38"/>
      <c r="N11" s="40">
        <f aca="true" t="shared" si="1" ref="N11:N28">ROUND(L11*ROUND(M11,2),2)</f>
        <v>0</v>
      </c>
    </row>
    <row r="12" spans="1:14" ht="45">
      <c r="A12" s="37" t="s">
        <v>3</v>
      </c>
      <c r="B12" s="54" t="s">
        <v>111</v>
      </c>
      <c r="C12" s="55" t="s">
        <v>108</v>
      </c>
      <c r="D12" s="55" t="s">
        <v>109</v>
      </c>
      <c r="E12" s="56">
        <v>720</v>
      </c>
      <c r="F12" s="68" t="s">
        <v>44</v>
      </c>
      <c r="G12" s="38" t="s">
        <v>67</v>
      </c>
      <c r="H12" s="38"/>
      <c r="I12" s="38"/>
      <c r="J12" s="39"/>
      <c r="K12" s="38"/>
      <c r="L12" s="38" t="str">
        <f t="shared" si="0"/>
        <v>0,00</v>
      </c>
      <c r="M12" s="38"/>
      <c r="N12" s="40">
        <f t="shared" si="1"/>
        <v>0</v>
      </c>
    </row>
    <row r="13" spans="1:14" ht="150">
      <c r="A13" s="37" t="s">
        <v>4</v>
      </c>
      <c r="B13" s="54" t="s">
        <v>112</v>
      </c>
      <c r="C13" s="55" t="s">
        <v>113</v>
      </c>
      <c r="D13" s="55" t="s">
        <v>109</v>
      </c>
      <c r="E13" s="56">
        <v>29200</v>
      </c>
      <c r="F13" s="68" t="s">
        <v>44</v>
      </c>
      <c r="G13" s="97" t="s">
        <v>162</v>
      </c>
      <c r="H13" s="97"/>
      <c r="I13" s="97"/>
      <c r="J13" s="98" t="s">
        <v>163</v>
      </c>
      <c r="K13" s="38"/>
      <c r="L13" s="38" t="str">
        <f t="shared" si="0"/>
        <v>0,00</v>
      </c>
      <c r="M13" s="38"/>
      <c r="N13" s="40">
        <f t="shared" si="1"/>
        <v>0</v>
      </c>
    </row>
    <row r="14" spans="1:14" ht="135">
      <c r="A14" s="37" t="s">
        <v>26</v>
      </c>
      <c r="B14" s="54" t="s">
        <v>114</v>
      </c>
      <c r="C14" s="55" t="s">
        <v>115</v>
      </c>
      <c r="D14" s="55" t="s">
        <v>109</v>
      </c>
      <c r="E14" s="56">
        <v>9000</v>
      </c>
      <c r="F14" s="68" t="s">
        <v>44</v>
      </c>
      <c r="G14" s="97" t="s">
        <v>164</v>
      </c>
      <c r="H14" s="97"/>
      <c r="I14" s="97"/>
      <c r="J14" s="98" t="s">
        <v>165</v>
      </c>
      <c r="K14" s="38"/>
      <c r="L14" s="38" t="str">
        <f t="shared" si="0"/>
        <v>0,00</v>
      </c>
      <c r="M14" s="38"/>
      <c r="N14" s="40">
        <f t="shared" si="1"/>
        <v>0</v>
      </c>
    </row>
    <row r="15" spans="1:14" ht="150">
      <c r="A15" s="37" t="s">
        <v>30</v>
      </c>
      <c r="B15" s="54" t="s">
        <v>116</v>
      </c>
      <c r="C15" s="55" t="s">
        <v>117</v>
      </c>
      <c r="D15" s="55" t="s">
        <v>109</v>
      </c>
      <c r="E15" s="56">
        <v>7300</v>
      </c>
      <c r="F15" s="68" t="s">
        <v>44</v>
      </c>
      <c r="G15" s="97" t="s">
        <v>166</v>
      </c>
      <c r="H15" s="97"/>
      <c r="I15" s="97"/>
      <c r="J15" s="98" t="s">
        <v>167</v>
      </c>
      <c r="K15" s="38"/>
      <c r="L15" s="38" t="str">
        <f>IF(K15=0,"0,00",IF(K15&gt;0,ROUND(E15/K15,2)))</f>
        <v>0,00</v>
      </c>
      <c r="M15" s="38"/>
      <c r="N15" s="40">
        <f>ROUND(L15*ROUND(M15,2),2)</f>
        <v>0</v>
      </c>
    </row>
    <row r="16" spans="1:14" ht="165">
      <c r="A16" s="37" t="s">
        <v>5</v>
      </c>
      <c r="B16" s="54" t="s">
        <v>118</v>
      </c>
      <c r="C16" s="17" t="s">
        <v>119</v>
      </c>
      <c r="D16" s="17" t="s">
        <v>109</v>
      </c>
      <c r="E16" s="56">
        <v>20000</v>
      </c>
      <c r="F16" s="37" t="s">
        <v>44</v>
      </c>
      <c r="G16" s="97" t="s">
        <v>168</v>
      </c>
      <c r="H16" s="97"/>
      <c r="I16" s="97"/>
      <c r="J16" s="98" t="s">
        <v>169</v>
      </c>
      <c r="K16" s="38"/>
      <c r="L16" s="38" t="str">
        <f>IF(K16=0,"0,00",IF(K16&gt;0,ROUND(E16/K16,2)))</f>
        <v>0,00</v>
      </c>
      <c r="M16" s="38"/>
      <c r="N16" s="40">
        <f>ROUND(L16*ROUND(M16,2),2)</f>
        <v>0</v>
      </c>
    </row>
    <row r="17" spans="1:14" ht="15">
      <c r="A17" s="74"/>
      <c r="B17" s="65" t="s">
        <v>64</v>
      </c>
      <c r="C17" s="69" t="s">
        <v>105</v>
      </c>
      <c r="D17" s="70"/>
      <c r="E17" s="65" t="s">
        <v>43</v>
      </c>
      <c r="F17" s="74"/>
      <c r="G17" s="75"/>
      <c r="H17" s="75"/>
      <c r="I17" s="75"/>
      <c r="J17" s="76"/>
      <c r="K17" s="75"/>
      <c r="L17" s="75"/>
      <c r="M17" s="75"/>
      <c r="N17" s="77"/>
    </row>
    <row r="18" spans="1:14" ht="72.75" customHeight="1">
      <c r="A18" s="37" t="s">
        <v>6</v>
      </c>
      <c r="B18" s="88" t="s">
        <v>68</v>
      </c>
      <c r="C18" s="18" t="s">
        <v>120</v>
      </c>
      <c r="D18" s="89" t="s">
        <v>120</v>
      </c>
      <c r="E18" s="91">
        <v>800</v>
      </c>
      <c r="F18" s="68" t="s">
        <v>44</v>
      </c>
      <c r="G18" s="38" t="s">
        <v>78</v>
      </c>
      <c r="H18" s="38"/>
      <c r="I18" s="38"/>
      <c r="J18" s="39"/>
      <c r="K18" s="38"/>
      <c r="L18" s="38" t="str">
        <f>IF(K18=0,"0,00",IF(K18&gt;0,ROUND(E18/K18,2)))</f>
        <v>0,00</v>
      </c>
      <c r="M18" s="38"/>
      <c r="N18" s="40">
        <f>ROUND(L18*ROUND(M18,2),2)</f>
        <v>0</v>
      </c>
    </row>
    <row r="19" spans="1:14" ht="171.75" customHeight="1">
      <c r="A19" s="37" t="s">
        <v>45</v>
      </c>
      <c r="B19" s="88" t="s">
        <v>121</v>
      </c>
      <c r="C19" s="18" t="s">
        <v>120</v>
      </c>
      <c r="D19" s="89" t="s">
        <v>120</v>
      </c>
      <c r="E19" s="90">
        <v>8000</v>
      </c>
      <c r="F19" s="68" t="s">
        <v>44</v>
      </c>
      <c r="G19" s="38" t="s">
        <v>67</v>
      </c>
      <c r="H19" s="38"/>
      <c r="I19" s="38"/>
      <c r="J19" s="39"/>
      <c r="K19" s="38"/>
      <c r="L19" s="38" t="str">
        <f t="shared" si="0"/>
        <v>0,00</v>
      </c>
      <c r="M19" s="38"/>
      <c r="N19" s="40">
        <f t="shared" si="1"/>
        <v>0</v>
      </c>
    </row>
    <row r="20" spans="1:14" ht="123" customHeight="1">
      <c r="A20" s="37" t="s">
        <v>54</v>
      </c>
      <c r="B20" s="54" t="s">
        <v>69</v>
      </c>
      <c r="C20" s="59" t="s">
        <v>120</v>
      </c>
      <c r="D20" s="60" t="s">
        <v>120</v>
      </c>
      <c r="E20" s="56">
        <v>8000</v>
      </c>
      <c r="F20" s="68" t="s">
        <v>44</v>
      </c>
      <c r="G20" s="38" t="s">
        <v>67</v>
      </c>
      <c r="H20" s="38"/>
      <c r="I20" s="38"/>
      <c r="J20" s="39"/>
      <c r="K20" s="38"/>
      <c r="L20" s="38" t="str">
        <f t="shared" si="0"/>
        <v>0,00</v>
      </c>
      <c r="M20" s="38"/>
      <c r="N20" s="40">
        <f t="shared" si="1"/>
        <v>0</v>
      </c>
    </row>
    <row r="21" spans="1:14" ht="72.75" customHeight="1">
      <c r="A21" s="37" t="s">
        <v>55</v>
      </c>
      <c r="B21" s="54" t="s">
        <v>122</v>
      </c>
      <c r="C21" s="59" t="s">
        <v>120</v>
      </c>
      <c r="D21" s="60" t="s">
        <v>120</v>
      </c>
      <c r="E21" s="56">
        <v>21000</v>
      </c>
      <c r="F21" s="68" t="s">
        <v>44</v>
      </c>
      <c r="G21" s="38" t="s">
        <v>67</v>
      </c>
      <c r="H21" s="38"/>
      <c r="I21" s="38"/>
      <c r="J21" s="39"/>
      <c r="K21" s="38"/>
      <c r="L21" s="38" t="str">
        <f t="shared" si="0"/>
        <v>0,00</v>
      </c>
      <c r="M21" s="38"/>
      <c r="N21" s="40">
        <f t="shared" si="1"/>
        <v>0</v>
      </c>
    </row>
    <row r="22" spans="1:14" ht="45">
      <c r="A22" s="37" t="s">
        <v>56</v>
      </c>
      <c r="B22" s="54" t="s">
        <v>70</v>
      </c>
      <c r="C22" s="59" t="s">
        <v>120</v>
      </c>
      <c r="D22" s="60" t="s">
        <v>120</v>
      </c>
      <c r="E22" s="56">
        <v>200</v>
      </c>
      <c r="F22" s="68" t="s">
        <v>44</v>
      </c>
      <c r="G22" s="38" t="s">
        <v>67</v>
      </c>
      <c r="H22" s="38"/>
      <c r="I22" s="38"/>
      <c r="J22" s="39"/>
      <c r="K22" s="38"/>
      <c r="L22" s="38" t="str">
        <f t="shared" si="0"/>
        <v>0,00</v>
      </c>
      <c r="M22" s="38"/>
      <c r="N22" s="40">
        <f t="shared" si="1"/>
        <v>0</v>
      </c>
    </row>
    <row r="23" spans="1:14" ht="63" customHeight="1">
      <c r="A23" s="37" t="s">
        <v>57</v>
      </c>
      <c r="B23" s="54" t="s">
        <v>72</v>
      </c>
      <c r="C23" s="59" t="s">
        <v>120</v>
      </c>
      <c r="D23" s="60" t="s">
        <v>120</v>
      </c>
      <c r="E23" s="56">
        <v>50</v>
      </c>
      <c r="F23" s="68" t="s">
        <v>44</v>
      </c>
      <c r="G23" s="38" t="s">
        <v>67</v>
      </c>
      <c r="H23" s="38"/>
      <c r="I23" s="38"/>
      <c r="J23" s="39"/>
      <c r="K23" s="38"/>
      <c r="L23" s="38" t="str">
        <f t="shared" si="0"/>
        <v>0,00</v>
      </c>
      <c r="M23" s="38"/>
      <c r="N23" s="40">
        <f t="shared" si="1"/>
        <v>0</v>
      </c>
    </row>
    <row r="24" spans="1:14" ht="36.75" customHeight="1">
      <c r="A24" s="37" t="s">
        <v>58</v>
      </c>
      <c r="B24" s="54" t="s">
        <v>74</v>
      </c>
      <c r="C24" s="59" t="s">
        <v>120</v>
      </c>
      <c r="D24" s="60" t="s">
        <v>120</v>
      </c>
      <c r="E24" s="56">
        <v>20</v>
      </c>
      <c r="F24" s="68" t="s">
        <v>44</v>
      </c>
      <c r="G24" s="38" t="s">
        <v>67</v>
      </c>
      <c r="H24" s="38"/>
      <c r="I24" s="38"/>
      <c r="J24" s="39"/>
      <c r="K24" s="38"/>
      <c r="L24" s="38" t="str">
        <f t="shared" si="0"/>
        <v>0,00</v>
      </c>
      <c r="M24" s="38"/>
      <c r="N24" s="40">
        <f t="shared" si="1"/>
        <v>0</v>
      </c>
    </row>
    <row r="25" spans="1:14" ht="40.5" customHeight="1">
      <c r="A25" s="37" t="s">
        <v>71</v>
      </c>
      <c r="B25" s="54" t="s">
        <v>76</v>
      </c>
      <c r="C25" s="59" t="s">
        <v>120</v>
      </c>
      <c r="D25" s="60" t="s">
        <v>120</v>
      </c>
      <c r="E25" s="56">
        <v>5</v>
      </c>
      <c r="F25" s="68" t="s">
        <v>44</v>
      </c>
      <c r="G25" s="38" t="s">
        <v>67</v>
      </c>
      <c r="H25" s="38"/>
      <c r="I25" s="38"/>
      <c r="J25" s="39"/>
      <c r="K25" s="38"/>
      <c r="L25" s="38" t="str">
        <f t="shared" si="0"/>
        <v>0,00</v>
      </c>
      <c r="M25" s="38"/>
      <c r="N25" s="40">
        <f t="shared" si="1"/>
        <v>0</v>
      </c>
    </row>
    <row r="26" spans="1:14" ht="30">
      <c r="A26" s="37" t="s">
        <v>73</v>
      </c>
      <c r="B26" s="54" t="s">
        <v>123</v>
      </c>
      <c r="C26" s="59" t="s">
        <v>120</v>
      </c>
      <c r="D26" s="60" t="s">
        <v>120</v>
      </c>
      <c r="E26" s="56">
        <v>5</v>
      </c>
      <c r="F26" s="68" t="s">
        <v>44</v>
      </c>
      <c r="G26" s="38" t="s">
        <v>67</v>
      </c>
      <c r="H26" s="38"/>
      <c r="I26" s="38"/>
      <c r="J26" s="39"/>
      <c r="K26" s="38"/>
      <c r="L26" s="38" t="str">
        <f t="shared" si="0"/>
        <v>0,00</v>
      </c>
      <c r="M26" s="38"/>
      <c r="N26" s="40">
        <f t="shared" si="1"/>
        <v>0</v>
      </c>
    </row>
    <row r="27" spans="1:14" ht="30">
      <c r="A27" s="37" t="s">
        <v>75</v>
      </c>
      <c r="B27" s="54" t="s">
        <v>124</v>
      </c>
      <c r="C27" s="59" t="s">
        <v>125</v>
      </c>
      <c r="D27" s="60" t="s">
        <v>126</v>
      </c>
      <c r="E27" s="91">
        <v>300</v>
      </c>
      <c r="F27" s="68" t="s">
        <v>44</v>
      </c>
      <c r="G27" s="38" t="s">
        <v>78</v>
      </c>
      <c r="H27" s="38"/>
      <c r="I27" s="38"/>
      <c r="J27" s="39"/>
      <c r="K27" s="38"/>
      <c r="L27" s="38" t="str">
        <f t="shared" si="0"/>
        <v>0,00</v>
      </c>
      <c r="M27" s="38"/>
      <c r="N27" s="40">
        <f t="shared" si="1"/>
        <v>0</v>
      </c>
    </row>
    <row r="28" spans="1:14" ht="30.75" customHeight="1">
      <c r="A28" s="37" t="s">
        <v>77</v>
      </c>
      <c r="B28" s="54" t="s">
        <v>127</v>
      </c>
      <c r="C28" s="59" t="s">
        <v>128</v>
      </c>
      <c r="D28" s="60" t="s">
        <v>126</v>
      </c>
      <c r="E28" s="91">
        <v>200</v>
      </c>
      <c r="F28" s="68" t="s">
        <v>44</v>
      </c>
      <c r="G28" s="38" t="s">
        <v>67</v>
      </c>
      <c r="H28" s="38"/>
      <c r="I28" s="38"/>
      <c r="J28" s="39"/>
      <c r="K28" s="38"/>
      <c r="L28" s="38" t="str">
        <f t="shared" si="0"/>
        <v>0,00</v>
      </c>
      <c r="M28" s="38"/>
      <c r="N28" s="40">
        <f t="shared" si="1"/>
        <v>0</v>
      </c>
    </row>
    <row r="29" spans="1:14" ht="15">
      <c r="A29" s="74"/>
      <c r="B29" s="65" t="s">
        <v>64</v>
      </c>
      <c r="C29" s="69" t="s">
        <v>129</v>
      </c>
      <c r="D29" s="71"/>
      <c r="E29" s="65" t="s">
        <v>43</v>
      </c>
      <c r="F29" s="86"/>
      <c r="G29" s="75"/>
      <c r="H29" s="75"/>
      <c r="I29" s="75"/>
      <c r="J29" s="76"/>
      <c r="K29" s="75"/>
      <c r="L29" s="75"/>
      <c r="M29" s="75"/>
      <c r="N29" s="77"/>
    </row>
    <row r="30" spans="1:14" ht="90">
      <c r="A30" s="37" t="s">
        <v>79</v>
      </c>
      <c r="B30" s="54" t="s">
        <v>130</v>
      </c>
      <c r="C30" s="55" t="s">
        <v>131</v>
      </c>
      <c r="D30" s="60"/>
      <c r="E30" s="56">
        <v>36000</v>
      </c>
      <c r="F30" s="68" t="s">
        <v>44</v>
      </c>
      <c r="G30" s="38" t="s">
        <v>81</v>
      </c>
      <c r="H30" s="38"/>
      <c r="I30" s="38"/>
      <c r="J30" s="39"/>
      <c r="K30" s="38"/>
      <c r="L30" s="38" t="str">
        <f>IF(K30=0,"0,00",IF(K30&gt;0,ROUND(E30/K30,2)))</f>
        <v>0,00</v>
      </c>
      <c r="M30" s="38"/>
      <c r="N30" s="40">
        <f>ROUND(L30*ROUND(M30,2),2)</f>
        <v>0</v>
      </c>
    </row>
    <row r="31" spans="1:14" ht="48" customHeight="1">
      <c r="A31" s="37" t="s">
        <v>80</v>
      </c>
      <c r="B31" s="54" t="s">
        <v>132</v>
      </c>
      <c r="C31" s="59" t="s">
        <v>125</v>
      </c>
      <c r="D31" s="60"/>
      <c r="E31" s="91">
        <v>300</v>
      </c>
      <c r="F31" s="68" t="s">
        <v>44</v>
      </c>
      <c r="G31" s="38" t="s">
        <v>78</v>
      </c>
      <c r="H31" s="38"/>
      <c r="I31" s="38"/>
      <c r="J31" s="39"/>
      <c r="K31" s="38"/>
      <c r="L31" s="38" t="str">
        <f>IF(K31=0,"0,00",IF(K31&gt;0,ROUND(E31/K31,2)))</f>
        <v>0,00</v>
      </c>
      <c r="M31" s="38"/>
      <c r="N31" s="40">
        <f>ROUND(L31*ROUND(M31,2),2)</f>
        <v>0</v>
      </c>
    </row>
    <row r="32" ht="15.75" thickBot="1"/>
    <row r="33" spans="2:17" s="99" customFormat="1" ht="18" customHeight="1">
      <c r="B33" s="135" t="s">
        <v>185</v>
      </c>
      <c r="C33" s="136"/>
      <c r="D33" s="136"/>
      <c r="E33" s="136"/>
      <c r="F33" s="136"/>
      <c r="G33" s="137"/>
      <c r="Q33" s="8"/>
    </row>
    <row r="34" spans="2:17" s="99" customFormat="1" ht="43.5" customHeight="1">
      <c r="B34" s="138" t="s">
        <v>184</v>
      </c>
      <c r="C34" s="139"/>
      <c r="D34" s="139"/>
      <c r="E34" s="139"/>
      <c r="F34" s="139"/>
      <c r="G34" s="140" t="s">
        <v>171</v>
      </c>
      <c r="Q34" s="8"/>
    </row>
    <row r="35" spans="2:17" s="99" customFormat="1" ht="34.5" customHeight="1">
      <c r="B35" s="141" t="s">
        <v>186</v>
      </c>
      <c r="C35" s="142"/>
      <c r="D35" s="142"/>
      <c r="E35" s="142"/>
      <c r="F35" s="142"/>
      <c r="G35" s="143"/>
      <c r="Q35" s="8"/>
    </row>
    <row r="36" spans="2:17" s="100" customFormat="1" ht="18.75" customHeight="1">
      <c r="B36" s="144" t="s">
        <v>180</v>
      </c>
      <c r="C36" s="145"/>
      <c r="D36" s="145"/>
      <c r="E36" s="145"/>
      <c r="F36" s="145"/>
      <c r="G36" s="146"/>
      <c r="Q36" s="8"/>
    </row>
    <row r="37" spans="2:17" s="100" customFormat="1" ht="18" customHeight="1">
      <c r="B37" s="141" t="s">
        <v>172</v>
      </c>
      <c r="C37" s="142"/>
      <c r="D37" s="142"/>
      <c r="E37" s="142"/>
      <c r="F37" s="142"/>
      <c r="G37" s="143"/>
      <c r="Q37" s="8"/>
    </row>
    <row r="38" spans="2:17" s="100" customFormat="1" ht="20.25" customHeight="1">
      <c r="B38" s="141" t="s">
        <v>173</v>
      </c>
      <c r="C38" s="142"/>
      <c r="D38" s="142"/>
      <c r="E38" s="142"/>
      <c r="F38" s="142"/>
      <c r="G38" s="143"/>
      <c r="Q38" s="8"/>
    </row>
    <row r="39" spans="2:17" s="100" customFormat="1" ht="18" customHeight="1">
      <c r="B39" s="141" t="s">
        <v>174</v>
      </c>
      <c r="C39" s="142"/>
      <c r="D39" s="142"/>
      <c r="E39" s="142"/>
      <c r="F39" s="142"/>
      <c r="G39" s="143"/>
      <c r="Q39" s="8"/>
    </row>
    <row r="40" spans="2:17" s="100" customFormat="1" ht="34.5" customHeight="1">
      <c r="B40" s="141" t="s">
        <v>175</v>
      </c>
      <c r="C40" s="142"/>
      <c r="D40" s="142"/>
      <c r="E40" s="142"/>
      <c r="F40" s="142"/>
      <c r="G40" s="143"/>
      <c r="Q40" s="8"/>
    </row>
    <row r="41" spans="2:17" s="100" customFormat="1" ht="19.5" customHeight="1">
      <c r="B41" s="141" t="s">
        <v>181</v>
      </c>
      <c r="C41" s="142"/>
      <c r="D41" s="142"/>
      <c r="E41" s="142"/>
      <c r="F41" s="142"/>
      <c r="G41" s="143"/>
      <c r="Q41" s="8"/>
    </row>
    <row r="42" spans="2:17" s="100" customFormat="1" ht="18.75" customHeight="1">
      <c r="B42" s="141" t="s">
        <v>182</v>
      </c>
      <c r="C42" s="142"/>
      <c r="D42" s="142"/>
      <c r="E42" s="142"/>
      <c r="F42" s="142"/>
      <c r="G42" s="143"/>
      <c r="Q42" s="8"/>
    </row>
    <row r="43" spans="2:17" s="100" customFormat="1" ht="34.5" customHeight="1">
      <c r="B43" s="141" t="s">
        <v>176</v>
      </c>
      <c r="C43" s="142"/>
      <c r="D43" s="142"/>
      <c r="E43" s="142"/>
      <c r="F43" s="142"/>
      <c r="G43" s="143"/>
      <c r="Q43" s="8"/>
    </row>
    <row r="44" spans="2:17" s="100" customFormat="1" ht="18" customHeight="1">
      <c r="B44" s="141" t="s">
        <v>177</v>
      </c>
      <c r="C44" s="142"/>
      <c r="D44" s="142"/>
      <c r="E44" s="142"/>
      <c r="F44" s="142"/>
      <c r="G44" s="143"/>
      <c r="Q44" s="8"/>
    </row>
    <row r="45" spans="2:17" s="100" customFormat="1" ht="18.75" customHeight="1">
      <c r="B45" s="141" t="s">
        <v>178</v>
      </c>
      <c r="C45" s="142"/>
      <c r="D45" s="142"/>
      <c r="E45" s="142"/>
      <c r="F45" s="142"/>
      <c r="G45" s="143"/>
      <c r="Q45" s="8"/>
    </row>
    <row r="46" spans="2:17" s="100" customFormat="1" ht="34.5" customHeight="1">
      <c r="B46" s="141" t="s">
        <v>183</v>
      </c>
      <c r="C46" s="142"/>
      <c r="D46" s="142"/>
      <c r="E46" s="142"/>
      <c r="F46" s="142"/>
      <c r="G46" s="143"/>
      <c r="Q46" s="8"/>
    </row>
    <row r="47" spans="2:17" s="100" customFormat="1" ht="21.75" customHeight="1" thickBot="1">
      <c r="B47" s="147" t="s">
        <v>179</v>
      </c>
      <c r="C47" s="148"/>
      <c r="D47" s="148"/>
      <c r="E47" s="148"/>
      <c r="F47" s="148"/>
      <c r="G47" s="149"/>
      <c r="Q47" s="8"/>
    </row>
    <row r="48" spans="5:17" s="99" customFormat="1" ht="15">
      <c r="E48" s="2"/>
      <c r="Q48" s="8"/>
    </row>
    <row r="49" spans="2:7" ht="15">
      <c r="B49" s="123" t="s">
        <v>134</v>
      </c>
      <c r="C49" s="124"/>
      <c r="D49" s="124"/>
      <c r="E49" s="124"/>
      <c r="F49" s="124"/>
      <c r="G49" s="87"/>
    </row>
    <row r="50" spans="2:7" ht="15">
      <c r="B50" s="123" t="s">
        <v>135</v>
      </c>
      <c r="C50" s="125"/>
      <c r="D50" s="125"/>
      <c r="E50" s="125"/>
      <c r="F50" s="125"/>
      <c r="G50" s="125"/>
    </row>
    <row r="51" spans="2:7" ht="13.5" customHeight="1">
      <c r="B51" s="92"/>
      <c r="C51" s="92"/>
      <c r="D51" s="92"/>
      <c r="E51" s="92"/>
      <c r="F51" s="92"/>
      <c r="G51" s="92"/>
    </row>
    <row r="52" spans="2:7" ht="15">
      <c r="B52" s="126" t="s">
        <v>136</v>
      </c>
      <c r="C52" s="127"/>
      <c r="D52" s="127"/>
      <c r="E52" s="127"/>
      <c r="F52" s="127"/>
      <c r="G52" s="127"/>
    </row>
    <row r="53" spans="2:7" ht="33" customHeight="1">
      <c r="B53" s="128" t="s">
        <v>137</v>
      </c>
      <c r="C53" s="128"/>
      <c r="D53" s="128"/>
      <c r="E53" s="128"/>
      <c r="F53" s="128"/>
      <c r="G53" s="128"/>
    </row>
    <row r="54" spans="2:7" ht="32.25" customHeight="1">
      <c r="B54" s="128" t="s">
        <v>138</v>
      </c>
      <c r="C54" s="128"/>
      <c r="D54" s="128"/>
      <c r="E54" s="128"/>
      <c r="F54" s="128"/>
      <c r="G54" s="128"/>
    </row>
    <row r="55" spans="2:7" ht="19.5" customHeight="1">
      <c r="B55" s="123" t="s">
        <v>139</v>
      </c>
      <c r="C55" s="128"/>
      <c r="D55" s="128"/>
      <c r="E55" s="128"/>
      <c r="F55" s="128"/>
      <c r="G55" s="128"/>
    </row>
    <row r="56" spans="2:7" ht="182.25" customHeight="1">
      <c r="B56" s="128" t="s">
        <v>140</v>
      </c>
      <c r="C56" s="128"/>
      <c r="D56" s="128"/>
      <c r="E56" s="128"/>
      <c r="F56" s="128"/>
      <c r="G56" s="128"/>
    </row>
  </sheetData>
  <sheetProtection/>
  <mergeCells count="24">
    <mergeCell ref="B56:G56"/>
    <mergeCell ref="B50:G50"/>
    <mergeCell ref="B52:G52"/>
    <mergeCell ref="B53:G53"/>
    <mergeCell ref="B34:F34"/>
    <mergeCell ref="B54:G54"/>
    <mergeCell ref="B55:G55"/>
    <mergeCell ref="B35:G35"/>
    <mergeCell ref="B45:G45"/>
    <mergeCell ref="B46:G46"/>
    <mergeCell ref="B47:G47"/>
    <mergeCell ref="G2:I2"/>
    <mergeCell ref="H6:I6"/>
    <mergeCell ref="B49:F49"/>
    <mergeCell ref="B33:G33"/>
    <mergeCell ref="B41:G41"/>
    <mergeCell ref="B42:G42"/>
    <mergeCell ref="B43:G43"/>
    <mergeCell ref="B44:G44"/>
    <mergeCell ref="B36:G36"/>
    <mergeCell ref="B37:G37"/>
    <mergeCell ref="B38:G38"/>
    <mergeCell ref="B39:G39"/>
    <mergeCell ref="B40:G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5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4"/>
  <sheetViews>
    <sheetView showGridLines="0" view="pageBreakPreview" zoomScale="70" zoomScaleNormal="70" zoomScaleSheetLayoutView="70" zoomScalePageLayoutView="85" workbookViewId="0" topLeftCell="A1">
      <selection activeCell="R40" sqref="R40"/>
    </sheetView>
  </sheetViews>
  <sheetFormatPr defaultColWidth="9.00390625" defaultRowHeight="12.75"/>
  <cols>
    <col min="1" max="1" width="5.375" style="5" customWidth="1"/>
    <col min="2" max="2" width="41.125" style="5" customWidth="1"/>
    <col min="3" max="3" width="13.625" style="5" customWidth="1"/>
    <col min="4" max="4" width="17.75390625" style="5" customWidth="1"/>
    <col min="5" max="5" width="13.875" style="2" customWidth="1"/>
    <col min="6" max="6" width="13.75390625" style="5" customWidth="1"/>
    <col min="7" max="7" width="36.125" style="5" customWidth="1"/>
    <col min="8" max="8" width="31.00390625" style="5" customWidth="1"/>
    <col min="9" max="9" width="19.25390625" style="5" customWidth="1"/>
    <col min="10" max="10" width="26.75390625" style="5" customWidth="1"/>
    <col min="11" max="12" width="16.125" style="5" customWidth="1"/>
    <col min="13" max="13" width="17.125" style="5" customWidth="1"/>
    <col min="14" max="14" width="18.625" style="5" customWidth="1"/>
    <col min="15" max="15" width="8.00390625" style="5" customWidth="1"/>
    <col min="16" max="16" width="15.875" style="5" customWidth="1"/>
    <col min="17" max="17" width="15.875" style="8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1" t="str">
        <f>'formularz oferty'!D4</f>
        <v>DFP.271.49.2021.AM</v>
      </c>
      <c r="N1" s="7" t="s">
        <v>60</v>
      </c>
      <c r="S1" s="1"/>
      <c r="T1" s="1"/>
    </row>
    <row r="2" spans="7:9" ht="15">
      <c r="G2" s="114"/>
      <c r="H2" s="114"/>
      <c r="I2" s="114"/>
    </row>
    <row r="3" ht="15">
      <c r="N3" s="7" t="s">
        <v>42</v>
      </c>
    </row>
    <row r="4" spans="2:17" ht="15">
      <c r="B4" s="9" t="s">
        <v>13</v>
      </c>
      <c r="C4" s="10">
        <v>2</v>
      </c>
      <c r="D4" s="11"/>
      <c r="E4" s="12"/>
      <c r="F4" s="4"/>
      <c r="G4" s="13" t="s">
        <v>17</v>
      </c>
      <c r="H4" s="4"/>
      <c r="I4" s="11"/>
      <c r="J4" s="4"/>
      <c r="K4" s="4"/>
      <c r="L4" s="4"/>
      <c r="M4" s="4"/>
      <c r="N4" s="4"/>
      <c r="Q4" s="5"/>
    </row>
    <row r="5" spans="2:17" ht="15">
      <c r="B5" s="9"/>
      <c r="C5" s="11"/>
      <c r="D5" s="11"/>
      <c r="E5" s="12"/>
      <c r="F5" s="4"/>
      <c r="G5" s="13"/>
      <c r="H5" s="4"/>
      <c r="I5" s="11"/>
      <c r="J5" s="4"/>
      <c r="K5" s="4"/>
      <c r="L5" s="4"/>
      <c r="M5" s="4"/>
      <c r="N5" s="4"/>
      <c r="Q5" s="5"/>
    </row>
    <row r="6" spans="1:17" ht="15">
      <c r="A6" s="9"/>
      <c r="B6" s="9"/>
      <c r="C6" s="14"/>
      <c r="D6" s="14"/>
      <c r="E6" s="15"/>
      <c r="F6" s="4"/>
      <c r="G6" s="16" t="s">
        <v>0</v>
      </c>
      <c r="H6" s="121">
        <f>SUM(N10:N32)</f>
        <v>0</v>
      </c>
      <c r="I6" s="122"/>
      <c r="Q6" s="5"/>
    </row>
    <row r="7" spans="1:17" ht="15">
      <c r="A7" s="9"/>
      <c r="C7" s="4"/>
      <c r="D7" s="4"/>
      <c r="E7" s="15"/>
      <c r="F7" s="4"/>
      <c r="G7" s="4"/>
      <c r="H7" s="4"/>
      <c r="I7" s="4"/>
      <c r="J7" s="4"/>
      <c r="K7" s="4"/>
      <c r="L7" s="4"/>
      <c r="Q7" s="5"/>
    </row>
    <row r="9" spans="1:17" s="66" customFormat="1" ht="57">
      <c r="A9" s="72" t="s">
        <v>29</v>
      </c>
      <c r="B9" s="65" t="s">
        <v>14</v>
      </c>
      <c r="C9" s="65" t="s">
        <v>105</v>
      </c>
      <c r="D9" s="65" t="s">
        <v>106</v>
      </c>
      <c r="E9" s="73" t="s">
        <v>41</v>
      </c>
      <c r="F9" s="74"/>
      <c r="G9" s="72" t="str">
        <f>"Nazwa handlowa 
"&amp;C9&amp;" 
"&amp;D9</f>
        <v>Nazwa handlowa 
Objętość 
Postać /Opakowanie</v>
      </c>
      <c r="H9" s="72" t="s">
        <v>82</v>
      </c>
      <c r="I9" s="72" t="str">
        <f>B9</f>
        <v>Skład</v>
      </c>
      <c r="J9" s="72" t="s">
        <v>83</v>
      </c>
      <c r="K9" s="72" t="s">
        <v>23</v>
      </c>
      <c r="L9" s="72" t="s">
        <v>24</v>
      </c>
      <c r="M9" s="72" t="s">
        <v>25</v>
      </c>
      <c r="N9" s="72" t="s">
        <v>15</v>
      </c>
      <c r="Q9" s="67"/>
    </row>
    <row r="10" spans="1:14" ht="391.5" customHeight="1">
      <c r="A10" s="37" t="s">
        <v>1</v>
      </c>
      <c r="B10" s="54" t="s">
        <v>141</v>
      </c>
      <c r="C10" s="55" t="s">
        <v>142</v>
      </c>
      <c r="D10" s="55" t="s">
        <v>109</v>
      </c>
      <c r="E10" s="80">
        <v>20000</v>
      </c>
      <c r="F10" s="68" t="s">
        <v>44</v>
      </c>
      <c r="G10" s="38" t="s">
        <v>84</v>
      </c>
      <c r="H10" s="38"/>
      <c r="I10" s="38"/>
      <c r="J10" s="39" t="s">
        <v>85</v>
      </c>
      <c r="K10" s="38"/>
      <c r="L10" s="38" t="str">
        <f>IF(K10=0,"0,00",IF(K10&gt;0,ROUND(E10/K10,2)))</f>
        <v>0,00</v>
      </c>
      <c r="M10" s="38"/>
      <c r="N10" s="40">
        <f>ROUND(L10*ROUND(M10,2),2)</f>
        <v>0</v>
      </c>
    </row>
    <row r="11" spans="1:14" ht="409.5" customHeight="1">
      <c r="A11" s="37" t="s">
        <v>2</v>
      </c>
      <c r="B11" s="130" t="s">
        <v>143</v>
      </c>
      <c r="C11" s="131" t="s">
        <v>144</v>
      </c>
      <c r="D11" s="131" t="s">
        <v>109</v>
      </c>
      <c r="E11" s="132">
        <v>29000</v>
      </c>
      <c r="F11" s="133" t="s">
        <v>44</v>
      </c>
      <c r="G11" s="38" t="s">
        <v>86</v>
      </c>
      <c r="H11" s="38"/>
      <c r="I11" s="38"/>
      <c r="J11" s="39" t="s">
        <v>87</v>
      </c>
      <c r="K11" s="38"/>
      <c r="L11" s="38" t="str">
        <f aca="true" t="shared" si="0" ref="L11:L28">IF(K11=0,"0,00",IF(K11&gt;0,ROUND(E11/K11,2)))</f>
        <v>0,00</v>
      </c>
      <c r="M11" s="38"/>
      <c r="N11" s="40">
        <f aca="true" t="shared" si="1" ref="N11:N28">ROUND(L11*ROUND(M11,2),2)</f>
        <v>0</v>
      </c>
    </row>
    <row r="12" spans="1:14" ht="207.75" customHeight="1">
      <c r="A12" s="37"/>
      <c r="B12" s="130"/>
      <c r="C12" s="131"/>
      <c r="D12" s="131"/>
      <c r="E12" s="132"/>
      <c r="F12" s="134"/>
      <c r="G12" s="38" t="s">
        <v>88</v>
      </c>
      <c r="H12" s="38"/>
      <c r="I12" s="38"/>
      <c r="J12" s="39" t="s">
        <v>89</v>
      </c>
      <c r="K12" s="38"/>
      <c r="L12" s="38"/>
      <c r="M12" s="38"/>
      <c r="N12" s="40"/>
    </row>
    <row r="13" spans="1:17" s="46" customFormat="1" ht="15">
      <c r="A13" s="37"/>
      <c r="B13" s="53" t="s">
        <v>64</v>
      </c>
      <c r="C13" s="57" t="s">
        <v>105</v>
      </c>
      <c r="D13" s="58"/>
      <c r="E13" s="53" t="s">
        <v>133</v>
      </c>
      <c r="F13" s="82"/>
      <c r="G13" s="83"/>
      <c r="H13" s="83"/>
      <c r="I13" s="83"/>
      <c r="J13" s="84"/>
      <c r="K13" s="83"/>
      <c r="L13" s="83"/>
      <c r="M13" s="83"/>
      <c r="N13" s="85"/>
      <c r="Q13" s="8"/>
    </row>
    <row r="14" spans="1:14" ht="60">
      <c r="A14" s="37" t="s">
        <v>3</v>
      </c>
      <c r="B14" s="54" t="s">
        <v>90</v>
      </c>
      <c r="C14" s="59" t="s">
        <v>120</v>
      </c>
      <c r="D14" s="60"/>
      <c r="E14" s="80">
        <v>8000</v>
      </c>
      <c r="F14" s="68" t="s">
        <v>44</v>
      </c>
      <c r="G14" s="38" t="s">
        <v>91</v>
      </c>
      <c r="H14" s="38"/>
      <c r="I14" s="38"/>
      <c r="J14" s="39"/>
      <c r="K14" s="38"/>
      <c r="L14" s="38" t="str">
        <f>IF(K14=0,"0,00",IF(K14&gt;0,ROUND(E14/K14,2)))</f>
        <v>0,00</v>
      </c>
      <c r="M14" s="38"/>
      <c r="N14" s="40">
        <f>ROUND(L14*ROUND(M14,2),2)</f>
        <v>0</v>
      </c>
    </row>
    <row r="15" spans="1:14" ht="30">
      <c r="A15" s="37" t="s">
        <v>4</v>
      </c>
      <c r="B15" s="54" t="s">
        <v>92</v>
      </c>
      <c r="C15" s="59" t="s">
        <v>120</v>
      </c>
      <c r="D15" s="60"/>
      <c r="E15" s="81">
        <v>21000</v>
      </c>
      <c r="F15" s="68" t="s">
        <v>44</v>
      </c>
      <c r="G15" s="38" t="s">
        <v>78</v>
      </c>
      <c r="H15" s="38"/>
      <c r="I15" s="38"/>
      <c r="J15" s="39"/>
      <c r="K15" s="38"/>
      <c r="L15" s="38" t="str">
        <f>IF(K15=0,"0,00",IF(K15&gt;0,ROUND(E15/K15,2)))</f>
        <v>0,00</v>
      </c>
      <c r="M15" s="38"/>
      <c r="N15" s="40">
        <f>ROUND(L15*ROUND(M15,2),2)</f>
        <v>0</v>
      </c>
    </row>
    <row r="16" spans="1:14" ht="30">
      <c r="A16" s="37" t="s">
        <v>26</v>
      </c>
      <c r="B16" s="54" t="s">
        <v>93</v>
      </c>
      <c r="C16" s="59" t="s">
        <v>120</v>
      </c>
      <c r="D16" s="60"/>
      <c r="E16" s="80">
        <v>50</v>
      </c>
      <c r="F16" s="68" t="s">
        <v>44</v>
      </c>
      <c r="G16" s="38" t="s">
        <v>78</v>
      </c>
      <c r="H16" s="38"/>
      <c r="I16" s="38"/>
      <c r="J16" s="39"/>
      <c r="K16" s="38"/>
      <c r="L16" s="38" t="str">
        <f t="shared" si="0"/>
        <v>0,00</v>
      </c>
      <c r="M16" s="38"/>
      <c r="N16" s="40">
        <f t="shared" si="1"/>
        <v>0</v>
      </c>
    </row>
    <row r="17" spans="1:14" ht="30">
      <c r="A17" s="37" t="s">
        <v>30</v>
      </c>
      <c r="B17" s="54" t="s">
        <v>94</v>
      </c>
      <c r="C17" s="59" t="s">
        <v>120</v>
      </c>
      <c r="D17" s="60"/>
      <c r="E17" s="80">
        <v>60</v>
      </c>
      <c r="F17" s="68" t="s">
        <v>44</v>
      </c>
      <c r="G17" s="38" t="s">
        <v>78</v>
      </c>
      <c r="H17" s="38"/>
      <c r="I17" s="38"/>
      <c r="J17" s="39"/>
      <c r="K17" s="38"/>
      <c r="L17" s="38" t="str">
        <f t="shared" si="0"/>
        <v>0,00</v>
      </c>
      <c r="M17" s="38"/>
      <c r="N17" s="40">
        <f t="shared" si="1"/>
        <v>0</v>
      </c>
    </row>
    <row r="18" spans="1:14" ht="30">
      <c r="A18" s="37" t="s">
        <v>5</v>
      </c>
      <c r="B18" s="54" t="s">
        <v>95</v>
      </c>
      <c r="C18" s="59" t="s">
        <v>120</v>
      </c>
      <c r="D18" s="60"/>
      <c r="E18" s="80">
        <v>300</v>
      </c>
      <c r="F18" s="68" t="s">
        <v>44</v>
      </c>
      <c r="G18" s="38" t="s">
        <v>78</v>
      </c>
      <c r="H18" s="38"/>
      <c r="I18" s="38"/>
      <c r="J18" s="39"/>
      <c r="K18" s="38"/>
      <c r="L18" s="38" t="str">
        <f t="shared" si="0"/>
        <v>0,00</v>
      </c>
      <c r="M18" s="38"/>
      <c r="N18" s="40">
        <f t="shared" si="1"/>
        <v>0</v>
      </c>
    </row>
    <row r="19" spans="1:14" ht="90">
      <c r="A19" s="37" t="s">
        <v>6</v>
      </c>
      <c r="B19" s="54" t="s">
        <v>96</v>
      </c>
      <c r="C19" s="59" t="s">
        <v>120</v>
      </c>
      <c r="D19" s="60"/>
      <c r="E19" s="80">
        <v>20</v>
      </c>
      <c r="F19" s="68" t="s">
        <v>44</v>
      </c>
      <c r="G19" s="38" t="s">
        <v>97</v>
      </c>
      <c r="H19" s="38"/>
      <c r="I19" s="38"/>
      <c r="J19" s="39"/>
      <c r="K19" s="38"/>
      <c r="L19" s="38" t="str">
        <f t="shared" si="0"/>
        <v>0,00</v>
      </c>
      <c r="M19" s="38"/>
      <c r="N19" s="40">
        <f t="shared" si="1"/>
        <v>0</v>
      </c>
    </row>
    <row r="20" spans="1:14" ht="30">
      <c r="A20" s="37" t="s">
        <v>45</v>
      </c>
      <c r="B20" s="54" t="s">
        <v>98</v>
      </c>
      <c r="C20" s="59" t="s">
        <v>120</v>
      </c>
      <c r="D20" s="60"/>
      <c r="E20" s="80">
        <v>2</v>
      </c>
      <c r="F20" s="68" t="s">
        <v>44</v>
      </c>
      <c r="G20" s="38" t="s">
        <v>78</v>
      </c>
      <c r="H20" s="38"/>
      <c r="I20" s="38"/>
      <c r="J20" s="39"/>
      <c r="K20" s="38"/>
      <c r="L20" s="38" t="str">
        <f t="shared" si="0"/>
        <v>0,00</v>
      </c>
      <c r="M20" s="38"/>
      <c r="N20" s="40">
        <f t="shared" si="1"/>
        <v>0</v>
      </c>
    </row>
    <row r="21" spans="1:14" ht="30">
      <c r="A21" s="37" t="s">
        <v>54</v>
      </c>
      <c r="B21" s="61" t="s">
        <v>145</v>
      </c>
      <c r="C21" s="62" t="s">
        <v>128</v>
      </c>
      <c r="D21" s="63"/>
      <c r="E21" s="78">
        <v>200</v>
      </c>
      <c r="F21" s="68" t="s">
        <v>44</v>
      </c>
      <c r="G21" s="38" t="s">
        <v>78</v>
      </c>
      <c r="H21" s="38"/>
      <c r="I21" s="38"/>
      <c r="J21" s="39"/>
      <c r="K21" s="38"/>
      <c r="L21" s="38" t="str">
        <f t="shared" si="0"/>
        <v>0,00</v>
      </c>
      <c r="M21" s="38"/>
      <c r="N21" s="40">
        <f t="shared" si="1"/>
        <v>0</v>
      </c>
    </row>
    <row r="22" spans="1:14" ht="30">
      <c r="A22" s="37" t="s">
        <v>55</v>
      </c>
      <c r="B22" s="54" t="s">
        <v>124</v>
      </c>
      <c r="C22" s="59" t="s">
        <v>125</v>
      </c>
      <c r="D22" s="60"/>
      <c r="E22" s="80">
        <v>300</v>
      </c>
      <c r="F22" s="68" t="s">
        <v>44</v>
      </c>
      <c r="G22" s="38" t="s">
        <v>78</v>
      </c>
      <c r="H22" s="38"/>
      <c r="I22" s="38"/>
      <c r="J22" s="39"/>
      <c r="K22" s="38"/>
      <c r="L22" s="38" t="str">
        <f t="shared" si="0"/>
        <v>0,00</v>
      </c>
      <c r="M22" s="38"/>
      <c r="N22" s="40">
        <f t="shared" si="1"/>
        <v>0</v>
      </c>
    </row>
    <row r="23" spans="1:14" ht="30">
      <c r="A23" s="37" t="s">
        <v>56</v>
      </c>
      <c r="B23" s="54" t="s">
        <v>99</v>
      </c>
      <c r="C23" s="59" t="s">
        <v>120</v>
      </c>
      <c r="D23" s="60"/>
      <c r="E23" s="80">
        <v>30</v>
      </c>
      <c r="F23" s="68" t="s">
        <v>44</v>
      </c>
      <c r="G23" s="38" t="s">
        <v>78</v>
      </c>
      <c r="H23" s="38"/>
      <c r="I23" s="38"/>
      <c r="J23" s="39"/>
      <c r="K23" s="38"/>
      <c r="L23" s="38" t="str">
        <f t="shared" si="0"/>
        <v>0,00</v>
      </c>
      <c r="M23" s="38"/>
      <c r="N23" s="40">
        <f t="shared" si="1"/>
        <v>0</v>
      </c>
    </row>
    <row r="24" spans="1:14" ht="30">
      <c r="A24" s="37" t="s">
        <v>57</v>
      </c>
      <c r="B24" s="54" t="s">
        <v>100</v>
      </c>
      <c r="C24" s="59" t="s">
        <v>120</v>
      </c>
      <c r="D24" s="60"/>
      <c r="E24" s="80">
        <v>20</v>
      </c>
      <c r="F24" s="68" t="s">
        <v>44</v>
      </c>
      <c r="G24" s="38" t="s">
        <v>78</v>
      </c>
      <c r="H24" s="38"/>
      <c r="I24" s="38"/>
      <c r="J24" s="39"/>
      <c r="K24" s="38"/>
      <c r="L24" s="38" t="str">
        <f t="shared" si="0"/>
        <v>0,00</v>
      </c>
      <c r="M24" s="38"/>
      <c r="N24" s="40">
        <f t="shared" si="1"/>
        <v>0</v>
      </c>
    </row>
    <row r="25" spans="1:14" ht="30">
      <c r="A25" s="37" t="s">
        <v>58</v>
      </c>
      <c r="B25" s="54" t="s">
        <v>101</v>
      </c>
      <c r="C25" s="59" t="s">
        <v>120</v>
      </c>
      <c r="D25" s="60"/>
      <c r="E25" s="80">
        <v>900</v>
      </c>
      <c r="F25" s="68" t="s">
        <v>44</v>
      </c>
      <c r="G25" s="38" t="s">
        <v>78</v>
      </c>
      <c r="H25" s="38"/>
      <c r="I25" s="38"/>
      <c r="J25" s="39"/>
      <c r="K25" s="38"/>
      <c r="L25" s="38" t="str">
        <f t="shared" si="0"/>
        <v>0,00</v>
      </c>
      <c r="M25" s="38"/>
      <c r="N25" s="40">
        <f t="shared" si="1"/>
        <v>0</v>
      </c>
    </row>
    <row r="26" spans="1:14" ht="30">
      <c r="A26" s="37" t="s">
        <v>71</v>
      </c>
      <c r="B26" s="54" t="s">
        <v>102</v>
      </c>
      <c r="C26" s="59" t="s">
        <v>120</v>
      </c>
      <c r="D26" s="60"/>
      <c r="E26" s="80">
        <v>60</v>
      </c>
      <c r="F26" s="68" t="s">
        <v>44</v>
      </c>
      <c r="G26" s="38" t="s">
        <v>78</v>
      </c>
      <c r="H26" s="38"/>
      <c r="I26" s="38"/>
      <c r="J26" s="39"/>
      <c r="K26" s="38"/>
      <c r="L26" s="38" t="str">
        <f t="shared" si="0"/>
        <v>0,00</v>
      </c>
      <c r="M26" s="38"/>
      <c r="N26" s="40">
        <f t="shared" si="1"/>
        <v>0</v>
      </c>
    </row>
    <row r="27" spans="1:17" s="66" customFormat="1" ht="15">
      <c r="A27" s="74"/>
      <c r="B27" s="65" t="s">
        <v>64</v>
      </c>
      <c r="C27" s="69" t="s">
        <v>129</v>
      </c>
      <c r="D27" s="70"/>
      <c r="E27" s="53" t="s">
        <v>43</v>
      </c>
      <c r="F27" s="86"/>
      <c r="G27" s="75"/>
      <c r="H27" s="75"/>
      <c r="I27" s="75"/>
      <c r="J27" s="76"/>
      <c r="K27" s="75"/>
      <c r="L27" s="75"/>
      <c r="M27" s="75"/>
      <c r="N27" s="77"/>
      <c r="Q27" s="67"/>
    </row>
    <row r="28" spans="1:14" ht="30">
      <c r="A28" s="37" t="s">
        <v>73</v>
      </c>
      <c r="B28" s="54" t="s">
        <v>146</v>
      </c>
      <c r="C28" s="59" t="s">
        <v>147</v>
      </c>
      <c r="D28" s="60"/>
      <c r="E28" s="80">
        <v>36000</v>
      </c>
      <c r="F28" s="68" t="s">
        <v>44</v>
      </c>
      <c r="G28" s="38" t="s">
        <v>78</v>
      </c>
      <c r="H28" s="38"/>
      <c r="I28" s="38"/>
      <c r="J28" s="39"/>
      <c r="K28" s="38"/>
      <c r="L28" s="38" t="str">
        <f t="shared" si="0"/>
        <v>0,00</v>
      </c>
      <c r="M28" s="38"/>
      <c r="N28" s="40">
        <f t="shared" si="1"/>
        <v>0</v>
      </c>
    </row>
    <row r="29" spans="1:17" s="66" customFormat="1" ht="15">
      <c r="A29" s="74"/>
      <c r="B29" s="65" t="s">
        <v>64</v>
      </c>
      <c r="C29" s="69" t="s">
        <v>105</v>
      </c>
      <c r="D29" s="71"/>
      <c r="E29" s="65" t="s">
        <v>41</v>
      </c>
      <c r="F29" s="86"/>
      <c r="G29" s="75"/>
      <c r="H29" s="75"/>
      <c r="I29" s="75"/>
      <c r="J29" s="76"/>
      <c r="K29" s="75"/>
      <c r="L29" s="75"/>
      <c r="M29" s="75"/>
      <c r="N29" s="77"/>
      <c r="Q29" s="67"/>
    </row>
    <row r="30" spans="1:14" ht="30">
      <c r="A30" s="37" t="s">
        <v>75</v>
      </c>
      <c r="B30" s="61" t="s">
        <v>132</v>
      </c>
      <c r="C30" s="62" t="s">
        <v>125</v>
      </c>
      <c r="D30" s="63"/>
      <c r="E30" s="78">
        <v>300</v>
      </c>
      <c r="F30" s="68" t="s">
        <v>44</v>
      </c>
      <c r="G30" s="38" t="s">
        <v>78</v>
      </c>
      <c r="H30" s="38"/>
      <c r="I30" s="38"/>
      <c r="J30" s="39"/>
      <c r="K30" s="38"/>
      <c r="L30" s="38" t="str">
        <f>IF(K30=0,"0,00",IF(K30&gt;0,ROUND(E30/K30,2)))</f>
        <v>0,00</v>
      </c>
      <c r="M30" s="38"/>
      <c r="N30" s="40">
        <f>ROUND(L30*ROUND(M30,2),2)</f>
        <v>0</v>
      </c>
    </row>
    <row r="31" spans="1:14" ht="30">
      <c r="A31" s="37" t="s">
        <v>77</v>
      </c>
      <c r="B31" s="64" t="s">
        <v>103</v>
      </c>
      <c r="C31" s="62" t="s">
        <v>120</v>
      </c>
      <c r="D31" s="63"/>
      <c r="E31" s="79">
        <v>1</v>
      </c>
      <c r="F31" s="68" t="s">
        <v>44</v>
      </c>
      <c r="G31" s="38" t="s">
        <v>78</v>
      </c>
      <c r="H31" s="43"/>
      <c r="I31" s="43"/>
      <c r="J31" s="43"/>
      <c r="K31" s="43"/>
      <c r="L31" s="38" t="str">
        <f>IF(K31=0,"0,00",IF(K31&gt;0,ROUND(E31/K31,2)))</f>
        <v>0,00</v>
      </c>
      <c r="M31" s="38"/>
      <c r="N31" s="40">
        <f>ROUND(L31*ROUND(M31,2),2)</f>
        <v>0</v>
      </c>
    </row>
    <row r="32" spans="1:14" ht="30">
      <c r="A32" s="37">
        <v>19</v>
      </c>
      <c r="B32" s="61" t="s">
        <v>104</v>
      </c>
      <c r="C32" s="62" t="s">
        <v>120</v>
      </c>
      <c r="D32" s="63"/>
      <c r="E32" s="78">
        <v>1</v>
      </c>
      <c r="F32" s="68" t="s">
        <v>44</v>
      </c>
      <c r="G32" s="38" t="s">
        <v>78</v>
      </c>
      <c r="H32" s="43"/>
      <c r="I32" s="43"/>
      <c r="J32" s="43"/>
      <c r="K32" s="43"/>
      <c r="L32" s="38" t="str">
        <f>IF(K32=0,"0,00",IF(K32&gt;0,ROUND(E32/K32,2)))</f>
        <v>0,00</v>
      </c>
      <c r="M32" s="38"/>
      <c r="N32" s="40">
        <f>ROUND(L32*ROUND(M32,2),2)</f>
        <v>0</v>
      </c>
    </row>
    <row r="34" spans="2:7" ht="22.5" customHeight="1">
      <c r="B34" s="123" t="s">
        <v>134</v>
      </c>
      <c r="C34" s="124"/>
      <c r="D34" s="124"/>
      <c r="E34" s="124"/>
      <c r="F34" s="124"/>
      <c r="G34" s="87"/>
    </row>
    <row r="35" spans="2:7" ht="29.25" customHeight="1">
      <c r="B35" s="123" t="s">
        <v>135</v>
      </c>
      <c r="C35" s="125"/>
      <c r="D35" s="125"/>
      <c r="E35" s="125"/>
      <c r="F35" s="125"/>
      <c r="G35" s="125"/>
    </row>
    <row r="36" spans="2:7" ht="24" customHeight="1">
      <c r="B36" s="129" t="s">
        <v>148</v>
      </c>
      <c r="C36" s="127"/>
      <c r="D36" s="127"/>
      <c r="E36" s="127"/>
      <c r="F36" s="127"/>
      <c r="G36" s="127"/>
    </row>
    <row r="37" spans="2:7" ht="39" customHeight="1">
      <c r="B37" s="128" t="s">
        <v>149</v>
      </c>
      <c r="C37" s="128"/>
      <c r="D37" s="128"/>
      <c r="E37" s="128"/>
      <c r="F37" s="128"/>
      <c r="G37" s="128"/>
    </row>
    <row r="38" spans="2:7" ht="39.75" customHeight="1">
      <c r="B38" s="128" t="s">
        <v>150</v>
      </c>
      <c r="C38" s="128"/>
      <c r="D38" s="128"/>
      <c r="E38" s="128"/>
      <c r="F38" s="128"/>
      <c r="G38" s="128"/>
    </row>
    <row r="39" spans="2:7" ht="39.75" customHeight="1">
      <c r="B39" s="123" t="s">
        <v>151</v>
      </c>
      <c r="C39" s="123"/>
      <c r="D39" s="123"/>
      <c r="E39" s="123"/>
      <c r="F39" s="123"/>
      <c r="G39" s="123"/>
    </row>
    <row r="40" spans="2:7" ht="60.75" customHeight="1">
      <c r="B40" s="128" t="s">
        <v>152</v>
      </c>
      <c r="C40" s="128"/>
      <c r="D40" s="128"/>
      <c r="E40" s="128"/>
      <c r="F40" s="128"/>
      <c r="G40" s="128"/>
    </row>
    <row r="41" spans="2:7" ht="70.5" customHeight="1">
      <c r="B41" s="128" t="s">
        <v>153</v>
      </c>
      <c r="C41" s="128"/>
      <c r="D41" s="128"/>
      <c r="E41" s="128"/>
      <c r="F41" s="128"/>
      <c r="G41" s="128"/>
    </row>
    <row r="42" spans="2:7" ht="104.25" customHeight="1">
      <c r="B42" s="128" t="s">
        <v>154</v>
      </c>
      <c r="C42" s="128"/>
      <c r="D42" s="128"/>
      <c r="E42" s="128"/>
      <c r="F42" s="128"/>
      <c r="G42" s="128"/>
    </row>
    <row r="43" spans="2:7" ht="15">
      <c r="B43" s="46"/>
      <c r="C43" s="46"/>
      <c r="D43" s="46"/>
      <c r="F43" s="46"/>
      <c r="G43" s="46"/>
    </row>
    <row r="44" spans="2:7" ht="15">
      <c r="B44" s="46"/>
      <c r="C44" s="46"/>
      <c r="D44" s="46"/>
      <c r="F44" s="46"/>
      <c r="G44" s="46"/>
    </row>
  </sheetData>
  <sheetProtection/>
  <mergeCells count="16">
    <mergeCell ref="B38:G38"/>
    <mergeCell ref="B39:G39"/>
    <mergeCell ref="B40:G40"/>
    <mergeCell ref="B41:G41"/>
    <mergeCell ref="B42:G42"/>
    <mergeCell ref="B11:B12"/>
    <mergeCell ref="C11:C12"/>
    <mergeCell ref="D11:D12"/>
    <mergeCell ref="E11:E12"/>
    <mergeCell ref="F11:F12"/>
    <mergeCell ref="G2:I2"/>
    <mergeCell ref="H6:I6"/>
    <mergeCell ref="B34:F34"/>
    <mergeCell ref="B35:G35"/>
    <mergeCell ref="B36:G36"/>
    <mergeCell ref="B37:G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18" max="14" man="1"/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2020-10-06T13:47:16Z</cp:lastPrinted>
  <dcterms:created xsi:type="dcterms:W3CDTF">2003-05-16T10:10:29Z</dcterms:created>
  <dcterms:modified xsi:type="dcterms:W3CDTF">2021-08-18T08:33:56Z</dcterms:modified>
  <cp:category/>
  <cp:version/>
  <cp:contentType/>
  <cp:contentStatus/>
</cp:coreProperties>
</file>