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305" windowHeight="1152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<sst xmlns="http://schemas.openxmlformats.org/spreadsheetml/2006/main" count="85" uniqueCount="56">
  <si>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Roczne zapotrzebowanie godzinowe</t>
  </si>
  <si>
    <t>Nazwa</t>
  </si>
  <si>
    <t>Godziny dozorowania</t>
  </si>
  <si>
    <t>Lp.</t>
  </si>
  <si>
    <t>Adres</t>
  </si>
  <si>
    <t>Miejsce pracy*)</t>
  </si>
  <si>
    <t>roczne minus zapas wg kalendarza</t>
  </si>
  <si>
    <t>3 letnie minus zapas wg kalendarza</t>
  </si>
  <si>
    <t>nadliczbowe 1 rok</t>
  </si>
  <si>
    <t>nadliczbowe 3 lata</t>
  </si>
  <si>
    <t>Poniedziałek - piątek</t>
  </si>
  <si>
    <t>Sobota - niedziela, święta</t>
  </si>
  <si>
    <t>Portiernia</t>
  </si>
  <si>
    <t>Oddział Kliniczny Urologii</t>
  </si>
  <si>
    <t>ul. Grzegórzecka 18</t>
  </si>
  <si>
    <t>Oddział Kliniczny Chorób Metabolicznych</t>
  </si>
  <si>
    <t>ul. Kopernika 15</t>
  </si>
  <si>
    <t>ul. Kopernika 15c</t>
  </si>
  <si>
    <t>ul. Kopernika 17</t>
  </si>
  <si>
    <t>ul. Kopernika 21</t>
  </si>
  <si>
    <t>ul. Kopernika 2la</t>
  </si>
  <si>
    <t>ul. Kopernika 23</t>
  </si>
  <si>
    <t>ul. Kopernika 38</t>
  </si>
  <si>
    <t>ul. Kopernika 40</t>
  </si>
  <si>
    <t>ul. Skawińska 8
(stary budynek)</t>
  </si>
  <si>
    <t>ul. Śniadeckich 10</t>
  </si>
  <si>
    <t>ul. Śniadeckich 2</t>
  </si>
  <si>
    <t>ul. Śniadeckich 5</t>
  </si>
  <si>
    <t>ul. Kopernika 50</t>
  </si>
  <si>
    <t>Budynek CUMRIK</t>
  </si>
  <si>
    <t>Oddział Kliniczny Gastroenterologii i Hepatologii</t>
  </si>
  <si>
    <t>Oddział Kliniczny Chorób Wewnętrznych</t>
  </si>
  <si>
    <t xml:space="preserve">Oddział Kliniczny Alergii i Immunologii 
Oddział Kliniczny Pulmonologii                                                                                                                                                Oddział Kliniczny Dermatologii </t>
  </si>
  <si>
    <t>Oddział Kliniczny Nefrologii- Stacja Dializ 
(wejście od Blich)</t>
  </si>
  <si>
    <t>I Oddział Kliniczny Kardiologii i Elektrokardioligii Interwencyjnej oraz Nadciśnienia Tętniczego
II Oddział Kliniczny Kardiologii oraz Interwencji Sercowo Naczyniowych</t>
  </si>
  <si>
    <t xml:space="preserve">Oddział Kliniczny Ginekologii i Onkologii </t>
  </si>
  <si>
    <t>Oddział Kliniczny Chirurgii Ogólnej, Onkologicznej i Gastroenterologicznej</t>
  </si>
  <si>
    <t>Oddział Kliniczny Okulistyki i Onkologii Okulistycznej</t>
  </si>
  <si>
    <t>Oddział Kliniczny Otolaryngologii</t>
  </si>
  <si>
    <t xml:space="preserve">Oddział Kliniczny Chirurgii Endoskopowej, Metabolicznej oraz Nowotworów Tkanek Miękkich </t>
  </si>
  <si>
    <t xml:space="preserve">Oddział Kliniczny Psychiatrii Dorosłych, Dzieci i Młodzieży </t>
  </si>
  <si>
    <t>7:00-19:00</t>
  </si>
  <si>
    <t>9:00-21:00</t>
  </si>
  <si>
    <t>7:00-20:00</t>
  </si>
  <si>
    <t>10:00-18:00</t>
  </si>
  <si>
    <t>Ilość pracowników</t>
  </si>
  <si>
    <t>7:00-21:00</t>
  </si>
  <si>
    <t>7:00-18:00</t>
  </si>
  <si>
    <t>7:00-19:00/19:00-7:00</t>
  </si>
  <si>
    <t>brak dozoru</t>
  </si>
  <si>
    <t>6:30-18:30</t>
  </si>
  <si>
    <t>TABELA 4</t>
  </si>
  <si>
    <t>Zakład Diagnostyki</t>
  </si>
  <si>
    <t>ul. Kopernika 15b</t>
  </si>
  <si>
    <r>
      <t>Dozorowanie obiektów Szpitala Uniwersyteckiego przez pracowników nie będących kwalifikowanymi pracownikami ochrony fizycznej 
 (miejsce pracy: portiernie wymienionych niżej obiektów)</t>
    </r>
    <r>
      <rPr>
        <b/>
        <sz val="12"/>
        <color indexed="10"/>
        <rFont val="Times New Roman"/>
        <family val="1"/>
      </rPr>
      <t xml:space="preserve"> </t>
    </r>
  </si>
  <si>
    <t>Załącznik nr 4.2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</si>
</sst>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u val="single"/>
      <sz val="12"/>
      <color indexed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NumberFormat="1" applyFont="1" applyFill="1" applyBorder="1" applyAlignment="1" applyProtection="1">
      <alignment horizontal="left" vertical="center" wrapText="1"/>
      <protection/>
    </xf>
    <xf numFmtId="0" fontId="5" fillId="33" borderId="24" xfId="0" applyNumberFormat="1" applyFont="1" applyFill="1" applyBorder="1" applyAlignment="1" applyProtection="1">
      <alignment horizontal="left" vertical="center" wrapText="1"/>
      <protection/>
    </xf>
    <xf numFmtId="0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32" xfId="0" applyNumberFormat="1" applyFont="1" applyFill="1" applyBorder="1" applyAlignment="1" applyProtection="1">
      <alignment horizontal="left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5" borderId="33" xfId="0" applyNumberFormat="1" applyFont="1" applyFill="1" applyBorder="1" applyAlignment="1" applyProtection="1">
      <alignment horizontal="left" vertical="center" wrapText="1"/>
      <protection/>
    </xf>
    <xf numFmtId="0" fontId="5" fillId="5" borderId="32" xfId="0" applyNumberFormat="1" applyFont="1" applyFill="1" applyBorder="1" applyAlignment="1" applyProtection="1">
      <alignment vertical="center" wrapText="1"/>
      <protection/>
    </xf>
    <xf numFmtId="0" fontId="5" fillId="5" borderId="34" xfId="0" applyNumberFormat="1" applyFont="1" applyFill="1" applyBorder="1" applyAlignment="1" applyProtection="1">
      <alignment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36" xfId="0" applyNumberFormat="1" applyFont="1" applyFill="1" applyBorder="1" applyAlignment="1" applyProtection="1">
      <alignment horizontal="left" vertical="center"/>
      <protection/>
    </xf>
    <xf numFmtId="0" fontId="17" fillId="0" borderId="37" xfId="0" applyNumberFormat="1" applyFont="1" applyFill="1" applyBorder="1" applyAlignment="1" applyProtection="1">
      <alignment horizontal="left" vertical="center"/>
      <protection/>
    </xf>
    <xf numFmtId="0" fontId="17" fillId="0" borderId="38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3" fontId="9" fillId="33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39" xfId="0" applyNumberFormat="1" applyFont="1" applyFill="1" applyBorder="1" applyAlignment="1" applyProtection="1">
      <alignment horizontal="center" vertical="center" wrapText="1"/>
      <protection/>
    </xf>
    <xf numFmtId="3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25"/>
  <sheetViews>
    <sheetView showGridLines="0" tabSelected="1" workbookViewId="0" topLeftCell="A1">
      <selection activeCell="O4" sqref="O4"/>
    </sheetView>
  </sheetViews>
  <sheetFormatPr defaultColWidth="9.140625" defaultRowHeight="12.75"/>
  <cols>
    <col min="1" max="1" width="13.421875" style="7" customWidth="1"/>
    <col min="2" max="2" width="3.28125" style="5" customWidth="1"/>
    <col min="3" max="3" width="27.140625" style="2" customWidth="1"/>
    <col min="4" max="4" width="17.00390625" style="2" customWidth="1"/>
    <col min="5" max="6" width="15.7109375" style="7" customWidth="1"/>
    <col min="7" max="7" width="11.57421875" style="7" hidden="1" customWidth="1"/>
    <col min="8" max="8" width="6.140625" style="7" customWidth="1"/>
    <col min="9" max="9" width="16.28125" style="25" customWidth="1"/>
    <col min="10" max="10" width="3.28125" style="25" customWidth="1"/>
    <col min="11" max="11" width="9.57421875" style="25" hidden="1" customWidth="1"/>
    <col min="12" max="12" width="13.7109375" style="7" hidden="1" customWidth="1"/>
    <col min="13" max="13" width="11.8515625" style="7" hidden="1" customWidth="1"/>
    <col min="14" max="14" width="12.140625" style="7" hidden="1" customWidth="1"/>
    <col min="15" max="15" width="25.421875" style="7" customWidth="1"/>
    <col min="16" max="16" width="12.140625" style="7" customWidth="1"/>
    <col min="17" max="16384" width="9.140625" style="7" customWidth="1"/>
  </cols>
  <sheetData>
    <row r="1" spans="3:11" ht="15.75">
      <c r="C1" s="6"/>
      <c r="D1" s="6"/>
      <c r="E1" s="79" t="s">
        <v>55</v>
      </c>
      <c r="F1" s="79"/>
      <c r="G1" s="79"/>
      <c r="H1" s="79"/>
      <c r="I1" s="79"/>
      <c r="J1" s="6"/>
      <c r="K1" s="6"/>
    </row>
    <row r="2" spans="2:253" ht="56.25" customHeight="1">
      <c r="B2" s="74" t="s">
        <v>54</v>
      </c>
      <c r="C2" s="75"/>
      <c r="D2" s="74"/>
      <c r="E2" s="74"/>
      <c r="F2" s="74"/>
      <c r="G2" s="74"/>
      <c r="H2" s="74"/>
      <c r="I2" s="8"/>
      <c r="J2" s="8"/>
      <c r="K2" s="8"/>
      <c r="L2" s="9"/>
      <c r="M2" s="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2:253" ht="16.5" thickBot="1">
      <c r="B3" s="61"/>
      <c r="C3" s="62"/>
      <c r="D3" s="61"/>
      <c r="E3" s="61"/>
      <c r="F3" s="61"/>
      <c r="G3" s="61"/>
      <c r="H3" s="61"/>
      <c r="I3" s="8"/>
      <c r="J3" s="8"/>
      <c r="K3" s="8"/>
      <c r="L3" s="9"/>
      <c r="M3" s="3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2:11" ht="21.75" customHeight="1" thickBot="1">
      <c r="B4" s="80" t="s">
        <v>51</v>
      </c>
      <c r="C4" s="81"/>
      <c r="D4" s="81"/>
      <c r="E4" s="81"/>
      <c r="F4" s="81"/>
      <c r="G4" s="81"/>
      <c r="H4" s="81"/>
      <c r="I4" s="82"/>
      <c r="J4" s="76"/>
      <c r="K4" s="10"/>
    </row>
    <row r="5" spans="2:253" ht="25.5" customHeight="1">
      <c r="B5" s="77" t="s">
        <v>3</v>
      </c>
      <c r="C5" s="77" t="s">
        <v>1</v>
      </c>
      <c r="D5" s="70" t="s">
        <v>4</v>
      </c>
      <c r="E5" s="72" t="s">
        <v>2</v>
      </c>
      <c r="F5" s="73"/>
      <c r="G5" s="40" t="s">
        <v>5</v>
      </c>
      <c r="H5" s="93" t="s">
        <v>45</v>
      </c>
      <c r="I5" s="91" t="s">
        <v>0</v>
      </c>
      <c r="J5" s="76"/>
      <c r="K5" s="91" t="s">
        <v>6</v>
      </c>
      <c r="L5" s="86" t="s">
        <v>7</v>
      </c>
      <c r="M5" s="86" t="s">
        <v>8</v>
      </c>
      <c r="N5" s="88" t="s">
        <v>9</v>
      </c>
      <c r="O5" s="90"/>
      <c r="P5" s="3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2:253" ht="36.75" customHeight="1" thickBot="1">
      <c r="B6" s="78"/>
      <c r="C6" s="78"/>
      <c r="D6" s="71"/>
      <c r="E6" s="46" t="s">
        <v>10</v>
      </c>
      <c r="F6" s="47" t="s">
        <v>11</v>
      </c>
      <c r="G6" s="41"/>
      <c r="H6" s="94"/>
      <c r="I6" s="92"/>
      <c r="J6" s="76"/>
      <c r="K6" s="92"/>
      <c r="L6" s="87"/>
      <c r="M6" s="87"/>
      <c r="N6" s="89"/>
      <c r="O6" s="90"/>
      <c r="P6" s="3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2:16" ht="20.25" customHeight="1">
      <c r="B7" s="64">
        <v>1</v>
      </c>
      <c r="C7" s="63" t="s">
        <v>13</v>
      </c>
      <c r="D7" s="48" t="s">
        <v>14</v>
      </c>
      <c r="E7" s="55" t="s">
        <v>41</v>
      </c>
      <c r="F7" s="56" t="s">
        <v>42</v>
      </c>
      <c r="G7" s="51" t="s">
        <v>12</v>
      </c>
      <c r="H7" s="34">
        <v>1</v>
      </c>
      <c r="I7" s="37">
        <v>4368</v>
      </c>
      <c r="J7" s="76"/>
      <c r="K7" s="11">
        <v>8760</v>
      </c>
      <c r="L7" s="12">
        <f>(K7*3)</f>
        <v>26280</v>
      </c>
      <c r="M7" s="11">
        <f>I7-K7</f>
        <v>-4392</v>
      </c>
      <c r="N7" s="13">
        <f aca="true" t="shared" si="0" ref="N7:N21">M7*3</f>
        <v>-13176</v>
      </c>
      <c r="O7" s="30"/>
      <c r="P7" s="29"/>
    </row>
    <row r="8" spans="2:16" ht="25.5">
      <c r="B8" s="43">
        <v>2</v>
      </c>
      <c r="C8" s="65" t="s">
        <v>15</v>
      </c>
      <c r="D8" s="49" t="s">
        <v>16</v>
      </c>
      <c r="E8" s="57" t="s">
        <v>43</v>
      </c>
      <c r="F8" s="58" t="s">
        <v>44</v>
      </c>
      <c r="G8" s="52" t="s">
        <v>12</v>
      </c>
      <c r="H8" s="35">
        <v>1</v>
      </c>
      <c r="I8" s="38">
        <v>4212</v>
      </c>
      <c r="J8" s="76"/>
      <c r="K8" s="11">
        <v>8760</v>
      </c>
      <c r="L8" s="12">
        <f>(K8*3)</f>
        <v>26280</v>
      </c>
      <c r="M8" s="11">
        <f>I8-K8</f>
        <v>-4548</v>
      </c>
      <c r="N8" s="11">
        <f t="shared" si="0"/>
        <v>-13644</v>
      </c>
      <c r="O8" s="30"/>
      <c r="P8" s="29"/>
    </row>
    <row r="9" spans="2:16" ht="18.75">
      <c r="B9" s="43">
        <v>3</v>
      </c>
      <c r="C9" s="65" t="s">
        <v>52</v>
      </c>
      <c r="D9" s="48" t="s">
        <v>53</v>
      </c>
      <c r="E9" s="59" t="s">
        <v>41</v>
      </c>
      <c r="F9" s="60" t="s">
        <v>49</v>
      </c>
      <c r="G9" s="52"/>
      <c r="H9" s="35">
        <v>1</v>
      </c>
      <c r="I9" s="38">
        <v>3120</v>
      </c>
      <c r="J9" s="76"/>
      <c r="K9" s="11"/>
      <c r="L9" s="12"/>
      <c r="M9" s="11"/>
      <c r="N9" s="11"/>
      <c r="O9" s="30"/>
      <c r="P9" s="29"/>
    </row>
    <row r="10" spans="2:16" ht="38.25">
      <c r="B10" s="43">
        <v>4</v>
      </c>
      <c r="C10" s="63" t="s">
        <v>33</v>
      </c>
      <c r="D10" s="48" t="s">
        <v>17</v>
      </c>
      <c r="E10" s="57" t="s">
        <v>46</v>
      </c>
      <c r="F10" s="58" t="s">
        <v>47</v>
      </c>
      <c r="G10" s="51" t="s">
        <v>12</v>
      </c>
      <c r="H10" s="34">
        <v>1</v>
      </c>
      <c r="I10" s="38">
        <v>4784</v>
      </c>
      <c r="J10" s="76"/>
      <c r="K10" s="11">
        <v>8760</v>
      </c>
      <c r="L10" s="12">
        <f aca="true" t="shared" si="1" ref="L10:L20">K10*3</f>
        <v>26280</v>
      </c>
      <c r="M10" s="11">
        <f>I10-K10</f>
        <v>-3976</v>
      </c>
      <c r="N10" s="13">
        <f t="shared" si="0"/>
        <v>-11928</v>
      </c>
      <c r="O10" s="30"/>
      <c r="P10" s="29"/>
    </row>
    <row r="11" spans="2:253" ht="76.5">
      <c r="B11" s="43">
        <v>5</v>
      </c>
      <c r="C11" s="63" t="s">
        <v>34</v>
      </c>
      <c r="D11" s="48" t="s">
        <v>18</v>
      </c>
      <c r="E11" s="68" t="s">
        <v>48</v>
      </c>
      <c r="F11" s="69"/>
      <c r="G11" s="53" t="s">
        <v>12</v>
      </c>
      <c r="H11" s="34">
        <v>1</v>
      </c>
      <c r="I11" s="38">
        <v>8736</v>
      </c>
      <c r="J11" s="76"/>
      <c r="K11" s="11">
        <v>8760</v>
      </c>
      <c r="L11" s="12">
        <f t="shared" si="1"/>
        <v>26280</v>
      </c>
      <c r="M11" s="11">
        <f>(I11-K11)</f>
        <v>-24</v>
      </c>
      <c r="N11" s="13">
        <f t="shared" si="0"/>
        <v>-72</v>
      </c>
      <c r="O11" s="30"/>
      <c r="P11" s="2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2:16" ht="51">
      <c r="B12" s="43">
        <v>6</v>
      </c>
      <c r="C12" s="63" t="s">
        <v>39</v>
      </c>
      <c r="D12" s="48" t="s">
        <v>19</v>
      </c>
      <c r="E12" s="57" t="s">
        <v>41</v>
      </c>
      <c r="F12" s="58" t="s">
        <v>42</v>
      </c>
      <c r="G12" s="51" t="s">
        <v>12</v>
      </c>
      <c r="H12" s="34">
        <v>1</v>
      </c>
      <c r="I12" s="38">
        <v>4368</v>
      </c>
      <c r="J12" s="76"/>
      <c r="K12" s="11">
        <v>8760</v>
      </c>
      <c r="L12" s="12">
        <f t="shared" si="1"/>
        <v>26280</v>
      </c>
      <c r="M12" s="11">
        <f aca="true" t="shared" si="2" ref="M12:M19">I12-K12</f>
        <v>-4392</v>
      </c>
      <c r="N12" s="13">
        <f t="shared" si="0"/>
        <v>-13176</v>
      </c>
      <c r="O12" s="30"/>
      <c r="P12" s="29"/>
    </row>
    <row r="13" spans="2:16" ht="25.5">
      <c r="B13" s="43">
        <v>7</v>
      </c>
      <c r="C13" s="63" t="s">
        <v>40</v>
      </c>
      <c r="D13" s="48" t="s">
        <v>20</v>
      </c>
      <c r="E13" s="57" t="s">
        <v>41</v>
      </c>
      <c r="F13" s="58" t="s">
        <v>42</v>
      </c>
      <c r="G13" s="51" t="s">
        <v>12</v>
      </c>
      <c r="H13" s="34">
        <v>1</v>
      </c>
      <c r="I13" s="38">
        <v>4368</v>
      </c>
      <c r="J13" s="76"/>
      <c r="K13" s="11">
        <v>8760</v>
      </c>
      <c r="L13" s="12">
        <f t="shared" si="1"/>
        <v>26280</v>
      </c>
      <c r="M13" s="11">
        <f t="shared" si="2"/>
        <v>-4392</v>
      </c>
      <c r="N13" s="13">
        <f t="shared" si="0"/>
        <v>-13176</v>
      </c>
      <c r="O13" s="30"/>
      <c r="P13" s="29"/>
    </row>
    <row r="14" spans="2:16" ht="25.5">
      <c r="B14" s="43">
        <v>8</v>
      </c>
      <c r="C14" s="63" t="s">
        <v>35</v>
      </c>
      <c r="D14" s="48" t="s">
        <v>21</v>
      </c>
      <c r="E14" s="68" t="s">
        <v>48</v>
      </c>
      <c r="F14" s="69"/>
      <c r="G14" s="51" t="s">
        <v>12</v>
      </c>
      <c r="H14" s="34">
        <v>1</v>
      </c>
      <c r="I14" s="38">
        <v>8736</v>
      </c>
      <c r="J14" s="76"/>
      <c r="K14" s="11">
        <v>8760</v>
      </c>
      <c r="L14" s="12">
        <f t="shared" si="1"/>
        <v>26280</v>
      </c>
      <c r="M14" s="11">
        <f t="shared" si="2"/>
        <v>-24</v>
      </c>
      <c r="N14" s="13">
        <f t="shared" si="0"/>
        <v>-72</v>
      </c>
      <c r="O14" s="30"/>
      <c r="P14" s="29"/>
    </row>
    <row r="15" spans="2:16" ht="25.5">
      <c r="B15" s="43">
        <v>9</v>
      </c>
      <c r="C15" s="63" t="s">
        <v>37</v>
      </c>
      <c r="D15" s="48" t="s">
        <v>22</v>
      </c>
      <c r="E15" s="57" t="s">
        <v>50</v>
      </c>
      <c r="F15" s="58" t="s">
        <v>49</v>
      </c>
      <c r="G15" s="51" t="s">
        <v>12</v>
      </c>
      <c r="H15" s="34">
        <v>1</v>
      </c>
      <c r="I15" s="38">
        <v>3120</v>
      </c>
      <c r="J15" s="76"/>
      <c r="K15" s="11">
        <v>8760</v>
      </c>
      <c r="L15" s="12">
        <f t="shared" si="1"/>
        <v>26280</v>
      </c>
      <c r="M15" s="11">
        <f t="shared" si="2"/>
        <v>-5640</v>
      </c>
      <c r="N15" s="13">
        <f t="shared" si="0"/>
        <v>-16920</v>
      </c>
      <c r="O15" s="30"/>
      <c r="P15" s="29"/>
    </row>
    <row r="16" spans="2:16" ht="38.25">
      <c r="B16" s="44">
        <v>10</v>
      </c>
      <c r="C16" s="63" t="s">
        <v>36</v>
      </c>
      <c r="D16" s="48" t="s">
        <v>23</v>
      </c>
      <c r="E16" s="57" t="s">
        <v>41</v>
      </c>
      <c r="F16" s="58" t="s">
        <v>42</v>
      </c>
      <c r="G16" s="51" t="s">
        <v>12</v>
      </c>
      <c r="H16" s="34">
        <v>1</v>
      </c>
      <c r="I16" s="38">
        <v>4368</v>
      </c>
      <c r="J16" s="76"/>
      <c r="K16" s="11">
        <v>8760</v>
      </c>
      <c r="L16" s="12">
        <f t="shared" si="1"/>
        <v>26280</v>
      </c>
      <c r="M16" s="11">
        <f t="shared" si="2"/>
        <v>-4392</v>
      </c>
      <c r="N16" s="13">
        <f t="shared" si="0"/>
        <v>-13176</v>
      </c>
      <c r="O16" s="30"/>
      <c r="P16" s="29"/>
    </row>
    <row r="17" spans="2:16" ht="51">
      <c r="B17" s="43">
        <v>11</v>
      </c>
      <c r="C17" s="63" t="s">
        <v>32</v>
      </c>
      <c r="D17" s="48" t="s">
        <v>24</v>
      </c>
      <c r="E17" s="68" t="s">
        <v>48</v>
      </c>
      <c r="F17" s="69"/>
      <c r="G17" s="51" t="s">
        <v>12</v>
      </c>
      <c r="H17" s="34">
        <v>1</v>
      </c>
      <c r="I17" s="38">
        <v>8736</v>
      </c>
      <c r="J17" s="76"/>
      <c r="K17" s="11">
        <v>8760</v>
      </c>
      <c r="L17" s="12">
        <f t="shared" si="1"/>
        <v>26280</v>
      </c>
      <c r="M17" s="11">
        <f t="shared" si="2"/>
        <v>-24</v>
      </c>
      <c r="N17" s="13">
        <f t="shared" si="0"/>
        <v>-72</v>
      </c>
      <c r="O17" s="30"/>
      <c r="P17" s="29"/>
    </row>
    <row r="18" spans="2:16" ht="25.5">
      <c r="B18" s="43">
        <v>12</v>
      </c>
      <c r="C18" s="63" t="s">
        <v>31</v>
      </c>
      <c r="D18" s="48" t="s">
        <v>25</v>
      </c>
      <c r="E18" s="68" t="s">
        <v>48</v>
      </c>
      <c r="F18" s="69"/>
      <c r="G18" s="51" t="s">
        <v>12</v>
      </c>
      <c r="H18" s="34">
        <v>1</v>
      </c>
      <c r="I18" s="38">
        <v>8736</v>
      </c>
      <c r="J18" s="76"/>
      <c r="K18" s="11">
        <v>8760</v>
      </c>
      <c r="L18" s="12">
        <f t="shared" si="1"/>
        <v>26280</v>
      </c>
      <c r="M18" s="11">
        <f t="shared" si="2"/>
        <v>-24</v>
      </c>
      <c r="N18" s="13">
        <f t="shared" si="0"/>
        <v>-72</v>
      </c>
      <c r="O18" s="30"/>
      <c r="P18" s="29"/>
    </row>
    <row r="19" spans="2:16" ht="25.5">
      <c r="B19" s="43">
        <v>13</v>
      </c>
      <c r="C19" s="63" t="s">
        <v>38</v>
      </c>
      <c r="D19" s="48" t="s">
        <v>26</v>
      </c>
      <c r="E19" s="57" t="s">
        <v>41</v>
      </c>
      <c r="F19" s="58" t="s">
        <v>42</v>
      </c>
      <c r="G19" s="51" t="s">
        <v>12</v>
      </c>
      <c r="H19" s="34">
        <v>1</v>
      </c>
      <c r="I19" s="38">
        <v>4368</v>
      </c>
      <c r="J19" s="76"/>
      <c r="K19" s="11">
        <v>8760</v>
      </c>
      <c r="L19" s="12">
        <f t="shared" si="1"/>
        <v>26280</v>
      </c>
      <c r="M19" s="11">
        <f t="shared" si="2"/>
        <v>-4392</v>
      </c>
      <c r="N19" s="13">
        <f t="shared" si="0"/>
        <v>-13176</v>
      </c>
      <c r="O19" s="30"/>
      <c r="P19" s="29"/>
    </row>
    <row r="20" spans="2:16" ht="25.5">
      <c r="B20" s="43">
        <v>14</v>
      </c>
      <c r="C20" s="66" t="s">
        <v>30</v>
      </c>
      <c r="D20" s="48" t="s">
        <v>27</v>
      </c>
      <c r="E20" s="57" t="s">
        <v>41</v>
      </c>
      <c r="F20" s="58" t="s">
        <v>42</v>
      </c>
      <c r="G20" s="52" t="s">
        <v>12</v>
      </c>
      <c r="H20" s="34">
        <v>1</v>
      </c>
      <c r="I20" s="38">
        <v>4368</v>
      </c>
      <c r="J20" s="76"/>
      <c r="K20" s="11">
        <v>8760</v>
      </c>
      <c r="L20" s="12">
        <f t="shared" si="1"/>
        <v>26280</v>
      </c>
      <c r="M20" s="11">
        <f>(I20-K20)</f>
        <v>-4392</v>
      </c>
      <c r="N20" s="13">
        <f t="shared" si="0"/>
        <v>-13176</v>
      </c>
      <c r="O20" s="30"/>
      <c r="P20" s="29"/>
    </row>
    <row r="21" spans="2:253" ht="27.75" customHeight="1" thickBot="1">
      <c r="B21" s="45">
        <v>15</v>
      </c>
      <c r="C21" s="67" t="s">
        <v>29</v>
      </c>
      <c r="D21" s="50" t="s">
        <v>28</v>
      </c>
      <c r="E21" s="84" t="s">
        <v>48</v>
      </c>
      <c r="F21" s="85"/>
      <c r="G21" s="54" t="s">
        <v>12</v>
      </c>
      <c r="H21" s="36">
        <v>1</v>
      </c>
      <c r="I21" s="39">
        <v>8736</v>
      </c>
      <c r="J21" s="76"/>
      <c r="K21" s="11">
        <v>8760</v>
      </c>
      <c r="L21" s="15">
        <f>K21*3</f>
        <v>26280</v>
      </c>
      <c r="M21" s="4">
        <f>I21-K21</f>
        <v>-24</v>
      </c>
      <c r="N21" s="16">
        <f t="shared" si="0"/>
        <v>-72</v>
      </c>
      <c r="O21" s="30"/>
      <c r="P21" s="29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4:253" ht="27.75" customHeight="1" thickBot="1">
      <c r="D22" s="18"/>
      <c r="E22" s="1"/>
      <c r="F22" s="1"/>
      <c r="G22" s="1"/>
      <c r="H22" s="19"/>
      <c r="I22" s="42">
        <f>SUM(I7:I21)</f>
        <v>85124</v>
      </c>
      <c r="J22" s="76"/>
      <c r="K22" s="20"/>
      <c r="L22" s="21"/>
      <c r="M22" s="22"/>
      <c r="N22" s="22"/>
      <c r="O22" s="31"/>
      <c r="P22" s="33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3:253" ht="18.75">
      <c r="C23" s="83"/>
      <c r="D23" s="83"/>
      <c r="E23" s="83"/>
      <c r="F23" s="1"/>
      <c r="G23" s="1"/>
      <c r="H23" s="19"/>
      <c r="I23" s="23"/>
      <c r="J23" s="76"/>
      <c r="K23" s="24"/>
      <c r="L23" s="22"/>
      <c r="M23" s="22"/>
      <c r="N23" s="26"/>
      <c r="O23" s="2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5" ht="22.5">
      <c r="O25" s="28"/>
    </row>
  </sheetData>
  <sheetProtection/>
  <mergeCells count="21">
    <mergeCell ref="N5:N6"/>
    <mergeCell ref="O5:O6"/>
    <mergeCell ref="I5:I6"/>
    <mergeCell ref="K5:K6"/>
    <mergeCell ref="H5:H6"/>
    <mergeCell ref="M5:M6"/>
    <mergeCell ref="E1:I1"/>
    <mergeCell ref="B4:I4"/>
    <mergeCell ref="C23:E23"/>
    <mergeCell ref="E21:F21"/>
    <mergeCell ref="E14:F14"/>
    <mergeCell ref="L5:L6"/>
    <mergeCell ref="E17:F17"/>
    <mergeCell ref="E18:F18"/>
    <mergeCell ref="D5:D6"/>
    <mergeCell ref="E5:F5"/>
    <mergeCell ref="B2:H2"/>
    <mergeCell ref="J4:J23"/>
    <mergeCell ref="B5:B6"/>
    <mergeCell ref="E11:F11"/>
    <mergeCell ref="C5:C6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Zbigniew Mentel</cp:lastModifiedBy>
  <cp:lastPrinted>2016-08-12T09:32:13Z</cp:lastPrinted>
  <dcterms:created xsi:type="dcterms:W3CDTF">2010-03-09T08:00:45Z</dcterms:created>
  <dcterms:modified xsi:type="dcterms:W3CDTF">2016-09-07T10:37:42Z</dcterms:modified>
  <cp:category/>
  <cp:version/>
  <cp:contentType/>
  <cp:contentStatus/>
</cp:coreProperties>
</file>