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04" firstSheet="2" activeTab="6"/>
  </bookViews>
  <sheets>
    <sheet name="Formularz oferty" sheetId="1" r:id="rId1"/>
    <sheet name="Załącznik 1a - cz.1" sheetId="2" r:id="rId2"/>
    <sheet name="Załącznik 1a - cz.2" sheetId="3" r:id="rId3"/>
    <sheet name="Załącznik 1a - cz.3" sheetId="4" r:id="rId4"/>
    <sheet name="Załącznik 1a - cz.4" sheetId="5" r:id="rId5"/>
    <sheet name="Załącznik 1b - cz.1" sheetId="6" r:id="rId6"/>
    <sheet name="Załącznik 1b - cz.2" sheetId="7" r:id="rId7"/>
    <sheet name="Załącznik 1b - cz.3" sheetId="8" r:id="rId8"/>
    <sheet name="Załącznik 1b - cz.4" sheetId="9" r:id="rId9"/>
  </sheets>
  <definedNames>
    <definedName name="_xlnm.Print_Area" localSheetId="0">'Formularz oferty'!$A$1:$D$53</definedName>
    <definedName name="_xlnm.Print_Area" localSheetId="4">'Załącznik 1a - cz.4'!$A$1:$E$32</definedName>
    <definedName name="_xlnm.Print_Area" localSheetId="5">'Załącznik 1b - cz.1'!$A$1:$G$47</definedName>
    <definedName name="_xlnm.Print_Area" localSheetId="6">'Załącznik 1b - cz.2'!$A$1:$G$47</definedName>
    <definedName name="_xlnm.Print_Area" localSheetId="7">'Załącznik 1b - cz.3'!$A$1:$G$47</definedName>
    <definedName name="_xlnm.Print_Area" localSheetId="8">'Załącznik 1b - cz.4'!$A$1:$G$47</definedName>
  </definedNames>
  <calcPr fullCalcOnLoad="1"/>
</workbook>
</file>

<file path=xl/sharedStrings.xml><?xml version="1.0" encoding="utf-8"?>
<sst xmlns="http://schemas.openxmlformats.org/spreadsheetml/2006/main" count="694" uniqueCount="162">
  <si>
    <t>Cena ryczałtowa za osobodzień żywienia</t>
  </si>
  <si>
    <t>X</t>
  </si>
  <si>
    <t>Cena ryczałtowa za osobodzień dystrybucji codziennej</t>
  </si>
  <si>
    <t>Cena ryczałtowa za osobodzień dystrybucji okresowej</t>
  </si>
  <si>
    <t>w tym śniadanie 25 % ceny osobodnia żywienia</t>
  </si>
  <si>
    <t>w tym obiad 55 % ceny osobodnia żywienia</t>
  </si>
  <si>
    <t>w tym cena za dystrybucję śniadania w dystrybucji okresowej = 25% ceny ryczałtowej za osobodzień dystrybucji okresowej</t>
  </si>
  <si>
    <t>w tym cena za dystrybucję obiadu w dystrybucji okresowej=  55% ceny ryczałtowej za osobodzień dystrybucji okresowej</t>
  </si>
  <si>
    <t>w tym cena za dystrybucję kolacji w dystrybucji okresowej = 20% ceny ryczałtowej za osobodzień dystrybucji okresowej</t>
  </si>
  <si>
    <t>w tym cena za dystrybucję obiadu w dystrybucji codziennej = 55% ceny ryczałtowej za osobodzień dystrybucji codziennej</t>
  </si>
  <si>
    <t>w tym cena za dystrybucję kolacji w dystrybucji codziennej = 20% ceny ryczałtowej za osobodzień dystrybucji codziennej</t>
  </si>
  <si>
    <t>SUMA</t>
  </si>
  <si>
    <t>w tym cena za dystrybucję śniadania w dystrybucji codziennej = 25% ceny ryczałtowej za osobodzień dystrybucji codziennej</t>
  </si>
  <si>
    <t>w tym kolacja 20% ceny osobodnia żywienia</t>
  </si>
  <si>
    <t>śniadań</t>
  </si>
  <si>
    <t>obiadów</t>
  </si>
  <si>
    <t>kolacji</t>
  </si>
  <si>
    <t>dystrybucji codziennych</t>
  </si>
  <si>
    <t>dystrybucji okresowych</t>
  </si>
  <si>
    <t>………………………………………………………</t>
  </si>
  <si>
    <t>podpis i pieczęć osoby (osób) upoważnionej do reprezentowania Wykonawcy</t>
  </si>
  <si>
    <t>Ilość</t>
  </si>
  <si>
    <t>Cena jednostkowa brutto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</si>
  <si>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</si>
  <si>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</si>
  <si>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</si>
  <si>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</si>
  <si>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</si>
  <si>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</si>
  <si>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</si>
  <si>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</si>
  <si>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</si>
  <si>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</si>
  <si>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</si>
  <si>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</si>
  <si>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</si>
  <si>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</si>
  <si>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Cena brutto:</t>
  </si>
  <si>
    <t>1.</t>
  </si>
  <si>
    <t>2.</t>
  </si>
  <si>
    <t>3.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</si>
  <si>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  <r>
      <rPr>
        <sz val="11"/>
        <rFont val="Garamond"/>
        <family val="1"/>
      </rPr>
      <t xml:space="preserve">
</t>
    </r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</si>
  <si>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</si>
  <si>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</si>
  <si>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</si>
  <si>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</si>
  <si>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</si>
  <si>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</si>
  <si>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</si>
  <si>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</si>
  <si>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</si>
  <si>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</si>
  <si>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</si>
  <si>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</si>
  <si>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</si>
  <si>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</si>
  <si>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</si>
  <si>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</si>
  <si>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</si>
  <si>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</si>
  <si>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9.</t>
  </si>
  <si>
    <t>Hasło dostępu do pliku JEDZ przekazanego pocztą elektroniczną: ………………………….</t>
  </si>
  <si>
    <t>DFP.271.156.2018.LS</t>
  </si>
  <si>
    <t>ARKUSZ CENOWY</t>
  </si>
  <si>
    <t>Część 1</t>
  </si>
  <si>
    <t>Część 2</t>
  </si>
  <si>
    <t>Część 3</t>
  </si>
  <si>
    <t>Część 4</t>
  </si>
  <si>
    <t>L.p.</t>
  </si>
  <si>
    <t>Nazwa produktu</t>
  </si>
  <si>
    <t>Preferowana wielkość opakowań / miary</t>
  </si>
  <si>
    <t>Jednostki miary</t>
  </si>
  <si>
    <t>Ilość jednostek</t>
  </si>
  <si>
    <t>Cena jednostkowa brutto
(za jednostkę miary)</t>
  </si>
  <si>
    <t>Cena brutto</t>
  </si>
  <si>
    <t xml:space="preserve">Biszkopty </t>
  </si>
  <si>
    <t>od 150 do 200g</t>
  </si>
  <si>
    <t>kg</t>
  </si>
  <si>
    <t>Cukier</t>
  </si>
  <si>
    <t>1 kg</t>
  </si>
  <si>
    <t>Herbata expresowa w torebkach</t>
  </si>
  <si>
    <t>sztuki/torebka</t>
  </si>
  <si>
    <t>torebka</t>
  </si>
  <si>
    <t xml:space="preserve">Herbata </t>
  </si>
  <si>
    <t>Kasza manna (grysik) 1 kg</t>
  </si>
  <si>
    <t xml:space="preserve">Kaszka mleczna </t>
  </si>
  <si>
    <t>od 200 do 300g</t>
  </si>
  <si>
    <t xml:space="preserve">Kleik ryżowy błyskawiczny </t>
  </si>
  <si>
    <t>od 150 do 200 g</t>
  </si>
  <si>
    <t xml:space="preserve">Masło </t>
  </si>
  <si>
    <t xml:space="preserve">od 200 do 300 g </t>
  </si>
  <si>
    <t>Ryż</t>
  </si>
  <si>
    <t xml:space="preserve">Sól </t>
  </si>
  <si>
    <t>Suchary</t>
  </si>
  <si>
    <t>od 200 do 400 g</t>
  </si>
  <si>
    <t xml:space="preserve">Suchary bez cukry </t>
  </si>
  <si>
    <t xml:space="preserve">Weka </t>
  </si>
  <si>
    <t>sztuka od 350 do 600 g</t>
  </si>
  <si>
    <t>Płatki owsiane</t>
  </si>
  <si>
    <t>od 0,5 do 1 kg</t>
  </si>
  <si>
    <t>Pieczywo jasne - chleb</t>
  </si>
  <si>
    <t xml:space="preserve">od 400 do 1000g </t>
  </si>
  <si>
    <t xml:space="preserve">Dżem w słoikach </t>
  </si>
  <si>
    <r>
      <t xml:space="preserve">Margaryna </t>
    </r>
    <r>
      <rPr>
        <sz val="10"/>
        <rFont val="Calibri"/>
        <family val="2"/>
      </rPr>
      <t>miękka</t>
    </r>
    <r>
      <rPr>
        <sz val="10"/>
        <color indexed="8"/>
        <rFont val="Calibri"/>
        <family val="2"/>
      </rPr>
      <t xml:space="preserve"> (w kubku do smarowania pieczywa) </t>
    </r>
  </si>
  <si>
    <t>sztuka od 450 do 550g</t>
  </si>
  <si>
    <t>Chleb razowy</t>
  </si>
  <si>
    <t xml:space="preserve">sztuka od 400g do 1000g </t>
  </si>
  <si>
    <t>Paszteciki drobiowe</t>
  </si>
  <si>
    <t>opakowanie jednostkowe od 50 do 75g</t>
  </si>
  <si>
    <t>Pieczywo bezglutenowe jasne i ciemne</t>
  </si>
  <si>
    <t xml:space="preserve">sztuka od 400 do 800g </t>
  </si>
  <si>
    <t>Wafle ryżowe na dietę bezglutenową</t>
  </si>
  <si>
    <t>opakowanie od 100 do 400g</t>
  </si>
  <si>
    <t>Kiesiel w torebkach - "gorący kubek"</t>
  </si>
  <si>
    <t>torebka od 30 do 40 g</t>
  </si>
  <si>
    <t xml:space="preserve">Bułki </t>
  </si>
  <si>
    <t>od 45 do 55g</t>
  </si>
  <si>
    <t>Chrzan</t>
  </si>
  <si>
    <t>od 200 do 300 g</t>
  </si>
  <si>
    <t xml:space="preserve">Jabłka </t>
  </si>
  <si>
    <t>sztuka od 125 do 175g</t>
  </si>
  <si>
    <t>Jajka</t>
  </si>
  <si>
    <t>sztuka od 45 do 55g</t>
  </si>
  <si>
    <t xml:space="preserve">Ogórki konserwowe </t>
  </si>
  <si>
    <t>od 500 do 1000g - słoik</t>
  </si>
  <si>
    <t>Papryka konserwowa</t>
  </si>
  <si>
    <t xml:space="preserve">Parówki </t>
  </si>
  <si>
    <t>sztuka od 70 do 80g</t>
  </si>
  <si>
    <t>Płatki jęczmienne błyskawiczne</t>
  </si>
  <si>
    <t>od 400 do 1000g</t>
  </si>
  <si>
    <t xml:space="preserve">Sałata zielona </t>
  </si>
  <si>
    <t>sztuka od 200 do 300g</t>
  </si>
  <si>
    <t xml:space="preserve">Wędlina/szynka </t>
  </si>
  <si>
    <t>Twaróg półtłusty</t>
  </si>
  <si>
    <t>od  200 do 500g</t>
  </si>
  <si>
    <t xml:space="preserve">Śmietana 18% </t>
  </si>
  <si>
    <t>od 100 do 500 ml</t>
  </si>
  <si>
    <t>litr</t>
  </si>
  <si>
    <t xml:space="preserve">Ser żółty </t>
  </si>
  <si>
    <t>od 100 - 200g</t>
  </si>
  <si>
    <t xml:space="preserve">Sałatki konserwowe </t>
  </si>
  <si>
    <t>od 200 do 600g - słoik</t>
  </si>
  <si>
    <t xml:space="preserve">Ser topiony </t>
  </si>
  <si>
    <t>od 50 do 200g</t>
  </si>
  <si>
    <t>….</t>
  </si>
  <si>
    <t>Suma</t>
  </si>
  <si>
    <t>od 200 do 500g</t>
  </si>
  <si>
    <t>Arkusz kosztów zakupu produktów spożywczych</t>
  </si>
  <si>
    <t>Suma cen brutto produktów spożywczych z załącznika nr 1b do specyfikacji w części 1</t>
  </si>
  <si>
    <t xml:space="preserve">Cena brutto </t>
  </si>
  <si>
    <t>Numer części:</t>
  </si>
  <si>
    <t>zgodnie z zasadami określonymi w specyfikacji wraz z załącznikami.</t>
  </si>
  <si>
    <t>Świadczenie kompleksowej usługi żywienia pacjentów Szpitala Uniwersyteckiego w Krakowie, polegającej na zapewnieniu codziennego, całodobowego przygotowania posiłków, dostawy posiłków i produktów spożywczych do punktu odbioru posiłków, dystrybucji posiłków oraz odbioru po konsumpcji - brudnych naczyń i innych.</t>
  </si>
  <si>
    <t>Oświadczamy, że termin płatności wynosi 60 dni.</t>
  </si>
  <si>
    <t>Oświadczamy, że zamówienie będzie realizowane od 05.01.2019 r., do czasu wyczerpania kwoty wynagrodzenia umownego, nie dłużej jednak niż do 31.12..2019 r. włącznie.</t>
  </si>
  <si>
    <t>Suma cen brutto produktów spożywczych z załącznika nr 1b do specyfikacji w części 2</t>
  </si>
  <si>
    <t>Suma cen brutto produktów spożywczych z załącznika nr 1b do specyfikacji w części 3</t>
  </si>
  <si>
    <t>Suma cen brutto produktów spożywczych z załącznika nr 1b do specyfikacji w części 4</t>
  </si>
  <si>
    <t xml:space="preserve"> Za jednostkową cenę brutto winna zostać wskazana cena brutto określonej jednostki miary. Ceny poszczególnych zamawianych wielkości będą obliczane proporcjonalnie w oparciu o jednostkową cenę brutto.</t>
  </si>
  <si>
    <t>Załącznik nr 1a do specyfikacji
Załącznik nr …. do wzoru umowy</t>
  </si>
  <si>
    <t>Załącznik nr 1b do specyfikacji
Załącznik nr …. do wzoru umowy</t>
  </si>
  <si>
    <t>Dekalrowana wysokość wsadu do kotła w pln: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</si>
</sst>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407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3" fontId="47" fillId="0" borderId="12" xfId="52" applyNumberFormat="1" applyFont="1" applyBorder="1">
      <alignment/>
      <protection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47" fillId="0" borderId="15" xfId="52" applyNumberFormat="1" applyFont="1" applyBorder="1">
      <alignment/>
      <protection/>
    </xf>
    <xf numFmtId="3" fontId="47" fillId="0" borderId="15" xfId="52" applyNumberFormat="1" applyFont="1" applyBorder="1" applyAlignment="1">
      <alignment wrapText="1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3" fontId="47" fillId="0" borderId="0" xfId="52" applyNumberFormat="1" applyFont="1" applyBorder="1">
      <alignment/>
      <protection/>
    </xf>
    <xf numFmtId="4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47" fillId="0" borderId="12" xfId="52" applyNumberFormat="1" applyFont="1" applyFill="1" applyBorder="1">
      <alignment/>
      <protection/>
    </xf>
    <xf numFmtId="0" fontId="4" fillId="0" borderId="0" xfId="53" applyFont="1" applyFill="1" applyBorder="1" applyAlignment="1" applyProtection="1">
      <alignment horizontal="left" vertical="top" wrapText="1"/>
      <protection locked="0"/>
    </xf>
    <xf numFmtId="3" fontId="4" fillId="0" borderId="0" xfId="53" applyNumberFormat="1" applyFont="1" applyFill="1" applyBorder="1" applyAlignment="1" applyProtection="1">
      <alignment horizontal="right" vertical="top"/>
      <protection locked="0"/>
    </xf>
    <xf numFmtId="0" fontId="3" fillId="0" borderId="0" xfId="53">
      <alignment/>
      <protection/>
    </xf>
    <xf numFmtId="0" fontId="5" fillId="0" borderId="0" xfId="53" applyFont="1" applyFill="1" applyBorder="1" applyAlignment="1" applyProtection="1">
      <alignment horizontal="center" vertical="top"/>
      <protection locked="0"/>
    </xf>
    <xf numFmtId="3" fontId="4" fillId="0" borderId="0" xfId="53" applyNumberFormat="1" applyFont="1" applyFill="1" applyBorder="1" applyAlignment="1" applyProtection="1">
      <alignment horizontal="left" vertical="top" wrapText="1"/>
      <protection locked="0"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0" fontId="5" fillId="0" borderId="0" xfId="53" applyFont="1" applyFill="1" applyBorder="1" applyAlignment="1" applyProtection="1">
      <alignment horizontal="left" vertical="top" wrapText="1"/>
      <protection locked="0"/>
    </xf>
    <xf numFmtId="3" fontId="5" fillId="0" borderId="0" xfId="53" applyNumberFormat="1" applyFont="1" applyFill="1" applyBorder="1" applyAlignment="1" applyProtection="1">
      <alignment horizontal="left" vertical="top" wrapText="1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3" fontId="4" fillId="0" borderId="0" xfId="53" applyNumberFormat="1" applyFont="1" applyFill="1" applyAlignment="1" applyProtection="1">
      <alignment horizontal="left" vertical="top" wrapText="1"/>
      <protection locked="0"/>
    </xf>
    <xf numFmtId="0" fontId="5" fillId="0" borderId="16" xfId="53" applyFont="1" applyFill="1" applyBorder="1" applyAlignment="1" applyProtection="1">
      <alignment horizontal="left" vertical="top" wrapText="1"/>
      <protection locked="0"/>
    </xf>
    <xf numFmtId="0" fontId="4" fillId="0" borderId="0" xfId="53" applyFont="1" applyFill="1" applyBorder="1" applyAlignment="1" applyProtection="1">
      <alignment horizontal="left" vertical="top" wrapText="1"/>
      <protection/>
    </xf>
    <xf numFmtId="3" fontId="4" fillId="0" borderId="0" xfId="66" applyNumberFormat="1" applyFont="1" applyFill="1" applyBorder="1" applyAlignment="1" applyProtection="1">
      <alignment horizontal="left" vertical="top" wrapText="1"/>
      <protection locked="0"/>
    </xf>
    <xf numFmtId="0" fontId="3" fillId="0" borderId="0" xfId="53" applyFont="1">
      <alignment/>
      <protection/>
    </xf>
    <xf numFmtId="49" fontId="4" fillId="0" borderId="0" xfId="53" applyNumberFormat="1" applyFont="1" applyFill="1" applyBorder="1" applyAlignment="1" applyProtection="1">
      <alignment horizontal="left" vertical="top" wrapText="1"/>
      <protection locked="0"/>
    </xf>
    <xf numFmtId="0" fontId="5" fillId="0" borderId="0" xfId="53" applyFont="1" applyFill="1" applyAlignment="1" applyProtection="1">
      <alignment horizontal="left" vertical="top" wrapText="1"/>
      <protection locked="0"/>
    </xf>
    <xf numFmtId="3" fontId="4" fillId="0" borderId="0" xfId="53" applyNumberFormat="1" applyFont="1" applyFill="1" applyBorder="1" applyAlignment="1" applyProtection="1">
      <alignment horizontal="right" vertical="top" wrapText="1"/>
      <protection locked="0"/>
    </xf>
    <xf numFmtId="49" fontId="4" fillId="0" borderId="17" xfId="53" applyNumberFormat="1" applyFont="1" applyFill="1" applyBorder="1" applyAlignment="1" applyProtection="1">
      <alignment horizontal="left" vertical="top" wrapText="1"/>
      <protection locked="0"/>
    </xf>
    <xf numFmtId="49" fontId="4" fillId="0" borderId="0" xfId="53" applyNumberFormat="1" applyFont="1" applyFill="1" applyAlignment="1" applyProtection="1">
      <alignment horizontal="left" vertical="top" wrapText="1"/>
      <protection locked="0"/>
    </xf>
    <xf numFmtId="49" fontId="4" fillId="0" borderId="10" xfId="53" applyNumberFormat="1" applyFont="1" applyFill="1" applyBorder="1" applyAlignment="1" applyProtection="1">
      <alignment horizontal="left" vertical="top" wrapText="1"/>
      <protection locked="0"/>
    </xf>
    <xf numFmtId="3" fontId="4" fillId="0" borderId="10" xfId="53" applyNumberFormat="1" applyFont="1" applyFill="1" applyBorder="1" applyAlignment="1" applyProtection="1">
      <alignment horizontal="right" vertical="top" wrapText="1"/>
      <protection locked="0"/>
    </xf>
    <xf numFmtId="49" fontId="5" fillId="0" borderId="10" xfId="53" applyNumberFormat="1" applyFont="1" applyFill="1" applyBorder="1" applyAlignment="1" applyProtection="1">
      <alignment horizontal="left" vertical="top" wrapText="1"/>
      <protection locked="0"/>
    </xf>
    <xf numFmtId="3" fontId="5" fillId="0" borderId="10" xfId="53" applyNumberFormat="1" applyFont="1" applyFill="1" applyBorder="1" applyAlignment="1" applyProtection="1">
      <alignment horizontal="right" vertical="top" wrapText="1"/>
      <protection locked="0"/>
    </xf>
    <xf numFmtId="0" fontId="5" fillId="0" borderId="0" xfId="53" applyFont="1" applyAlignment="1">
      <alignment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52" applyFont="1" applyBorder="1">
      <alignment/>
      <protection/>
    </xf>
    <xf numFmtId="0" fontId="47" fillId="0" borderId="10" xfId="52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47" fillId="0" borderId="14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47" fillId="0" borderId="10" xfId="52" applyFont="1" applyBorder="1" applyAlignment="1">
      <alignment horizontal="right"/>
      <protection/>
    </xf>
    <xf numFmtId="0" fontId="47" fillId="0" borderId="14" xfId="0" applyFont="1" applyFill="1" applyBorder="1" applyAlignment="1">
      <alignment/>
    </xf>
    <xf numFmtId="0" fontId="47" fillId="0" borderId="10" xfId="52" applyFont="1" applyBorder="1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47" fillId="0" borderId="0" xfId="52" applyFont="1">
      <alignment/>
      <protection/>
    </xf>
    <xf numFmtId="44" fontId="4" fillId="0" borderId="17" xfId="66" applyNumberFormat="1" applyFont="1" applyFill="1" applyBorder="1" applyAlignment="1" applyProtection="1">
      <alignment horizontal="left" vertical="center" wrapText="1"/>
      <protection locked="0"/>
    </xf>
    <xf numFmtId="44" fontId="47" fillId="0" borderId="1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44" fontId="47" fillId="0" borderId="14" xfId="0" applyNumberFormat="1" applyFont="1" applyFill="1" applyBorder="1" applyAlignment="1">
      <alignment vertical="center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3" fontId="5" fillId="0" borderId="18" xfId="53" applyNumberFormat="1" applyFont="1" applyFill="1" applyBorder="1" applyAlignment="1" applyProtection="1">
      <alignment horizontal="left" vertical="center" wrapText="1"/>
      <protection locked="0"/>
    </xf>
    <xf numFmtId="44" fontId="4" fillId="0" borderId="19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53" applyFont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44" fontId="47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4" fillId="0" borderId="17" xfId="53" applyNumberFormat="1" applyFont="1" applyFill="1" applyBorder="1" applyAlignment="1" applyProtection="1">
      <alignment horizontal="left" vertical="top" wrapText="1"/>
      <protection locked="0"/>
    </xf>
    <xf numFmtId="49" fontId="4" fillId="0" borderId="11" xfId="53" applyNumberFormat="1" applyFont="1" applyFill="1" applyBorder="1" applyAlignment="1" applyProtection="1">
      <alignment horizontal="left" vertical="top" wrapText="1"/>
      <protection locked="0"/>
    </xf>
    <xf numFmtId="49" fontId="4" fillId="0" borderId="12" xfId="53" applyNumberFormat="1" applyFont="1" applyFill="1" applyBorder="1" applyAlignment="1" applyProtection="1">
      <alignment horizontal="left" vertical="top" wrapText="1"/>
      <protection locked="0"/>
    </xf>
    <xf numFmtId="49" fontId="4" fillId="0" borderId="10" xfId="53" applyNumberFormat="1" applyFont="1" applyFill="1" applyBorder="1" applyAlignment="1" applyProtection="1">
      <alignment horizontal="left" vertical="top" wrapText="1"/>
      <protection locked="0"/>
    </xf>
    <xf numFmtId="0" fontId="4" fillId="0" borderId="10" xfId="53" applyFont="1" applyFill="1" applyBorder="1" applyAlignment="1" applyProtection="1">
      <alignment horizontal="left" vertical="top" wrapText="1"/>
      <protection locked="0"/>
    </xf>
    <xf numFmtId="0" fontId="5" fillId="0" borderId="0" xfId="53" applyFont="1" applyAlignment="1">
      <alignment vertical="center"/>
      <protection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Alignment="1">
      <alignment horizontal="justify" vertical="top" wrapText="1"/>
      <protection/>
    </xf>
    <xf numFmtId="49" fontId="5" fillId="0" borderId="17" xfId="53" applyNumberFormat="1" applyFont="1" applyFill="1" applyBorder="1" applyAlignment="1" applyProtection="1">
      <alignment horizontal="left" vertical="top" wrapText="1"/>
      <protection locked="0"/>
    </xf>
    <xf numFmtId="0" fontId="4" fillId="0" borderId="11" xfId="53" applyFont="1" applyFill="1" applyBorder="1" applyAlignment="1" applyProtection="1">
      <alignment horizontal="left" vertical="top" wrapText="1"/>
      <protection locked="0"/>
    </xf>
    <xf numFmtId="49" fontId="4" fillId="0" borderId="0" xfId="53" applyNumberFormat="1" applyFont="1" applyFill="1" applyBorder="1" applyAlignment="1" applyProtection="1">
      <alignment vertical="top" wrapText="1"/>
      <protection locked="0"/>
    </xf>
    <xf numFmtId="49" fontId="4" fillId="0" borderId="0" xfId="53" applyNumberFormat="1" applyFont="1" applyFill="1" applyBorder="1" applyAlignment="1" applyProtection="1">
      <alignment horizontal="left" vertical="top" wrapText="1"/>
      <protection locked="0"/>
    </xf>
    <xf numFmtId="0" fontId="4" fillId="0" borderId="0" xfId="53" applyFont="1" applyFill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left" vertical="top" wrapText="1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5" fillId="0" borderId="17" xfId="53" applyFont="1" applyFill="1" applyBorder="1" applyAlignment="1" applyProtection="1">
      <alignment horizontal="left" vertical="top" wrapText="1"/>
      <protection locked="0"/>
    </xf>
    <xf numFmtId="0" fontId="5" fillId="0" borderId="12" xfId="53" applyFont="1" applyFill="1" applyBorder="1" applyAlignment="1" applyProtection="1">
      <alignment horizontal="left" vertical="top" wrapText="1"/>
      <protection locked="0"/>
    </xf>
    <xf numFmtId="0" fontId="5" fillId="0" borderId="10" xfId="53" applyFont="1" applyFill="1" applyBorder="1" applyAlignment="1" applyProtection="1">
      <alignment horizontal="left" vertical="top" wrapText="1"/>
      <protection locked="0"/>
    </xf>
    <xf numFmtId="0" fontId="5" fillId="0" borderId="17" xfId="53" applyFont="1" applyFill="1" applyBorder="1" applyAlignment="1" applyProtection="1">
      <alignment horizontal="center" vertical="top" wrapText="1"/>
      <protection locked="0"/>
    </xf>
    <xf numFmtId="0" fontId="5" fillId="0" borderId="12" xfId="53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3.57421875" style="23" customWidth="1"/>
    <col min="2" max="2" width="19.140625" style="23" customWidth="1"/>
    <col min="3" max="3" width="61.8515625" style="23" customWidth="1"/>
    <col min="4" max="4" width="23.7109375" style="23" customWidth="1"/>
    <col min="5" max="16384" width="8.8515625" style="23" customWidth="1"/>
  </cols>
  <sheetData>
    <row r="1" spans="1:4" ht="14.25">
      <c r="A1" s="21"/>
      <c r="B1" s="21"/>
      <c r="C1" s="21"/>
      <c r="D1" s="22" t="s">
        <v>23</v>
      </c>
    </row>
    <row r="2" spans="1:4" ht="14.25">
      <c r="A2" s="21"/>
      <c r="B2" s="24"/>
      <c r="C2" s="24" t="s">
        <v>24</v>
      </c>
      <c r="D2" s="24"/>
    </row>
    <row r="3" spans="1:4" ht="14.25">
      <c r="A3" s="21"/>
      <c r="B3" s="21"/>
      <c r="C3" s="21"/>
      <c r="D3" s="25"/>
    </row>
    <row r="4" spans="1:4" ht="14.25">
      <c r="A4" s="21"/>
      <c r="B4" s="21" t="s">
        <v>25</v>
      </c>
      <c r="C4" s="21" t="s">
        <v>62</v>
      </c>
      <c r="D4" s="25"/>
    </row>
    <row r="5" spans="1:4" ht="14.25">
      <c r="A5" s="21"/>
      <c r="B5" s="21"/>
      <c r="C5" s="21"/>
      <c r="D5" s="25"/>
    </row>
    <row r="6" spans="1:4" ht="68.25" customHeight="1">
      <c r="A6" s="21"/>
      <c r="B6" s="21" t="s">
        <v>26</v>
      </c>
      <c r="C6" s="89" t="s">
        <v>152</v>
      </c>
      <c r="D6" s="89"/>
    </row>
    <row r="7" spans="1:4" ht="14.25">
      <c r="A7" s="21"/>
      <c r="B7" s="21"/>
      <c r="C7" s="21"/>
      <c r="D7" s="25"/>
    </row>
    <row r="8" spans="1:4" ht="14.25">
      <c r="A8" s="21"/>
      <c r="B8" s="26" t="s">
        <v>27</v>
      </c>
      <c r="C8" s="100"/>
      <c r="D8" s="87"/>
    </row>
    <row r="9" spans="1:4" ht="28.5">
      <c r="A9" s="21"/>
      <c r="B9" s="26" t="s">
        <v>28</v>
      </c>
      <c r="C9" s="101"/>
      <c r="D9" s="102"/>
    </row>
    <row r="10" spans="1:4" ht="14.25">
      <c r="A10" s="21"/>
      <c r="B10" s="26" t="s">
        <v>29</v>
      </c>
      <c r="C10" s="98"/>
      <c r="D10" s="99"/>
    </row>
    <row r="11" spans="1:4" ht="14.25">
      <c r="A11" s="21"/>
      <c r="B11" s="26" t="s">
        <v>30</v>
      </c>
      <c r="C11" s="98"/>
      <c r="D11" s="99"/>
    </row>
    <row r="12" spans="1:4" ht="14.25">
      <c r="A12" s="21"/>
      <c r="B12" s="26" t="s">
        <v>31</v>
      </c>
      <c r="C12" s="98"/>
      <c r="D12" s="99"/>
    </row>
    <row r="13" spans="1:4" ht="14.25">
      <c r="A13" s="21"/>
      <c r="B13" s="26" t="s">
        <v>32</v>
      </c>
      <c r="C13" s="98"/>
      <c r="D13" s="99"/>
    </row>
    <row r="14" spans="1:4" ht="14.25">
      <c r="A14" s="21"/>
      <c r="B14" s="26" t="s">
        <v>33</v>
      </c>
      <c r="C14" s="98"/>
      <c r="D14" s="99"/>
    </row>
    <row r="15" spans="1:4" ht="14.25">
      <c r="A15" s="21"/>
      <c r="B15" s="26" t="s">
        <v>34</v>
      </c>
      <c r="C15" s="98"/>
      <c r="D15" s="99"/>
    </row>
    <row r="16" spans="1:4" ht="14.25">
      <c r="A16" s="21"/>
      <c r="B16" s="26" t="s">
        <v>35</v>
      </c>
      <c r="C16" s="98"/>
      <c r="D16" s="99"/>
    </row>
    <row r="17" spans="1:4" ht="14.25">
      <c r="A17" s="21"/>
      <c r="B17" s="21"/>
      <c r="C17" s="27"/>
      <c r="D17" s="28"/>
    </row>
    <row r="18" spans="1:4" ht="14.25">
      <c r="A18" s="21"/>
      <c r="B18" s="96" t="s">
        <v>36</v>
      </c>
      <c r="C18" s="97"/>
      <c r="D18" s="30"/>
    </row>
    <row r="19" spans="1:4" ht="14.25">
      <c r="A19" s="21"/>
      <c r="B19" s="21"/>
      <c r="C19" s="29"/>
      <c r="D19" s="30"/>
    </row>
    <row r="20" spans="1:4" ht="24.75" customHeight="1">
      <c r="A20" s="21"/>
      <c r="B20" s="31" t="s">
        <v>150</v>
      </c>
      <c r="C20" s="70" t="s">
        <v>37</v>
      </c>
      <c r="D20" s="72"/>
    </row>
    <row r="21" spans="1:4" ht="19.5" customHeight="1">
      <c r="A21" s="32"/>
      <c r="B21" s="69" t="s">
        <v>64</v>
      </c>
      <c r="C21" s="62">
        <f>'Załącznik 1a - cz.1'!E$25</f>
        <v>0</v>
      </c>
      <c r="D21" s="71"/>
    </row>
    <row r="22" spans="1:4" ht="19.5" customHeight="1">
      <c r="A22" s="32"/>
      <c r="B22" s="69" t="s">
        <v>65</v>
      </c>
      <c r="C22" s="62">
        <f>'Załącznik 1a - cz.2'!E$25</f>
        <v>0</v>
      </c>
      <c r="D22" s="71"/>
    </row>
    <row r="23" spans="1:4" ht="19.5" customHeight="1">
      <c r="A23" s="32"/>
      <c r="B23" s="69" t="s">
        <v>66</v>
      </c>
      <c r="C23" s="62">
        <f>'Załącznik 1a - cz.3'!E$25</f>
        <v>0</v>
      </c>
      <c r="D23" s="71"/>
    </row>
    <row r="24" spans="1:4" ht="19.5" customHeight="1">
      <c r="A24" s="32"/>
      <c r="B24" s="69" t="s">
        <v>67</v>
      </c>
      <c r="C24" s="62">
        <f>'Załącznik 1a - cz.4'!E$25</f>
        <v>0</v>
      </c>
      <c r="D24" s="71"/>
    </row>
    <row r="25" spans="1:4" ht="14.25">
      <c r="A25" s="21"/>
      <c r="B25" s="21"/>
      <c r="C25" s="21"/>
      <c r="D25" s="33"/>
    </row>
    <row r="26" spans="1:4" ht="27" customHeight="1">
      <c r="A26" s="21"/>
      <c r="B26" s="96" t="s">
        <v>151</v>
      </c>
      <c r="C26" s="96"/>
      <c r="D26" s="33"/>
    </row>
    <row r="27" spans="1:4" ht="14.25">
      <c r="A27" s="21"/>
      <c r="B27" s="21"/>
      <c r="C27" s="21"/>
      <c r="D27" s="33"/>
    </row>
    <row r="28" spans="1:4" s="34" customFormat="1" ht="27.75" customHeight="1">
      <c r="A28" s="21" t="s">
        <v>38</v>
      </c>
      <c r="B28" s="97" t="s">
        <v>153</v>
      </c>
      <c r="C28" s="97"/>
      <c r="D28" s="97"/>
    </row>
    <row r="29" spans="1:4" s="34" customFormat="1" ht="42" customHeight="1">
      <c r="A29" s="21" t="s">
        <v>39</v>
      </c>
      <c r="B29" s="93" t="s">
        <v>154</v>
      </c>
      <c r="C29" s="93"/>
      <c r="D29" s="93"/>
    </row>
    <row r="30" spans="1:4" s="34" customFormat="1" ht="93" customHeight="1">
      <c r="A30" s="21" t="s">
        <v>40</v>
      </c>
      <c r="B30" s="94" t="s">
        <v>41</v>
      </c>
      <c r="C30" s="94"/>
      <c r="D30" s="94"/>
    </row>
    <row r="31" spans="1:4" ht="41.25" customHeight="1">
      <c r="A31" s="21" t="s">
        <v>42</v>
      </c>
      <c r="B31" s="89" t="s">
        <v>43</v>
      </c>
      <c r="C31" s="95"/>
      <c r="D31" s="95"/>
    </row>
    <row r="32" spans="1:4" ht="33" customHeight="1">
      <c r="A32" s="21" t="s">
        <v>44</v>
      </c>
      <c r="B32" s="96" t="s">
        <v>45</v>
      </c>
      <c r="C32" s="97"/>
      <c r="D32" s="97"/>
    </row>
    <row r="33" spans="1:4" ht="46.5" customHeight="1">
      <c r="A33" s="21" t="s">
        <v>46</v>
      </c>
      <c r="B33" s="89" t="s">
        <v>47</v>
      </c>
      <c r="C33" s="95"/>
      <c r="D33" s="95"/>
    </row>
    <row r="34" spans="1:4" ht="88.5" customHeight="1">
      <c r="A34" s="21" t="s">
        <v>48</v>
      </c>
      <c r="B34" s="89" t="s">
        <v>49</v>
      </c>
      <c r="C34" s="90"/>
      <c r="D34" s="90"/>
    </row>
    <row r="35" spans="1:4" ht="14.25">
      <c r="A35" s="35" t="s">
        <v>50</v>
      </c>
      <c r="B35" s="36" t="s">
        <v>51</v>
      </c>
      <c r="C35" s="29"/>
      <c r="D35" s="21"/>
    </row>
    <row r="36" spans="1:4" ht="14.25">
      <c r="A36" s="21"/>
      <c r="B36" s="29"/>
      <c r="C36" s="29"/>
      <c r="D36" s="37"/>
    </row>
    <row r="37" spans="1:4" ht="14.25">
      <c r="A37" s="21"/>
      <c r="B37" s="83" t="s">
        <v>52</v>
      </c>
      <c r="C37" s="84"/>
      <c r="D37" s="85"/>
    </row>
    <row r="38" spans="1:4" ht="14.25">
      <c r="A38" s="21"/>
      <c r="B38" s="83" t="s">
        <v>53</v>
      </c>
      <c r="C38" s="85"/>
      <c r="D38" s="26"/>
    </row>
    <row r="39" spans="1:4" ht="14.25">
      <c r="A39" s="21"/>
      <c r="B39" s="91"/>
      <c r="C39" s="92"/>
      <c r="D39" s="26"/>
    </row>
    <row r="40" spans="1:4" ht="14.25">
      <c r="A40" s="21"/>
      <c r="B40" s="91"/>
      <c r="C40" s="92"/>
      <c r="D40" s="26"/>
    </row>
    <row r="41" spans="1:4" ht="14.25">
      <c r="A41" s="21"/>
      <c r="B41" s="91"/>
      <c r="C41" s="92"/>
      <c r="D41" s="26"/>
    </row>
    <row r="42" spans="1:4" ht="14.25">
      <c r="A42" s="21"/>
      <c r="B42" s="39" t="s">
        <v>54</v>
      </c>
      <c r="C42" s="39"/>
      <c r="D42" s="37"/>
    </row>
    <row r="43" spans="1:4" ht="14.25">
      <c r="A43" s="21"/>
      <c r="B43" s="83" t="s">
        <v>55</v>
      </c>
      <c r="C43" s="84"/>
      <c r="D43" s="85"/>
    </row>
    <row r="44" spans="1:4" ht="14.25">
      <c r="A44" s="21"/>
      <c r="B44" s="40" t="s">
        <v>53</v>
      </c>
      <c r="C44" s="38" t="s">
        <v>56</v>
      </c>
      <c r="D44" s="41" t="s">
        <v>57</v>
      </c>
    </row>
    <row r="45" spans="1:4" ht="14.25">
      <c r="A45" s="21"/>
      <c r="B45" s="42"/>
      <c r="C45" s="38"/>
      <c r="D45" s="43"/>
    </row>
    <row r="46" spans="1:4" ht="14.25">
      <c r="A46" s="21"/>
      <c r="B46" s="42"/>
      <c r="C46" s="38"/>
      <c r="D46" s="43"/>
    </row>
    <row r="47" spans="1:4" ht="14.25">
      <c r="A47" s="21"/>
      <c r="B47" s="39"/>
      <c r="C47" s="39"/>
      <c r="D47" s="37"/>
    </row>
    <row r="48" spans="1:4" ht="14.25">
      <c r="A48" s="21"/>
      <c r="B48" s="83" t="s">
        <v>58</v>
      </c>
      <c r="C48" s="84"/>
      <c r="D48" s="85"/>
    </row>
    <row r="49" spans="1:4" ht="14.25">
      <c r="A49" s="21"/>
      <c r="B49" s="86" t="s">
        <v>59</v>
      </c>
      <c r="C49" s="86"/>
      <c r="D49" s="26"/>
    </row>
    <row r="50" spans="1:4" ht="14.25">
      <c r="A50" s="21"/>
      <c r="B50" s="87"/>
      <c r="C50" s="87"/>
      <c r="D50" s="26"/>
    </row>
    <row r="52" spans="1:4" ht="21" customHeight="1">
      <c r="A52" s="44" t="s">
        <v>60</v>
      </c>
      <c r="B52" s="88" t="s">
        <v>61</v>
      </c>
      <c r="C52" s="88"/>
      <c r="D52" s="88"/>
    </row>
  </sheetData>
  <sheetProtection/>
  <mergeCells count="29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C18"/>
    <mergeCell ref="B28:D28"/>
    <mergeCell ref="B41:C41"/>
    <mergeCell ref="B29:D29"/>
    <mergeCell ref="B30:D30"/>
    <mergeCell ref="B31:D31"/>
    <mergeCell ref="B32:D32"/>
    <mergeCell ref="B26:C26"/>
    <mergeCell ref="B33:D33"/>
    <mergeCell ref="B43:D43"/>
    <mergeCell ref="B48:D48"/>
    <mergeCell ref="B49:C49"/>
    <mergeCell ref="B50:C50"/>
    <mergeCell ref="B52:D52"/>
    <mergeCell ref="B34:D34"/>
    <mergeCell ref="B37:D37"/>
    <mergeCell ref="B38:C38"/>
    <mergeCell ref="B39:C39"/>
    <mergeCell ref="B40:C40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workbookViewId="0" topLeftCell="A19">
      <selection activeCell="A28" sqref="A28"/>
    </sheetView>
  </sheetViews>
  <sheetFormatPr defaultColWidth="9.140625" defaultRowHeight="15"/>
  <cols>
    <col min="1" max="1" width="73.7109375" style="0" customWidth="1"/>
    <col min="2" max="4" width="16.140625" style="0" customWidth="1"/>
    <col min="5" max="5" width="23.7109375" style="0" customWidth="1"/>
    <col min="7" max="7" width="31.57421875" style="0" customWidth="1"/>
    <col min="9" max="10" width="10.57421875" style="0" bestFit="1" customWidth="1"/>
  </cols>
  <sheetData>
    <row r="1" spans="1:5" ht="30.75" customHeight="1">
      <c r="A1" t="str">
        <f>'Formularz oferty'!C4</f>
        <v>DFP.271.156.2018.LS</v>
      </c>
      <c r="D1" s="108" t="s">
        <v>159</v>
      </c>
      <c r="E1" s="108"/>
    </row>
    <row r="2" ht="14.25">
      <c r="B2" t="s">
        <v>63</v>
      </c>
    </row>
    <row r="4" ht="14.25">
      <c r="B4" s="45" t="s">
        <v>64</v>
      </c>
    </row>
    <row r="6" spans="2:5" ht="28.5">
      <c r="B6" s="103" t="s">
        <v>21</v>
      </c>
      <c r="C6" s="104"/>
      <c r="D6" s="67" t="s">
        <v>22</v>
      </c>
      <c r="E6" s="66" t="s">
        <v>149</v>
      </c>
    </row>
    <row r="7" ht="15" thickBot="1"/>
    <row r="8" spans="1:5" ht="15" thickBot="1">
      <c r="A8" s="73" t="s">
        <v>0</v>
      </c>
      <c r="B8" s="105" t="s">
        <v>1</v>
      </c>
      <c r="C8" s="106"/>
      <c r="D8" s="5"/>
      <c r="E8" s="3" t="s">
        <v>1</v>
      </c>
    </row>
    <row r="9" spans="1:10" ht="14.25">
      <c r="A9" s="74" t="s">
        <v>4</v>
      </c>
      <c r="B9" s="10">
        <v>146085</v>
      </c>
      <c r="C9" s="10" t="s">
        <v>14</v>
      </c>
      <c r="D9" s="6">
        <f>ROUND(ROUND(D$8,2)*25%,2)</f>
        <v>0</v>
      </c>
      <c r="E9" s="7">
        <f>ROUND(B9*D9,2)</f>
        <v>0</v>
      </c>
      <c r="H9" s="13"/>
      <c r="I9" s="13"/>
      <c r="J9" s="13"/>
    </row>
    <row r="10" spans="1:5" ht="14.25">
      <c r="A10" s="74" t="s">
        <v>5</v>
      </c>
      <c r="B10" s="4">
        <v>147148</v>
      </c>
      <c r="C10" s="10" t="s">
        <v>15</v>
      </c>
      <c r="D10" s="6">
        <f>ROUND(ROUND(D$8,2)*55%,2)</f>
        <v>0</v>
      </c>
      <c r="E10" s="7">
        <f>ROUND(B10*D10,2)</f>
        <v>0</v>
      </c>
    </row>
    <row r="11" spans="1:5" ht="14.25">
      <c r="A11" s="74" t="s">
        <v>13</v>
      </c>
      <c r="B11" s="4">
        <v>146145</v>
      </c>
      <c r="C11" s="10" t="s">
        <v>16</v>
      </c>
      <c r="D11" s="6">
        <f>ROUND(ROUND(D$8,2)*20%,2)</f>
        <v>0</v>
      </c>
      <c r="E11" s="7">
        <f>ROUND(B11*D11,2)</f>
        <v>0</v>
      </c>
    </row>
    <row r="12" ht="15" thickBot="1">
      <c r="A12" s="77"/>
    </row>
    <row r="13" spans="1:5" ht="15" thickBot="1">
      <c r="A13" s="73" t="s">
        <v>2</v>
      </c>
      <c r="B13" s="105" t="s">
        <v>1</v>
      </c>
      <c r="C13" s="105"/>
      <c r="D13" s="5"/>
      <c r="E13" s="3" t="s">
        <v>1</v>
      </c>
    </row>
    <row r="14" spans="1:5" ht="28.5">
      <c r="A14" s="76" t="s">
        <v>12</v>
      </c>
      <c r="B14" s="20">
        <v>24456</v>
      </c>
      <c r="C14" s="11" t="s">
        <v>17</v>
      </c>
      <c r="D14" s="6">
        <f>ROUND(ROUND(D$13,2)*25%,2)</f>
        <v>0</v>
      </c>
      <c r="E14" s="7">
        <f>ROUND(B14*D14,2)</f>
        <v>0</v>
      </c>
    </row>
    <row r="15" spans="1:5" ht="28.5">
      <c r="A15" s="76" t="s">
        <v>9</v>
      </c>
      <c r="B15" s="20">
        <v>23918</v>
      </c>
      <c r="C15" s="11" t="s">
        <v>17</v>
      </c>
      <c r="D15" s="6">
        <f>ROUND(ROUND(D$13,2)*55%,2)</f>
        <v>0</v>
      </c>
      <c r="E15" s="7">
        <f>ROUND(B15*D15,2)</f>
        <v>0</v>
      </c>
    </row>
    <row r="16" spans="1:5" ht="28.5">
      <c r="A16" s="76" t="s">
        <v>10</v>
      </c>
      <c r="B16" s="20">
        <v>23601</v>
      </c>
      <c r="C16" s="11" t="s">
        <v>17</v>
      </c>
      <c r="D16" s="6">
        <f>ROUND(ROUND(D$13,2)*20%,2)</f>
        <v>0</v>
      </c>
      <c r="E16" s="7">
        <f>ROUND(B16*D16,2)</f>
        <v>0</v>
      </c>
    </row>
    <row r="17" ht="15" thickBot="1">
      <c r="A17" s="77"/>
    </row>
    <row r="18" spans="1:5" ht="15" thickBot="1">
      <c r="A18" s="73" t="s">
        <v>3</v>
      </c>
      <c r="B18" s="105" t="s">
        <v>1</v>
      </c>
      <c r="C18" s="105"/>
      <c r="D18" s="5"/>
      <c r="E18" s="3" t="s">
        <v>1</v>
      </c>
    </row>
    <row r="19" spans="1:5" ht="28.5">
      <c r="A19" s="76" t="s">
        <v>6</v>
      </c>
      <c r="B19" s="4">
        <v>17424</v>
      </c>
      <c r="C19" s="11" t="s">
        <v>18</v>
      </c>
      <c r="D19" s="6">
        <f>ROUND(ROUND(D$18,2)*25%,2)</f>
        <v>0</v>
      </c>
      <c r="E19" s="7">
        <f>ROUND(B19*D19,2)</f>
        <v>0</v>
      </c>
    </row>
    <row r="20" spans="1:5" ht="28.5">
      <c r="A20" s="76" t="s">
        <v>7</v>
      </c>
      <c r="B20" s="4">
        <v>17296</v>
      </c>
      <c r="C20" s="11" t="s">
        <v>18</v>
      </c>
      <c r="D20" s="6">
        <f>ROUND(ROUND(D$18,2)*55%,2)</f>
        <v>0</v>
      </c>
      <c r="E20" s="7">
        <f>ROUND(B20*D20,2)</f>
        <v>0</v>
      </c>
    </row>
    <row r="21" spans="1:5" ht="28.5">
      <c r="A21" s="76" t="s">
        <v>8</v>
      </c>
      <c r="B21" s="4">
        <v>17882</v>
      </c>
      <c r="C21" s="11" t="s">
        <v>18</v>
      </c>
      <c r="D21" s="6">
        <f>ROUND(ROUND(D$18,2)*20%,2)</f>
        <v>0</v>
      </c>
      <c r="E21" s="7">
        <f>ROUND(B21*D21,2)</f>
        <v>0</v>
      </c>
    </row>
    <row r="22" ht="14.25">
      <c r="A22" s="77"/>
    </row>
    <row r="23" spans="1:5" ht="14.25">
      <c r="A23" s="78" t="s">
        <v>148</v>
      </c>
      <c r="B23" s="2"/>
      <c r="C23" s="2"/>
      <c r="D23" s="2"/>
      <c r="E23" s="7">
        <f>'Załącznik 1b - cz.1'!G44</f>
        <v>0</v>
      </c>
    </row>
    <row r="24" spans="1:5" ht="14.25">
      <c r="A24" s="8"/>
      <c r="B24" s="9"/>
      <c r="C24" s="9"/>
      <c r="D24" s="9"/>
      <c r="E24" s="9"/>
    </row>
    <row r="25" spans="2:5" ht="14.25">
      <c r="B25" s="107" t="s">
        <v>11</v>
      </c>
      <c r="C25" s="107"/>
      <c r="D25" s="107"/>
      <c r="E25" s="7">
        <f>SUM(E9:E11)+SUM(E14:E16)+SUM(E19:E21)+E23</f>
        <v>0</v>
      </c>
    </row>
    <row r="28" ht="14.25">
      <c r="A28" s="82" t="s">
        <v>161</v>
      </c>
    </row>
    <row r="30" ht="14.25">
      <c r="E30" s="12" t="s">
        <v>19</v>
      </c>
    </row>
    <row r="31" ht="14.25">
      <c r="E31" s="12" t="s">
        <v>20</v>
      </c>
    </row>
  </sheetData>
  <sheetProtection/>
  <mergeCells count="6">
    <mergeCell ref="B6:C6"/>
    <mergeCell ref="B8:C8"/>
    <mergeCell ref="B13:C13"/>
    <mergeCell ref="B18:C18"/>
    <mergeCell ref="B25:D25"/>
    <mergeCell ref="D1:E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SheetLayoutView="100" zoomScalePageLayoutView="0" workbookViewId="0" topLeftCell="A16">
      <selection activeCell="A30" sqref="A30"/>
    </sheetView>
  </sheetViews>
  <sheetFormatPr defaultColWidth="9.140625" defaultRowHeight="15"/>
  <cols>
    <col min="1" max="1" width="72.7109375" style="0" customWidth="1"/>
    <col min="2" max="2" width="16.140625" style="0" customWidth="1"/>
    <col min="3" max="3" width="20.7109375" style="0" customWidth="1"/>
    <col min="4" max="4" width="20.8515625" style="0" customWidth="1"/>
    <col min="5" max="5" width="28.8515625" style="0" customWidth="1"/>
    <col min="7" max="7" width="9.57421875" style="0" bestFit="1" customWidth="1"/>
    <col min="8" max="8" width="13.421875" style="0" bestFit="1" customWidth="1"/>
  </cols>
  <sheetData>
    <row r="1" spans="1:5" ht="30" customHeight="1">
      <c r="A1" t="str">
        <f>'Formularz oferty'!C4</f>
        <v>DFP.271.156.2018.LS</v>
      </c>
      <c r="D1" s="108" t="s">
        <v>159</v>
      </c>
      <c r="E1" s="108"/>
    </row>
    <row r="2" ht="14.25">
      <c r="B2" t="s">
        <v>63</v>
      </c>
    </row>
    <row r="4" ht="14.25">
      <c r="B4" s="46" t="s">
        <v>65</v>
      </c>
    </row>
    <row r="6" spans="2:5" ht="28.5">
      <c r="B6" s="103" t="s">
        <v>21</v>
      </c>
      <c r="C6" s="104"/>
      <c r="D6" s="67" t="s">
        <v>22</v>
      </c>
      <c r="E6" s="66" t="s">
        <v>149</v>
      </c>
    </row>
    <row r="7" ht="15" thickBot="1"/>
    <row r="8" spans="1:5" ht="15" thickBot="1">
      <c r="A8" s="73" t="s">
        <v>0</v>
      </c>
      <c r="B8" s="105" t="s">
        <v>1</v>
      </c>
      <c r="C8" s="105"/>
      <c r="D8" s="5"/>
      <c r="E8" s="3" t="s">
        <v>1</v>
      </c>
    </row>
    <row r="9" spans="1:8" ht="14.25">
      <c r="A9" s="74" t="s">
        <v>4</v>
      </c>
      <c r="B9" s="4">
        <v>86395</v>
      </c>
      <c r="C9" s="10" t="s">
        <v>14</v>
      </c>
      <c r="D9" s="6">
        <f>ROUND(ROUND(D$8,2)*25%,2)</f>
        <v>0</v>
      </c>
      <c r="E9" s="7">
        <f>ROUND(B9*D9,2)</f>
        <v>0</v>
      </c>
      <c r="G9" s="13"/>
      <c r="H9" s="14"/>
    </row>
    <row r="10" spans="1:5" ht="14.25">
      <c r="A10" s="74" t="s">
        <v>5</v>
      </c>
      <c r="B10" s="4">
        <v>90338</v>
      </c>
      <c r="C10" s="10" t="s">
        <v>15</v>
      </c>
      <c r="D10" s="6">
        <f>ROUND(ROUND(D$8,2)*55%,2)</f>
        <v>0</v>
      </c>
      <c r="E10" s="7">
        <f>ROUND(B10*D10,2)</f>
        <v>0</v>
      </c>
    </row>
    <row r="11" spans="1:5" ht="14.25">
      <c r="A11" s="74" t="s">
        <v>13</v>
      </c>
      <c r="B11" s="4">
        <v>89596</v>
      </c>
      <c r="C11" s="10" t="s">
        <v>16</v>
      </c>
      <c r="D11" s="6">
        <f>ROUND(ROUND(D$8,2)*20%,2)</f>
        <v>0</v>
      </c>
      <c r="E11" s="7">
        <f>ROUND(B11*D11,2)</f>
        <v>0</v>
      </c>
    </row>
    <row r="12" spans="1:5" ht="15" thickBot="1">
      <c r="A12" s="75"/>
      <c r="B12" s="17"/>
      <c r="C12" s="17"/>
      <c r="D12" s="18"/>
      <c r="E12" s="18"/>
    </row>
    <row r="13" spans="1:5" ht="15" thickBot="1">
      <c r="A13" s="73" t="s">
        <v>2</v>
      </c>
      <c r="B13" s="105" t="s">
        <v>1</v>
      </c>
      <c r="C13" s="105"/>
      <c r="D13" s="5"/>
      <c r="E13" s="16" t="s">
        <v>1</v>
      </c>
    </row>
    <row r="14" spans="1:5" ht="28.5">
      <c r="A14" s="76" t="s">
        <v>12</v>
      </c>
      <c r="B14" s="4">
        <v>32354</v>
      </c>
      <c r="C14" s="11" t="s">
        <v>17</v>
      </c>
      <c r="D14" s="6">
        <f>ROUND(ROUND(D$13,2)*25%,2)</f>
        <v>0</v>
      </c>
      <c r="E14" s="7">
        <f>ROUND(B14*D14,2)</f>
        <v>0</v>
      </c>
    </row>
    <row r="15" spans="1:5" ht="28.5">
      <c r="A15" s="76" t="s">
        <v>9</v>
      </c>
      <c r="B15" s="4">
        <v>31660</v>
      </c>
      <c r="C15" s="11" t="s">
        <v>17</v>
      </c>
      <c r="D15" s="6">
        <f>ROUND(ROUND(D$13,2)*55%,2)</f>
        <v>0</v>
      </c>
      <c r="E15" s="7">
        <f>ROUND(B15*D15,2)</f>
        <v>0</v>
      </c>
    </row>
    <row r="16" spans="1:5" ht="28.5">
      <c r="A16" s="76" t="s">
        <v>10</v>
      </c>
      <c r="B16" s="4">
        <v>31656</v>
      </c>
      <c r="C16" s="11" t="s">
        <v>17</v>
      </c>
      <c r="D16" s="6">
        <f>ROUND(ROUND(D$13,2)*20%,2)</f>
        <v>0</v>
      </c>
      <c r="E16" s="7">
        <f>ROUND(B16*D16,2)</f>
        <v>0</v>
      </c>
    </row>
    <row r="17" ht="15" thickBot="1">
      <c r="A17" s="77"/>
    </row>
    <row r="18" spans="1:5" ht="15" thickBot="1">
      <c r="A18" s="73" t="s">
        <v>3</v>
      </c>
      <c r="B18" s="105" t="s">
        <v>1</v>
      </c>
      <c r="C18" s="105"/>
      <c r="D18" s="5"/>
      <c r="E18" s="3" t="s">
        <v>1</v>
      </c>
    </row>
    <row r="19" spans="1:5" ht="28.5">
      <c r="A19" s="76" t="s">
        <v>6</v>
      </c>
      <c r="B19" s="4">
        <v>50051</v>
      </c>
      <c r="C19" s="11" t="s">
        <v>18</v>
      </c>
      <c r="D19" s="6">
        <f>ROUND(ROUND(D$18,2)*25%,2)</f>
        <v>0</v>
      </c>
      <c r="E19" s="7">
        <f>ROUND(B19*D19,2)</f>
        <v>0</v>
      </c>
    </row>
    <row r="20" spans="1:5" ht="28.5">
      <c r="A20" s="76" t="s">
        <v>7</v>
      </c>
      <c r="B20" s="4">
        <v>54724</v>
      </c>
      <c r="C20" s="11" t="s">
        <v>18</v>
      </c>
      <c r="D20" s="6">
        <f>ROUND(ROUND(D$18,2)*55%,2)</f>
        <v>0</v>
      </c>
      <c r="E20" s="7">
        <f>ROUND(B20*D20,2)</f>
        <v>0</v>
      </c>
    </row>
    <row r="21" spans="1:5" ht="28.5">
      <c r="A21" s="76" t="s">
        <v>8</v>
      </c>
      <c r="B21" s="4">
        <v>54002</v>
      </c>
      <c r="C21" s="11" t="s">
        <v>18</v>
      </c>
      <c r="D21" s="6">
        <f>ROUND(ROUND(D$18,2)*20%,2)</f>
        <v>0</v>
      </c>
      <c r="E21" s="7">
        <f>ROUND(B21*D21,2)</f>
        <v>0</v>
      </c>
    </row>
    <row r="22" ht="14.25">
      <c r="A22" s="77"/>
    </row>
    <row r="23" spans="1:5" ht="14.25">
      <c r="A23" s="78" t="s">
        <v>155</v>
      </c>
      <c r="B23" s="2"/>
      <c r="C23" s="2"/>
      <c r="D23" s="2"/>
      <c r="E23" s="7">
        <f>'Załącznik 1b - cz.2'!G44</f>
        <v>0</v>
      </c>
    </row>
    <row r="24" spans="1:5" ht="14.25">
      <c r="A24" s="8"/>
      <c r="B24" s="9"/>
      <c r="C24" s="9"/>
      <c r="D24" s="9"/>
      <c r="E24" s="9"/>
    </row>
    <row r="25" spans="2:5" ht="14.25">
      <c r="B25" s="107" t="s">
        <v>11</v>
      </c>
      <c r="C25" s="107"/>
      <c r="D25" s="107"/>
      <c r="E25" s="7">
        <f>SUM(E9:E11)+SUM(E19:E21)+SUM(E14:E16)+E23</f>
        <v>0</v>
      </c>
    </row>
    <row r="26" ht="14.25">
      <c r="E26" s="14"/>
    </row>
    <row r="30" ht="14.25">
      <c r="A30" s="82" t="s">
        <v>161</v>
      </c>
    </row>
    <row r="33" ht="14.25">
      <c r="E33" s="12" t="s">
        <v>19</v>
      </c>
    </row>
    <row r="34" ht="14.25">
      <c r="E34" s="12" t="s">
        <v>20</v>
      </c>
    </row>
  </sheetData>
  <sheetProtection/>
  <mergeCells count="6">
    <mergeCell ref="B6:C6"/>
    <mergeCell ref="B8:C8"/>
    <mergeCell ref="B18:C18"/>
    <mergeCell ref="B25:D25"/>
    <mergeCell ref="B13:C13"/>
    <mergeCell ref="D1:E1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SheetLayoutView="100" zoomScalePageLayoutView="0" workbookViewId="0" topLeftCell="A19">
      <selection activeCell="A29" sqref="A29"/>
    </sheetView>
  </sheetViews>
  <sheetFormatPr defaultColWidth="9.140625" defaultRowHeight="15"/>
  <cols>
    <col min="1" max="1" width="72.421875" style="0" customWidth="1"/>
    <col min="2" max="3" width="16.140625" style="0" customWidth="1"/>
    <col min="4" max="4" width="19.00390625" style="0" customWidth="1"/>
    <col min="5" max="5" width="24.8515625" style="0" customWidth="1"/>
  </cols>
  <sheetData>
    <row r="1" spans="1:5" ht="31.5" customHeight="1">
      <c r="A1" t="str">
        <f>'Formularz oferty'!C4</f>
        <v>DFP.271.156.2018.LS</v>
      </c>
      <c r="D1" s="108" t="s">
        <v>159</v>
      </c>
      <c r="E1" s="108"/>
    </row>
    <row r="2" ht="14.25">
      <c r="B2" t="s">
        <v>63</v>
      </c>
    </row>
    <row r="4" ht="14.25">
      <c r="B4" s="46" t="s">
        <v>66</v>
      </c>
    </row>
    <row r="6" spans="2:5" ht="28.5">
      <c r="B6" s="103" t="s">
        <v>21</v>
      </c>
      <c r="C6" s="104"/>
      <c r="D6" s="67" t="s">
        <v>22</v>
      </c>
      <c r="E6" s="66" t="s">
        <v>149</v>
      </c>
    </row>
    <row r="7" ht="15" thickBot="1"/>
    <row r="8" spans="1:5" ht="15" thickBot="1">
      <c r="A8" s="73" t="s">
        <v>0</v>
      </c>
      <c r="B8" s="105" t="s">
        <v>1</v>
      </c>
      <c r="C8" s="105"/>
      <c r="D8" s="5"/>
      <c r="E8" s="3" t="s">
        <v>1</v>
      </c>
    </row>
    <row r="9" spans="1:5" ht="14.25">
      <c r="A9" s="74" t="s">
        <v>4</v>
      </c>
      <c r="B9" s="4">
        <v>90980</v>
      </c>
      <c r="C9" s="10" t="s">
        <v>14</v>
      </c>
      <c r="D9" s="6">
        <f>ROUND(ROUND(D$8,2)*25%,2)</f>
        <v>0</v>
      </c>
      <c r="E9" s="7">
        <f>ROUND(B9*D9,2)</f>
        <v>0</v>
      </c>
    </row>
    <row r="10" spans="1:5" ht="14.25">
      <c r="A10" s="74" t="s">
        <v>5</v>
      </c>
      <c r="B10" s="4">
        <v>89307</v>
      </c>
      <c r="C10" s="10" t="s">
        <v>15</v>
      </c>
      <c r="D10" s="6">
        <f>ROUND(ROUND(D$8,2)*55%,2)</f>
        <v>0</v>
      </c>
      <c r="E10" s="7">
        <f>ROUND(B10*D10,2)</f>
        <v>0</v>
      </c>
    </row>
    <row r="11" spans="1:5" ht="14.25">
      <c r="A11" s="74" t="s">
        <v>13</v>
      </c>
      <c r="B11" s="4">
        <v>87141</v>
      </c>
      <c r="C11" s="10" t="s">
        <v>16</v>
      </c>
      <c r="D11" s="6">
        <f>ROUND(ROUND(D$8,2)*20%,2)</f>
        <v>0</v>
      </c>
      <c r="E11" s="7">
        <f>ROUND(B11*D11,2)</f>
        <v>0</v>
      </c>
    </row>
    <row r="12" spans="1:5" ht="15" thickBot="1">
      <c r="A12" s="75"/>
      <c r="B12" s="17"/>
      <c r="C12" s="17"/>
      <c r="D12" s="18"/>
      <c r="E12" s="18"/>
    </row>
    <row r="13" spans="1:5" ht="15" thickBot="1">
      <c r="A13" s="73" t="s">
        <v>2</v>
      </c>
      <c r="B13" s="105" t="s">
        <v>1</v>
      </c>
      <c r="C13" s="105"/>
      <c r="D13" s="5"/>
      <c r="E13" s="16" t="s">
        <v>1</v>
      </c>
    </row>
    <row r="14" spans="1:5" ht="28.5">
      <c r="A14" s="76" t="s">
        <v>12</v>
      </c>
      <c r="B14" s="4">
        <v>29470</v>
      </c>
      <c r="C14" s="11" t="s">
        <v>17</v>
      </c>
      <c r="D14" s="6">
        <f>ROUND(ROUND(D$13,2)*25%,2)</f>
        <v>0</v>
      </c>
      <c r="E14" s="7">
        <f>ROUND(B14*D14,2)</f>
        <v>0</v>
      </c>
    </row>
    <row r="15" spans="1:5" ht="28.5">
      <c r="A15" s="76" t="s">
        <v>9</v>
      </c>
      <c r="B15" s="4">
        <v>28687</v>
      </c>
      <c r="C15" s="11" t="s">
        <v>17</v>
      </c>
      <c r="D15" s="6">
        <f>ROUND(ROUND(D$13,2)*55%,2)</f>
        <v>0</v>
      </c>
      <c r="E15" s="7">
        <f>ROUND(B15*D15,2)</f>
        <v>0</v>
      </c>
    </row>
    <row r="16" spans="1:5" ht="28.5">
      <c r="A16" s="76" t="s">
        <v>10</v>
      </c>
      <c r="B16" s="4">
        <v>28190</v>
      </c>
      <c r="C16" s="11" t="s">
        <v>17</v>
      </c>
      <c r="D16" s="6">
        <f>ROUND(ROUND(D$13,2)*20%,2)</f>
        <v>0</v>
      </c>
      <c r="E16" s="7">
        <f>ROUND(B16*D16,2)</f>
        <v>0</v>
      </c>
    </row>
    <row r="17" ht="15" thickBot="1">
      <c r="A17" s="77"/>
    </row>
    <row r="18" spans="1:5" ht="15" thickBot="1">
      <c r="A18" s="73" t="s">
        <v>3</v>
      </c>
      <c r="B18" s="105" t="s">
        <v>1</v>
      </c>
      <c r="C18" s="105"/>
      <c r="D18" s="5"/>
      <c r="E18" s="3" t="s">
        <v>1</v>
      </c>
    </row>
    <row r="19" spans="1:5" ht="28.5">
      <c r="A19" s="76" t="s">
        <v>6</v>
      </c>
      <c r="B19" s="4">
        <v>55959</v>
      </c>
      <c r="C19" s="11" t="s">
        <v>18</v>
      </c>
      <c r="D19" s="6">
        <f>ROUND(ROUND(D$18,2)*25%,2)</f>
        <v>0</v>
      </c>
      <c r="E19" s="7">
        <f>ROUND(B19*D19,2)</f>
        <v>0</v>
      </c>
    </row>
    <row r="20" spans="1:5" ht="28.5">
      <c r="A20" s="76" t="s">
        <v>7</v>
      </c>
      <c r="B20" s="4">
        <v>54856</v>
      </c>
      <c r="C20" s="11" t="s">
        <v>18</v>
      </c>
      <c r="D20" s="6">
        <f>ROUND(ROUND(D$18,2)*55%,2)</f>
        <v>0</v>
      </c>
      <c r="E20" s="7">
        <f>ROUND(B20*D20,2)</f>
        <v>0</v>
      </c>
    </row>
    <row r="21" spans="1:5" ht="28.5">
      <c r="A21" s="76" t="s">
        <v>8</v>
      </c>
      <c r="B21" s="4">
        <v>53412</v>
      </c>
      <c r="C21" s="11" t="s">
        <v>18</v>
      </c>
      <c r="D21" s="6">
        <f>ROUND(ROUND(D$18,2)*20%,2)</f>
        <v>0</v>
      </c>
      <c r="E21" s="7">
        <f>ROUND(B21*D21,2)</f>
        <v>0</v>
      </c>
    </row>
    <row r="22" ht="14.25">
      <c r="A22" s="77"/>
    </row>
    <row r="23" spans="1:5" ht="14.25">
      <c r="A23" s="78" t="s">
        <v>156</v>
      </c>
      <c r="B23" s="2"/>
      <c r="C23" s="2"/>
      <c r="D23" s="2"/>
      <c r="E23" s="7">
        <f>'Załącznik 1b - cz.3'!G44</f>
        <v>0</v>
      </c>
    </row>
    <row r="24" spans="1:5" ht="14.25">
      <c r="A24" s="8"/>
      <c r="B24" s="9"/>
      <c r="C24" s="9"/>
      <c r="D24" s="9"/>
      <c r="E24" s="9"/>
    </row>
    <row r="25" spans="2:5" ht="14.25">
      <c r="B25" s="107" t="s">
        <v>11</v>
      </c>
      <c r="C25" s="107"/>
      <c r="D25" s="107"/>
      <c r="E25" s="7">
        <f>SUM(E9:E11)+SUM(E19:E21)+SUM(E14:E16)+E23</f>
        <v>0</v>
      </c>
    </row>
    <row r="29" ht="14.25">
      <c r="A29" s="82" t="s">
        <v>161</v>
      </c>
    </row>
    <row r="30" ht="14.25">
      <c r="E30" s="12"/>
    </row>
    <row r="32" ht="14.25">
      <c r="E32" s="12" t="s">
        <v>19</v>
      </c>
    </row>
    <row r="33" ht="14.25">
      <c r="E33" s="12" t="s">
        <v>20</v>
      </c>
    </row>
  </sheetData>
  <sheetProtection/>
  <mergeCells count="6">
    <mergeCell ref="B8:C8"/>
    <mergeCell ref="B18:C18"/>
    <mergeCell ref="B6:C6"/>
    <mergeCell ref="B25:D25"/>
    <mergeCell ref="B13:C13"/>
    <mergeCell ref="D1:E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9">
      <selection activeCell="A28" sqref="A28"/>
    </sheetView>
  </sheetViews>
  <sheetFormatPr defaultColWidth="9.140625" defaultRowHeight="15"/>
  <cols>
    <col min="1" max="1" width="74.140625" style="0" customWidth="1"/>
    <col min="2" max="2" width="12.7109375" style="0" customWidth="1"/>
    <col min="3" max="3" width="20.421875" style="0" customWidth="1"/>
    <col min="4" max="4" width="17.7109375" style="0" customWidth="1"/>
    <col min="5" max="5" width="21.00390625" style="0" customWidth="1"/>
  </cols>
  <sheetData>
    <row r="1" spans="1:5" ht="29.25" customHeight="1">
      <c r="A1" t="str">
        <f>'Formularz oferty'!C4</f>
        <v>DFP.271.156.2018.LS</v>
      </c>
      <c r="D1" s="108" t="s">
        <v>159</v>
      </c>
      <c r="E1" s="108"/>
    </row>
    <row r="2" ht="14.25">
      <c r="B2" t="s">
        <v>63</v>
      </c>
    </row>
    <row r="4" ht="14.25">
      <c r="B4" s="46" t="s">
        <v>67</v>
      </c>
    </row>
    <row r="6" spans="2:5" ht="28.5">
      <c r="B6" s="103" t="s">
        <v>21</v>
      </c>
      <c r="C6" s="104"/>
      <c r="D6" s="67" t="s">
        <v>22</v>
      </c>
      <c r="E6" s="66" t="s">
        <v>149</v>
      </c>
    </row>
    <row r="7" ht="15" thickBot="1"/>
    <row r="8" spans="1:5" ht="15" thickBot="1">
      <c r="A8" s="73" t="s">
        <v>0</v>
      </c>
      <c r="B8" s="105" t="s">
        <v>1</v>
      </c>
      <c r="C8" s="105"/>
      <c r="D8" s="5"/>
      <c r="E8" s="15" t="s">
        <v>1</v>
      </c>
    </row>
    <row r="9" spans="1:5" ht="14.25">
      <c r="A9" s="74" t="s">
        <v>4</v>
      </c>
      <c r="B9" s="4">
        <v>40452</v>
      </c>
      <c r="C9" s="10" t="s">
        <v>14</v>
      </c>
      <c r="D9" s="6">
        <f>ROUND(ROUND(D$8,2)*25%,2)</f>
        <v>0</v>
      </c>
      <c r="E9" s="7">
        <f>ROUND(B9*D9,2)</f>
        <v>0</v>
      </c>
    </row>
    <row r="10" spans="1:5" ht="14.25">
      <c r="A10" s="74" t="s">
        <v>5</v>
      </c>
      <c r="B10" s="4">
        <v>41724</v>
      </c>
      <c r="C10" s="10" t="s">
        <v>15</v>
      </c>
      <c r="D10" s="6">
        <f>ROUND(ROUND(D$8,2)*55%,2)</f>
        <v>0</v>
      </c>
      <c r="E10" s="7">
        <f>ROUND(B10*D10,2)</f>
        <v>0</v>
      </c>
    </row>
    <row r="11" spans="1:5" ht="14.25">
      <c r="A11" s="74" t="s">
        <v>13</v>
      </c>
      <c r="B11" s="4">
        <v>41932</v>
      </c>
      <c r="C11" s="10" t="s">
        <v>16</v>
      </c>
      <c r="D11" s="6">
        <f>ROUND(ROUND(D$8,2)*20%,2)</f>
        <v>0</v>
      </c>
      <c r="E11" s="7">
        <f>ROUND(B11*D11,2)</f>
        <v>0</v>
      </c>
    </row>
    <row r="12" ht="15" thickBot="1">
      <c r="A12" s="77"/>
    </row>
    <row r="13" spans="1:5" ht="15" thickBot="1">
      <c r="A13" s="73" t="s">
        <v>2</v>
      </c>
      <c r="B13" s="105" t="s">
        <v>1</v>
      </c>
      <c r="C13" s="105"/>
      <c r="D13" s="5"/>
      <c r="E13" s="19" t="s">
        <v>1</v>
      </c>
    </row>
    <row r="14" spans="1:5" ht="28.5">
      <c r="A14" s="76" t="s">
        <v>12</v>
      </c>
      <c r="B14" s="4">
        <v>1</v>
      </c>
      <c r="C14" s="11" t="s">
        <v>17</v>
      </c>
      <c r="D14" s="6">
        <f>ROUND(ROUND(D$13,2)*25%,2)</f>
        <v>0</v>
      </c>
      <c r="E14" s="7">
        <f>ROUND(B14*D14,2)</f>
        <v>0</v>
      </c>
    </row>
    <row r="15" spans="1:5" ht="28.5">
      <c r="A15" s="76" t="s">
        <v>9</v>
      </c>
      <c r="B15" s="4">
        <v>1</v>
      </c>
      <c r="C15" s="11" t="s">
        <v>17</v>
      </c>
      <c r="D15" s="6">
        <f>ROUND(ROUND(D$13,2)*55%,2)</f>
        <v>0</v>
      </c>
      <c r="E15" s="7">
        <f>ROUND(B15*D15,2)</f>
        <v>0</v>
      </c>
    </row>
    <row r="16" spans="1:5" ht="28.5">
      <c r="A16" s="76" t="s">
        <v>10</v>
      </c>
      <c r="B16" s="4">
        <v>1</v>
      </c>
      <c r="C16" s="11" t="s">
        <v>17</v>
      </c>
      <c r="D16" s="6">
        <f>ROUND(ROUND(D$13,2)*20%,2)</f>
        <v>0</v>
      </c>
      <c r="E16" s="7">
        <f>ROUND(B16*D16,2)</f>
        <v>0</v>
      </c>
    </row>
    <row r="17" ht="15" thickBot="1">
      <c r="A17" s="77"/>
    </row>
    <row r="18" spans="1:5" ht="15" thickBot="1">
      <c r="A18" s="73" t="s">
        <v>3</v>
      </c>
      <c r="B18" s="105" t="s">
        <v>1</v>
      </c>
      <c r="C18" s="105"/>
      <c r="D18" s="5"/>
      <c r="E18" s="19" t="s">
        <v>1</v>
      </c>
    </row>
    <row r="19" spans="1:5" ht="28.5">
      <c r="A19" s="76" t="s">
        <v>6</v>
      </c>
      <c r="B19" s="4">
        <v>1</v>
      </c>
      <c r="C19" s="11" t="s">
        <v>18</v>
      </c>
      <c r="D19" s="6">
        <f>ROUND(ROUND(D$18,2)*25%,2)</f>
        <v>0</v>
      </c>
      <c r="E19" s="7">
        <f>ROUND(B19*D19,2)</f>
        <v>0</v>
      </c>
    </row>
    <row r="20" spans="1:5" ht="28.5">
      <c r="A20" s="76" t="s">
        <v>7</v>
      </c>
      <c r="B20" s="4">
        <v>1</v>
      </c>
      <c r="C20" s="11" t="s">
        <v>18</v>
      </c>
      <c r="D20" s="6">
        <f>ROUND(ROUND(D$18,2)*55%,2)</f>
        <v>0</v>
      </c>
      <c r="E20" s="7">
        <f>ROUND(B20*D20,2)</f>
        <v>0</v>
      </c>
    </row>
    <row r="21" spans="1:5" ht="28.5">
      <c r="A21" s="76" t="s">
        <v>8</v>
      </c>
      <c r="B21" s="4">
        <v>1</v>
      </c>
      <c r="C21" s="11" t="s">
        <v>18</v>
      </c>
      <c r="D21" s="6">
        <f>ROUND(ROUND(D$18,2)*20%,2)</f>
        <v>0</v>
      </c>
      <c r="E21" s="7">
        <f>ROUND(B21*D21,2)</f>
        <v>0</v>
      </c>
    </row>
    <row r="22" ht="14.25">
      <c r="A22" s="77"/>
    </row>
    <row r="23" spans="1:5" ht="14.25">
      <c r="A23" s="78" t="s">
        <v>157</v>
      </c>
      <c r="B23" s="2"/>
      <c r="C23" s="2"/>
      <c r="D23" s="2"/>
      <c r="E23" s="7">
        <f>'Załącznik 1b - cz.4'!G44</f>
        <v>0</v>
      </c>
    </row>
    <row r="24" spans="1:5" ht="14.25">
      <c r="A24" s="8"/>
      <c r="B24" s="9"/>
      <c r="C24" s="9"/>
      <c r="D24" s="9"/>
      <c r="E24" s="9"/>
    </row>
    <row r="25" spans="2:5" ht="14.25">
      <c r="B25" s="107" t="s">
        <v>11</v>
      </c>
      <c r="C25" s="107"/>
      <c r="D25" s="107"/>
      <c r="E25" s="7">
        <f>SUM(E9:E11)+SUM(E14:E16)+SUM(E19:E21)+E23</f>
        <v>0</v>
      </c>
    </row>
    <row r="28" ht="14.25">
      <c r="A28" s="80" t="s">
        <v>161</v>
      </c>
    </row>
    <row r="31" spans="5:6" ht="14.25">
      <c r="E31" s="12" t="s">
        <v>19</v>
      </c>
      <c r="F31" s="12"/>
    </row>
    <row r="32" spans="5:6" ht="14.25">
      <c r="E32" s="12" t="s">
        <v>20</v>
      </c>
      <c r="F32" s="12"/>
    </row>
  </sheetData>
  <sheetProtection/>
  <mergeCells count="6">
    <mergeCell ref="B6:C6"/>
    <mergeCell ref="B8:C8"/>
    <mergeCell ref="B25:D25"/>
    <mergeCell ref="B13:C13"/>
    <mergeCell ref="B18:C18"/>
    <mergeCell ref="D1:E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9">
      <selection activeCell="F2" sqref="F2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31.28125" style="0" customWidth="1"/>
    <col min="4" max="4" width="8.7109375" style="0" customWidth="1"/>
    <col min="5" max="5" width="10.7109375" style="0" customWidth="1"/>
    <col min="6" max="6" width="16.7109375" style="0" customWidth="1"/>
    <col min="7" max="7" width="14.28125" style="0" customWidth="1"/>
  </cols>
  <sheetData>
    <row r="1" spans="1:7" ht="30" customHeight="1">
      <c r="A1" s="109" t="str">
        <f>'Formularz oferty'!C4</f>
        <v>DFP.271.156.2018.LS</v>
      </c>
      <c r="B1" s="109"/>
      <c r="D1" s="81"/>
      <c r="F1" s="108" t="s">
        <v>160</v>
      </c>
      <c r="G1" s="110"/>
    </row>
    <row r="2" spans="3:4" ht="14.25">
      <c r="C2" s="111" t="s">
        <v>147</v>
      </c>
      <c r="D2" s="111"/>
    </row>
    <row r="3" spans="3:4" ht="14.25">
      <c r="C3" s="111" t="s">
        <v>64</v>
      </c>
      <c r="D3" s="111"/>
    </row>
    <row r="5" spans="1:7" ht="54.75">
      <c r="A5" s="47" t="s">
        <v>68</v>
      </c>
      <c r="B5" s="47" t="s">
        <v>69</v>
      </c>
      <c r="C5" s="48" t="s">
        <v>70</v>
      </c>
      <c r="D5" s="48" t="s">
        <v>71</v>
      </c>
      <c r="E5" s="48" t="s">
        <v>72</v>
      </c>
      <c r="F5" s="48" t="s">
        <v>73</v>
      </c>
      <c r="G5" s="48" t="s">
        <v>74</v>
      </c>
    </row>
    <row r="6" spans="1:7" ht="14.25">
      <c r="A6" s="49">
        <v>1</v>
      </c>
      <c r="B6" s="50" t="s">
        <v>75</v>
      </c>
      <c r="C6" s="50" t="s">
        <v>76</v>
      </c>
      <c r="D6" s="51" t="s">
        <v>77</v>
      </c>
      <c r="E6" s="52">
        <v>120</v>
      </c>
      <c r="F6" s="63">
        <v>0</v>
      </c>
      <c r="G6" s="63">
        <f>ROUND(E6*ROUND(F6,2),2)</f>
        <v>0</v>
      </c>
    </row>
    <row r="7" spans="1:7" ht="14.25">
      <c r="A7" s="49">
        <v>2</v>
      </c>
      <c r="B7" s="50" t="s">
        <v>78</v>
      </c>
      <c r="C7" s="50" t="s">
        <v>79</v>
      </c>
      <c r="D7" s="51" t="s">
        <v>77</v>
      </c>
      <c r="E7" s="52">
        <v>495</v>
      </c>
      <c r="F7" s="63">
        <v>0</v>
      </c>
      <c r="G7" s="63">
        <f aca="true" t="shared" si="0" ref="G7:G43">ROUND(E7*ROUND(F7,2),2)</f>
        <v>0</v>
      </c>
    </row>
    <row r="8" spans="1:7" ht="14.25">
      <c r="A8" s="49">
        <v>3</v>
      </c>
      <c r="B8" s="50" t="s">
        <v>80</v>
      </c>
      <c r="C8" s="50" t="s">
        <v>81</v>
      </c>
      <c r="D8" s="51" t="s">
        <v>82</v>
      </c>
      <c r="E8" s="52">
        <v>18750</v>
      </c>
      <c r="F8" s="63">
        <v>0</v>
      </c>
      <c r="G8" s="63">
        <f t="shared" si="0"/>
        <v>0</v>
      </c>
    </row>
    <row r="9" spans="1:7" ht="14.25">
      <c r="A9" s="49">
        <v>4</v>
      </c>
      <c r="B9" s="50" t="s">
        <v>83</v>
      </c>
      <c r="C9" s="50" t="s">
        <v>79</v>
      </c>
      <c r="D9" s="51" t="s">
        <v>77</v>
      </c>
      <c r="E9" s="52">
        <v>67.5</v>
      </c>
      <c r="F9" s="63">
        <v>0</v>
      </c>
      <c r="G9" s="63">
        <f t="shared" si="0"/>
        <v>0</v>
      </c>
    </row>
    <row r="10" spans="1:7" ht="14.25">
      <c r="A10" s="49">
        <v>5</v>
      </c>
      <c r="B10" s="50" t="s">
        <v>84</v>
      </c>
      <c r="C10" s="50" t="s">
        <v>79</v>
      </c>
      <c r="D10" s="51" t="s">
        <v>77</v>
      </c>
      <c r="E10" s="52">
        <v>45</v>
      </c>
      <c r="F10" s="63">
        <v>0</v>
      </c>
      <c r="G10" s="63">
        <f t="shared" si="0"/>
        <v>0</v>
      </c>
    </row>
    <row r="11" spans="1:7" ht="14.25">
      <c r="A11" s="49">
        <v>6</v>
      </c>
      <c r="B11" s="50" t="s">
        <v>85</v>
      </c>
      <c r="C11" s="50" t="s">
        <v>86</v>
      </c>
      <c r="D11" s="51" t="s">
        <v>77</v>
      </c>
      <c r="E11" s="52">
        <v>30</v>
      </c>
      <c r="F11" s="63">
        <v>0</v>
      </c>
      <c r="G11" s="63">
        <f t="shared" si="0"/>
        <v>0</v>
      </c>
    </row>
    <row r="12" spans="1:7" ht="14.25">
      <c r="A12" s="49">
        <v>7</v>
      </c>
      <c r="B12" s="50" t="s">
        <v>87</v>
      </c>
      <c r="C12" s="50" t="s">
        <v>88</v>
      </c>
      <c r="D12" s="51" t="s">
        <v>77</v>
      </c>
      <c r="E12" s="52">
        <v>180</v>
      </c>
      <c r="F12" s="63">
        <v>0</v>
      </c>
      <c r="G12" s="63">
        <f t="shared" si="0"/>
        <v>0</v>
      </c>
    </row>
    <row r="13" spans="1:7" ht="14.25">
      <c r="A13" s="49">
        <v>8</v>
      </c>
      <c r="B13" s="50" t="s">
        <v>89</v>
      </c>
      <c r="C13" s="50" t="s">
        <v>90</v>
      </c>
      <c r="D13" s="51" t="s">
        <v>77</v>
      </c>
      <c r="E13" s="52">
        <v>75</v>
      </c>
      <c r="F13" s="63">
        <v>0</v>
      </c>
      <c r="G13" s="63">
        <f t="shared" si="0"/>
        <v>0</v>
      </c>
    </row>
    <row r="14" spans="1:7" ht="14.25">
      <c r="A14" s="49">
        <v>9</v>
      </c>
      <c r="B14" s="50" t="s">
        <v>91</v>
      </c>
      <c r="C14" s="50" t="s">
        <v>79</v>
      </c>
      <c r="D14" s="51" t="s">
        <v>77</v>
      </c>
      <c r="E14" s="52">
        <v>30</v>
      </c>
      <c r="F14" s="63">
        <v>0</v>
      </c>
      <c r="G14" s="63">
        <f t="shared" si="0"/>
        <v>0</v>
      </c>
    </row>
    <row r="15" spans="1:7" ht="14.25">
      <c r="A15" s="49">
        <v>10</v>
      </c>
      <c r="B15" s="50" t="s">
        <v>92</v>
      </c>
      <c r="C15" s="50" t="s">
        <v>79</v>
      </c>
      <c r="D15" s="51" t="s">
        <v>77</v>
      </c>
      <c r="E15" s="52">
        <v>75</v>
      </c>
      <c r="F15" s="63">
        <v>0</v>
      </c>
      <c r="G15" s="63">
        <f t="shared" si="0"/>
        <v>0</v>
      </c>
    </row>
    <row r="16" spans="1:7" ht="14.25">
      <c r="A16" s="49">
        <v>11</v>
      </c>
      <c r="B16" s="50" t="s">
        <v>93</v>
      </c>
      <c r="C16" s="50" t="s">
        <v>94</v>
      </c>
      <c r="D16" s="51" t="s">
        <v>77</v>
      </c>
      <c r="E16" s="52">
        <v>75</v>
      </c>
      <c r="F16" s="63">
        <v>0</v>
      </c>
      <c r="G16" s="63">
        <f t="shared" si="0"/>
        <v>0</v>
      </c>
    </row>
    <row r="17" spans="1:7" ht="14.25">
      <c r="A17" s="49">
        <v>12</v>
      </c>
      <c r="B17" s="50" t="s">
        <v>95</v>
      </c>
      <c r="C17" s="50" t="s">
        <v>94</v>
      </c>
      <c r="D17" s="51" t="s">
        <v>77</v>
      </c>
      <c r="E17" s="52">
        <v>75</v>
      </c>
      <c r="F17" s="63">
        <v>0</v>
      </c>
      <c r="G17" s="63">
        <f t="shared" si="0"/>
        <v>0</v>
      </c>
    </row>
    <row r="18" spans="1:7" ht="14.25">
      <c r="A18" s="49">
        <v>13</v>
      </c>
      <c r="B18" s="50" t="s">
        <v>96</v>
      </c>
      <c r="C18" s="50" t="s">
        <v>97</v>
      </c>
      <c r="D18" s="51" t="s">
        <v>77</v>
      </c>
      <c r="E18" s="52">
        <v>75</v>
      </c>
      <c r="F18" s="63">
        <v>0</v>
      </c>
      <c r="G18" s="63">
        <f t="shared" si="0"/>
        <v>0</v>
      </c>
    </row>
    <row r="19" spans="1:7" ht="14.25">
      <c r="A19" s="49">
        <v>14</v>
      </c>
      <c r="B19" s="50" t="s">
        <v>98</v>
      </c>
      <c r="C19" s="50" t="s">
        <v>99</v>
      </c>
      <c r="D19" s="51" t="s">
        <v>77</v>
      </c>
      <c r="E19" s="52">
        <v>45</v>
      </c>
      <c r="F19" s="63">
        <v>0</v>
      </c>
      <c r="G19" s="63">
        <f t="shared" si="0"/>
        <v>0</v>
      </c>
    </row>
    <row r="20" spans="1:7" ht="14.25">
      <c r="A20" s="49">
        <v>15</v>
      </c>
      <c r="B20" s="50" t="s">
        <v>100</v>
      </c>
      <c r="C20" s="50" t="s">
        <v>101</v>
      </c>
      <c r="D20" s="51" t="s">
        <v>77</v>
      </c>
      <c r="E20" s="53">
        <v>765</v>
      </c>
      <c r="F20" s="63">
        <v>0</v>
      </c>
      <c r="G20" s="63">
        <f t="shared" si="0"/>
        <v>0</v>
      </c>
    </row>
    <row r="21" spans="1:7" ht="14.25">
      <c r="A21" s="49">
        <v>16</v>
      </c>
      <c r="B21" s="54" t="s">
        <v>102</v>
      </c>
      <c r="C21" s="55" t="s">
        <v>94</v>
      </c>
      <c r="D21" s="51" t="s">
        <v>77</v>
      </c>
      <c r="E21" s="53">
        <v>120</v>
      </c>
      <c r="F21" s="63">
        <v>0</v>
      </c>
      <c r="G21" s="63">
        <f t="shared" si="0"/>
        <v>0</v>
      </c>
    </row>
    <row r="22" spans="1:7" ht="27">
      <c r="A22" s="49">
        <v>17</v>
      </c>
      <c r="B22" s="50" t="s">
        <v>103</v>
      </c>
      <c r="C22" s="55" t="s">
        <v>104</v>
      </c>
      <c r="D22" s="51" t="s">
        <v>77</v>
      </c>
      <c r="E22" s="53">
        <v>90</v>
      </c>
      <c r="F22" s="63">
        <v>0</v>
      </c>
      <c r="G22" s="63">
        <f t="shared" si="0"/>
        <v>0</v>
      </c>
    </row>
    <row r="23" spans="1:7" ht="14.25">
      <c r="A23" s="49">
        <v>18</v>
      </c>
      <c r="B23" s="50" t="s">
        <v>105</v>
      </c>
      <c r="C23" s="50" t="s">
        <v>106</v>
      </c>
      <c r="D23" s="51" t="s">
        <v>77</v>
      </c>
      <c r="E23" s="53">
        <v>150</v>
      </c>
      <c r="F23" s="63">
        <v>0</v>
      </c>
      <c r="G23" s="63">
        <f t="shared" si="0"/>
        <v>0</v>
      </c>
    </row>
    <row r="24" spans="1:7" ht="27">
      <c r="A24" s="49">
        <v>19</v>
      </c>
      <c r="B24" s="50" t="s">
        <v>107</v>
      </c>
      <c r="C24" s="50" t="s">
        <v>108</v>
      </c>
      <c r="D24" s="51" t="s">
        <v>77</v>
      </c>
      <c r="E24" s="53">
        <v>105</v>
      </c>
      <c r="F24" s="63">
        <v>0</v>
      </c>
      <c r="G24" s="63">
        <f t="shared" si="0"/>
        <v>0</v>
      </c>
    </row>
    <row r="25" spans="1:7" ht="14.25">
      <c r="A25" s="49">
        <v>20</v>
      </c>
      <c r="B25" s="50" t="s">
        <v>109</v>
      </c>
      <c r="C25" s="50" t="s">
        <v>110</v>
      </c>
      <c r="D25" s="51" t="s">
        <v>77</v>
      </c>
      <c r="E25" s="53">
        <v>150</v>
      </c>
      <c r="F25" s="63">
        <v>0</v>
      </c>
      <c r="G25" s="63">
        <f t="shared" si="0"/>
        <v>0</v>
      </c>
    </row>
    <row r="26" spans="1:7" ht="14.25">
      <c r="A26" s="49">
        <v>21</v>
      </c>
      <c r="B26" s="50" t="s">
        <v>111</v>
      </c>
      <c r="C26" s="50" t="s">
        <v>112</v>
      </c>
      <c r="D26" s="51" t="s">
        <v>77</v>
      </c>
      <c r="E26" s="53">
        <v>75</v>
      </c>
      <c r="F26" s="63">
        <v>0</v>
      </c>
      <c r="G26" s="63">
        <f t="shared" si="0"/>
        <v>0</v>
      </c>
    </row>
    <row r="27" spans="1:7" ht="14.25">
      <c r="A27" s="49">
        <v>22</v>
      </c>
      <c r="B27" s="50" t="s">
        <v>113</v>
      </c>
      <c r="C27" s="50" t="s">
        <v>114</v>
      </c>
      <c r="D27" s="56" t="s">
        <v>82</v>
      </c>
      <c r="E27" s="52">
        <v>9000</v>
      </c>
      <c r="F27" s="63">
        <v>0</v>
      </c>
      <c r="G27" s="63">
        <f t="shared" si="0"/>
        <v>0</v>
      </c>
    </row>
    <row r="28" spans="1:7" ht="14.25">
      <c r="A28" s="57">
        <v>23</v>
      </c>
      <c r="B28" s="49" t="s">
        <v>115</v>
      </c>
      <c r="C28" s="50" t="s">
        <v>116</v>
      </c>
      <c r="D28" s="51" t="s">
        <v>77</v>
      </c>
      <c r="E28" s="52">
        <v>562.5</v>
      </c>
      <c r="F28" s="63">
        <v>0</v>
      </c>
      <c r="G28" s="63">
        <f t="shared" si="0"/>
        <v>0</v>
      </c>
    </row>
    <row r="29" spans="1:7" ht="14.25">
      <c r="A29" s="57">
        <v>24</v>
      </c>
      <c r="B29" s="49" t="s">
        <v>117</v>
      </c>
      <c r="C29" s="55" t="s">
        <v>118</v>
      </c>
      <c r="D29" s="51" t="s">
        <v>77</v>
      </c>
      <c r="E29" s="52">
        <v>9</v>
      </c>
      <c r="F29" s="63">
        <v>0</v>
      </c>
      <c r="G29" s="63">
        <f t="shared" si="0"/>
        <v>0</v>
      </c>
    </row>
    <row r="30" spans="1:7" ht="14.25">
      <c r="A30" s="57">
        <v>25</v>
      </c>
      <c r="B30" s="49" t="s">
        <v>119</v>
      </c>
      <c r="C30" s="55" t="s">
        <v>120</v>
      </c>
      <c r="D30" s="51" t="s">
        <v>77</v>
      </c>
      <c r="E30" s="52">
        <v>270</v>
      </c>
      <c r="F30" s="63">
        <v>0</v>
      </c>
      <c r="G30" s="63">
        <f t="shared" si="0"/>
        <v>0</v>
      </c>
    </row>
    <row r="31" spans="1:7" ht="14.25">
      <c r="A31" s="57">
        <v>26</v>
      </c>
      <c r="B31" s="49" t="s">
        <v>121</v>
      </c>
      <c r="C31" s="55" t="s">
        <v>122</v>
      </c>
      <c r="D31" s="51" t="s">
        <v>77</v>
      </c>
      <c r="E31" s="52">
        <v>187.5</v>
      </c>
      <c r="F31" s="63">
        <v>0</v>
      </c>
      <c r="G31" s="63">
        <f t="shared" si="0"/>
        <v>0</v>
      </c>
    </row>
    <row r="32" spans="1:7" ht="14.25">
      <c r="A32" s="57">
        <v>27</v>
      </c>
      <c r="B32" s="49" t="s">
        <v>123</v>
      </c>
      <c r="C32" s="55" t="s">
        <v>124</v>
      </c>
      <c r="D32" s="51" t="s">
        <v>77</v>
      </c>
      <c r="E32" s="52">
        <v>285</v>
      </c>
      <c r="F32" s="63">
        <v>0</v>
      </c>
      <c r="G32" s="63">
        <f t="shared" si="0"/>
        <v>0</v>
      </c>
    </row>
    <row r="33" spans="1:7" ht="14.25">
      <c r="A33" s="57">
        <v>28</v>
      </c>
      <c r="B33" s="49" t="s">
        <v>125</v>
      </c>
      <c r="C33" s="55" t="s">
        <v>124</v>
      </c>
      <c r="D33" s="51" t="s">
        <v>77</v>
      </c>
      <c r="E33" s="52">
        <v>195</v>
      </c>
      <c r="F33" s="63">
        <v>0</v>
      </c>
      <c r="G33" s="63">
        <f t="shared" si="0"/>
        <v>0</v>
      </c>
    </row>
    <row r="34" spans="1:7" ht="14.25">
      <c r="A34" s="57">
        <v>29</v>
      </c>
      <c r="B34" s="49" t="s">
        <v>126</v>
      </c>
      <c r="C34" s="55" t="s">
        <v>127</v>
      </c>
      <c r="D34" s="51" t="s">
        <v>77</v>
      </c>
      <c r="E34" s="52">
        <v>210</v>
      </c>
      <c r="F34" s="63">
        <v>0</v>
      </c>
      <c r="G34" s="63">
        <f t="shared" si="0"/>
        <v>0</v>
      </c>
    </row>
    <row r="35" spans="1:7" ht="14.25">
      <c r="A35" s="57">
        <v>30</v>
      </c>
      <c r="B35" s="49" t="s">
        <v>128</v>
      </c>
      <c r="C35" s="55" t="s">
        <v>129</v>
      </c>
      <c r="D35" s="51" t="s">
        <v>77</v>
      </c>
      <c r="E35" s="52">
        <v>15</v>
      </c>
      <c r="F35" s="63">
        <v>0</v>
      </c>
      <c r="G35" s="63">
        <f t="shared" si="0"/>
        <v>0</v>
      </c>
    </row>
    <row r="36" spans="1:7" ht="14.25">
      <c r="A36" s="57">
        <v>31</v>
      </c>
      <c r="B36" s="58" t="s">
        <v>130</v>
      </c>
      <c r="C36" s="55" t="s">
        <v>131</v>
      </c>
      <c r="D36" s="51" t="s">
        <v>77</v>
      </c>
      <c r="E36" s="52">
        <v>67.5</v>
      </c>
      <c r="F36" s="63">
        <v>0</v>
      </c>
      <c r="G36" s="63">
        <f t="shared" si="0"/>
        <v>0</v>
      </c>
    </row>
    <row r="37" spans="1:7" ht="14.25">
      <c r="A37" s="57">
        <v>32</v>
      </c>
      <c r="B37" s="49" t="s">
        <v>132</v>
      </c>
      <c r="C37" s="55"/>
      <c r="D37" s="51" t="s">
        <v>77</v>
      </c>
      <c r="E37" s="52">
        <v>300</v>
      </c>
      <c r="F37" s="63">
        <v>0</v>
      </c>
      <c r="G37" s="63">
        <f t="shared" si="0"/>
        <v>0</v>
      </c>
    </row>
    <row r="38" spans="1:7" ht="14.25">
      <c r="A38" s="57">
        <v>33</v>
      </c>
      <c r="B38" s="49" t="s">
        <v>133</v>
      </c>
      <c r="C38" s="55" t="s">
        <v>134</v>
      </c>
      <c r="D38" s="51" t="s">
        <v>77</v>
      </c>
      <c r="E38" s="52">
        <v>300</v>
      </c>
      <c r="F38" s="63">
        <v>0</v>
      </c>
      <c r="G38" s="63">
        <f t="shared" si="0"/>
        <v>0</v>
      </c>
    </row>
    <row r="39" spans="1:7" ht="14.25">
      <c r="A39" s="57">
        <v>34</v>
      </c>
      <c r="B39" s="49" t="s">
        <v>135</v>
      </c>
      <c r="C39" s="55" t="s">
        <v>136</v>
      </c>
      <c r="D39" s="51" t="s">
        <v>137</v>
      </c>
      <c r="E39" s="52">
        <v>22.5</v>
      </c>
      <c r="F39" s="63">
        <v>0</v>
      </c>
      <c r="G39" s="63">
        <f t="shared" si="0"/>
        <v>0</v>
      </c>
    </row>
    <row r="40" spans="1:7" ht="14.25">
      <c r="A40" s="57">
        <v>35</v>
      </c>
      <c r="B40" s="49" t="s">
        <v>138</v>
      </c>
      <c r="C40" s="55" t="s">
        <v>139</v>
      </c>
      <c r="D40" s="51" t="s">
        <v>77</v>
      </c>
      <c r="E40" s="52">
        <v>300</v>
      </c>
      <c r="F40" s="63">
        <v>0</v>
      </c>
      <c r="G40" s="63">
        <f t="shared" si="0"/>
        <v>0</v>
      </c>
    </row>
    <row r="41" spans="1:7" ht="14.25">
      <c r="A41" s="57">
        <v>36</v>
      </c>
      <c r="B41" s="49" t="s">
        <v>140</v>
      </c>
      <c r="C41" s="55" t="s">
        <v>141</v>
      </c>
      <c r="D41" s="51" t="s">
        <v>77</v>
      </c>
      <c r="E41" s="52">
        <v>45</v>
      </c>
      <c r="F41" s="63">
        <v>0</v>
      </c>
      <c r="G41" s="63">
        <f t="shared" si="0"/>
        <v>0</v>
      </c>
    </row>
    <row r="42" spans="1:7" ht="14.25">
      <c r="A42" s="57">
        <v>37</v>
      </c>
      <c r="B42" s="49" t="s">
        <v>142</v>
      </c>
      <c r="C42" s="55" t="s">
        <v>143</v>
      </c>
      <c r="D42" s="51" t="s">
        <v>77</v>
      </c>
      <c r="E42" s="52">
        <v>75</v>
      </c>
      <c r="F42" s="63">
        <v>0</v>
      </c>
      <c r="G42" s="63">
        <f t="shared" si="0"/>
        <v>0</v>
      </c>
    </row>
    <row r="43" spans="1:7" ht="14.25">
      <c r="A43" s="59"/>
      <c r="B43" s="58" t="s">
        <v>144</v>
      </c>
      <c r="C43" s="58"/>
      <c r="D43" s="53"/>
      <c r="E43" s="53"/>
      <c r="F43" s="63">
        <v>0</v>
      </c>
      <c r="G43" s="63">
        <f t="shared" si="0"/>
        <v>0</v>
      </c>
    </row>
    <row r="44" spans="1:7" ht="14.25">
      <c r="A44" s="60"/>
      <c r="C44" s="61"/>
      <c r="D44" s="61"/>
      <c r="E44" s="61"/>
      <c r="F44" s="64" t="s">
        <v>145</v>
      </c>
      <c r="G44" s="65">
        <f>SUM(G6:G43)</f>
        <v>0</v>
      </c>
    </row>
    <row r="45" spans="1:7" s="68" customFormat="1" ht="14.25">
      <c r="A45" s="60"/>
      <c r="C45" s="61"/>
      <c r="D45" s="61"/>
      <c r="E45" s="61"/>
      <c r="F45" s="64"/>
      <c r="G45" s="79"/>
    </row>
    <row r="46" spans="2:3" ht="64.5" customHeight="1">
      <c r="B46" s="112" t="s">
        <v>158</v>
      </c>
      <c r="C46" s="112"/>
    </row>
  </sheetData>
  <sheetProtection/>
  <mergeCells count="5">
    <mergeCell ref="A1:B1"/>
    <mergeCell ref="F1:G1"/>
    <mergeCell ref="C2:D2"/>
    <mergeCell ref="C3:D3"/>
    <mergeCell ref="B46:C4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7">
      <selection activeCell="F2" sqref="F2"/>
    </sheetView>
  </sheetViews>
  <sheetFormatPr defaultColWidth="9.140625" defaultRowHeight="15"/>
  <cols>
    <col min="1" max="1" width="4.57421875" style="0" customWidth="1"/>
    <col min="2" max="2" width="45.28125" style="0" customWidth="1"/>
    <col min="3" max="3" width="31.28125" style="0" customWidth="1"/>
    <col min="4" max="4" width="8.7109375" style="0" customWidth="1"/>
    <col min="5" max="5" width="10.7109375" style="0" customWidth="1"/>
    <col min="6" max="6" width="16.7109375" style="0" customWidth="1"/>
    <col min="7" max="7" width="14.28125" style="0" customWidth="1"/>
  </cols>
  <sheetData>
    <row r="1" spans="1:7" ht="32.25" customHeight="1">
      <c r="A1" s="109" t="str">
        <f>'Formularz oferty'!C4</f>
        <v>DFP.271.156.2018.LS</v>
      </c>
      <c r="B1" s="109"/>
      <c r="D1" s="81"/>
      <c r="F1" s="108" t="s">
        <v>160</v>
      </c>
      <c r="G1" s="110"/>
    </row>
    <row r="2" spans="3:4" ht="14.25">
      <c r="C2" s="111" t="s">
        <v>147</v>
      </c>
      <c r="D2" s="111"/>
    </row>
    <row r="3" spans="3:4" ht="14.25">
      <c r="C3" s="111" t="s">
        <v>65</v>
      </c>
      <c r="D3" s="111"/>
    </row>
    <row r="5" spans="1:7" ht="54.75">
      <c r="A5" s="47" t="s">
        <v>68</v>
      </c>
      <c r="B5" s="47" t="s">
        <v>69</v>
      </c>
      <c r="C5" s="48" t="s">
        <v>70</v>
      </c>
      <c r="D5" s="48" t="s">
        <v>71</v>
      </c>
      <c r="E5" s="48" t="s">
        <v>72</v>
      </c>
      <c r="F5" s="48" t="s">
        <v>73</v>
      </c>
      <c r="G5" s="48" t="s">
        <v>74</v>
      </c>
    </row>
    <row r="6" spans="1:7" ht="14.25">
      <c r="A6" s="49">
        <v>1</v>
      </c>
      <c r="B6" s="50" t="s">
        <v>75</v>
      </c>
      <c r="C6" s="50" t="s">
        <v>76</v>
      </c>
      <c r="D6" s="51" t="s">
        <v>77</v>
      </c>
      <c r="E6" s="52">
        <v>75</v>
      </c>
      <c r="F6" s="63">
        <v>0</v>
      </c>
      <c r="G6" s="63">
        <f>ROUND(E6*ROUND(F6,2),2)</f>
        <v>0</v>
      </c>
    </row>
    <row r="7" spans="1:7" ht="14.25">
      <c r="A7" s="49">
        <v>2</v>
      </c>
      <c r="B7" s="50" t="s">
        <v>78</v>
      </c>
      <c r="C7" s="50" t="s">
        <v>79</v>
      </c>
      <c r="D7" s="51" t="s">
        <v>77</v>
      </c>
      <c r="E7" s="52">
        <v>120</v>
      </c>
      <c r="F7" s="63">
        <v>0</v>
      </c>
      <c r="G7" s="63">
        <f aca="true" t="shared" si="0" ref="G7:G43">ROUND(E7*ROUND(F7,2),2)</f>
        <v>0</v>
      </c>
    </row>
    <row r="8" spans="1:7" ht="14.25">
      <c r="A8" s="49">
        <v>3</v>
      </c>
      <c r="B8" s="50" t="s">
        <v>80</v>
      </c>
      <c r="C8" s="50" t="s">
        <v>81</v>
      </c>
      <c r="D8" s="51" t="s">
        <v>82</v>
      </c>
      <c r="E8" s="52">
        <v>300</v>
      </c>
      <c r="F8" s="63">
        <v>0</v>
      </c>
      <c r="G8" s="63">
        <f t="shared" si="0"/>
        <v>0</v>
      </c>
    </row>
    <row r="9" spans="1:7" ht="14.25">
      <c r="A9" s="49">
        <v>4</v>
      </c>
      <c r="B9" s="50" t="s">
        <v>83</v>
      </c>
      <c r="C9" s="50" t="s">
        <v>79</v>
      </c>
      <c r="D9" s="51" t="s">
        <v>77</v>
      </c>
      <c r="E9" s="52">
        <v>45</v>
      </c>
      <c r="F9" s="63">
        <v>0</v>
      </c>
      <c r="G9" s="63">
        <f t="shared" si="0"/>
        <v>0</v>
      </c>
    </row>
    <row r="10" spans="1:7" ht="14.25">
      <c r="A10" s="49">
        <v>5</v>
      </c>
      <c r="B10" s="50" t="s">
        <v>84</v>
      </c>
      <c r="C10" s="50" t="s">
        <v>79</v>
      </c>
      <c r="D10" s="51" t="s">
        <v>77</v>
      </c>
      <c r="E10" s="52">
        <v>15</v>
      </c>
      <c r="F10" s="63">
        <v>0</v>
      </c>
      <c r="G10" s="63">
        <f t="shared" si="0"/>
        <v>0</v>
      </c>
    </row>
    <row r="11" spans="1:7" ht="14.25">
      <c r="A11" s="49">
        <v>6</v>
      </c>
      <c r="B11" s="50" t="s">
        <v>85</v>
      </c>
      <c r="C11" s="50" t="s">
        <v>86</v>
      </c>
      <c r="D11" s="51" t="s">
        <v>77</v>
      </c>
      <c r="E11" s="52">
        <v>7.5</v>
      </c>
      <c r="F11" s="63">
        <v>0</v>
      </c>
      <c r="G11" s="63">
        <f t="shared" si="0"/>
        <v>0</v>
      </c>
    </row>
    <row r="12" spans="1:7" ht="14.25">
      <c r="A12" s="49">
        <v>7</v>
      </c>
      <c r="B12" s="50" t="s">
        <v>87</v>
      </c>
      <c r="C12" s="50" t="s">
        <v>88</v>
      </c>
      <c r="D12" s="51" t="s">
        <v>77</v>
      </c>
      <c r="E12" s="52">
        <v>105</v>
      </c>
      <c r="F12" s="63">
        <v>0</v>
      </c>
      <c r="G12" s="63">
        <f t="shared" si="0"/>
        <v>0</v>
      </c>
    </row>
    <row r="13" spans="1:7" ht="14.25">
      <c r="A13" s="49">
        <v>8</v>
      </c>
      <c r="B13" s="50" t="s">
        <v>89</v>
      </c>
      <c r="C13" s="50" t="s">
        <v>90</v>
      </c>
      <c r="D13" s="51" t="s">
        <v>77</v>
      </c>
      <c r="E13" s="52">
        <v>7.5</v>
      </c>
      <c r="F13" s="63">
        <v>0</v>
      </c>
      <c r="G13" s="63">
        <f t="shared" si="0"/>
        <v>0</v>
      </c>
    </row>
    <row r="14" spans="1:7" ht="14.25">
      <c r="A14" s="49">
        <v>9</v>
      </c>
      <c r="B14" s="50" t="s">
        <v>91</v>
      </c>
      <c r="C14" s="50" t="s">
        <v>79</v>
      </c>
      <c r="D14" s="51" t="s">
        <v>77</v>
      </c>
      <c r="E14" s="52">
        <v>30</v>
      </c>
      <c r="F14" s="63">
        <v>0</v>
      </c>
      <c r="G14" s="63">
        <f t="shared" si="0"/>
        <v>0</v>
      </c>
    </row>
    <row r="15" spans="1:7" ht="14.25">
      <c r="A15" s="49">
        <v>10</v>
      </c>
      <c r="B15" s="50" t="s">
        <v>92</v>
      </c>
      <c r="C15" s="50" t="s">
        <v>79</v>
      </c>
      <c r="D15" s="51" t="s">
        <v>77</v>
      </c>
      <c r="E15" s="52">
        <v>45</v>
      </c>
      <c r="F15" s="63">
        <v>0</v>
      </c>
      <c r="G15" s="63">
        <f t="shared" si="0"/>
        <v>0</v>
      </c>
    </row>
    <row r="16" spans="1:7" ht="14.25">
      <c r="A16" s="49">
        <v>11</v>
      </c>
      <c r="B16" s="50" t="s">
        <v>93</v>
      </c>
      <c r="C16" s="50" t="s">
        <v>94</v>
      </c>
      <c r="D16" s="51" t="s">
        <v>77</v>
      </c>
      <c r="E16" s="52">
        <v>45</v>
      </c>
      <c r="F16" s="63">
        <v>0</v>
      </c>
      <c r="G16" s="63">
        <f t="shared" si="0"/>
        <v>0</v>
      </c>
    </row>
    <row r="17" spans="1:7" ht="14.25">
      <c r="A17" s="49">
        <v>12</v>
      </c>
      <c r="B17" s="50" t="s">
        <v>95</v>
      </c>
      <c r="C17" s="50" t="s">
        <v>94</v>
      </c>
      <c r="D17" s="51" t="s">
        <v>77</v>
      </c>
      <c r="E17" s="52">
        <v>52.5</v>
      </c>
      <c r="F17" s="63">
        <v>0</v>
      </c>
      <c r="G17" s="63">
        <f t="shared" si="0"/>
        <v>0</v>
      </c>
    </row>
    <row r="18" spans="1:7" ht="14.25">
      <c r="A18" s="49">
        <v>13</v>
      </c>
      <c r="B18" s="50" t="s">
        <v>96</v>
      </c>
      <c r="C18" s="50" t="s">
        <v>97</v>
      </c>
      <c r="D18" s="51" t="s">
        <v>77</v>
      </c>
      <c r="E18" s="52">
        <v>30</v>
      </c>
      <c r="F18" s="63">
        <v>0</v>
      </c>
      <c r="G18" s="63">
        <f t="shared" si="0"/>
        <v>0</v>
      </c>
    </row>
    <row r="19" spans="1:7" ht="14.25">
      <c r="A19" s="49">
        <v>14</v>
      </c>
      <c r="B19" s="50" t="s">
        <v>98</v>
      </c>
      <c r="C19" s="50" t="s">
        <v>99</v>
      </c>
      <c r="D19" s="51" t="s">
        <v>77</v>
      </c>
      <c r="E19" s="52">
        <v>1</v>
      </c>
      <c r="F19" s="63">
        <v>0</v>
      </c>
      <c r="G19" s="63">
        <f t="shared" si="0"/>
        <v>0</v>
      </c>
    </row>
    <row r="20" spans="1:7" ht="14.25">
      <c r="A20" s="49">
        <v>15</v>
      </c>
      <c r="B20" s="50" t="s">
        <v>100</v>
      </c>
      <c r="C20" s="50" t="s">
        <v>101</v>
      </c>
      <c r="D20" s="51" t="s">
        <v>77</v>
      </c>
      <c r="E20" s="53">
        <v>1</v>
      </c>
      <c r="F20" s="63">
        <v>0</v>
      </c>
      <c r="G20" s="63">
        <f t="shared" si="0"/>
        <v>0</v>
      </c>
    </row>
    <row r="21" spans="1:7" ht="14.25">
      <c r="A21" s="49">
        <v>16</v>
      </c>
      <c r="B21" s="54" t="s">
        <v>102</v>
      </c>
      <c r="C21" s="55" t="s">
        <v>94</v>
      </c>
      <c r="D21" s="51" t="s">
        <v>77</v>
      </c>
      <c r="E21" s="53">
        <v>1</v>
      </c>
      <c r="F21" s="63">
        <v>0</v>
      </c>
      <c r="G21" s="63">
        <f t="shared" si="0"/>
        <v>0</v>
      </c>
    </row>
    <row r="22" spans="1:7" ht="14.25">
      <c r="A22" s="49">
        <v>17</v>
      </c>
      <c r="B22" s="50" t="s">
        <v>103</v>
      </c>
      <c r="C22" s="55" t="s">
        <v>104</v>
      </c>
      <c r="D22" s="51" t="s">
        <v>77</v>
      </c>
      <c r="E22" s="53">
        <v>1</v>
      </c>
      <c r="F22" s="63">
        <v>0</v>
      </c>
      <c r="G22" s="63">
        <f t="shared" si="0"/>
        <v>0</v>
      </c>
    </row>
    <row r="23" spans="1:7" ht="14.25">
      <c r="A23" s="49">
        <v>18</v>
      </c>
      <c r="B23" s="50" t="s">
        <v>105</v>
      </c>
      <c r="C23" s="50" t="s">
        <v>106</v>
      </c>
      <c r="D23" s="51" t="s">
        <v>77</v>
      </c>
      <c r="E23" s="53">
        <v>1</v>
      </c>
      <c r="F23" s="63">
        <v>0</v>
      </c>
      <c r="G23" s="63">
        <f t="shared" si="0"/>
        <v>0</v>
      </c>
    </row>
    <row r="24" spans="1:7" ht="27">
      <c r="A24" s="49">
        <v>19</v>
      </c>
      <c r="B24" s="50" t="s">
        <v>107</v>
      </c>
      <c r="C24" s="50" t="s">
        <v>108</v>
      </c>
      <c r="D24" s="51" t="s">
        <v>77</v>
      </c>
      <c r="E24" s="53">
        <v>1</v>
      </c>
      <c r="F24" s="63">
        <v>0</v>
      </c>
      <c r="G24" s="63">
        <f t="shared" si="0"/>
        <v>0</v>
      </c>
    </row>
    <row r="25" spans="1:7" ht="14.25">
      <c r="A25" s="49">
        <v>20</v>
      </c>
      <c r="B25" s="50" t="s">
        <v>109</v>
      </c>
      <c r="C25" s="50" t="s">
        <v>110</v>
      </c>
      <c r="D25" s="51" t="s">
        <v>77</v>
      </c>
      <c r="E25" s="52">
        <v>1</v>
      </c>
      <c r="F25" s="63">
        <v>0</v>
      </c>
      <c r="G25" s="63">
        <f t="shared" si="0"/>
        <v>0</v>
      </c>
    </row>
    <row r="26" spans="1:7" ht="14.25">
      <c r="A26" s="49">
        <v>21</v>
      </c>
      <c r="B26" s="50" t="s">
        <v>111</v>
      </c>
      <c r="C26" s="50" t="s">
        <v>112</v>
      </c>
      <c r="D26" s="51" t="s">
        <v>77</v>
      </c>
      <c r="E26" s="52">
        <v>1</v>
      </c>
      <c r="F26" s="63">
        <v>0</v>
      </c>
      <c r="G26" s="63">
        <f t="shared" si="0"/>
        <v>0</v>
      </c>
    </row>
    <row r="27" spans="1:7" ht="14.25">
      <c r="A27" s="49">
        <v>22</v>
      </c>
      <c r="B27" s="50" t="s">
        <v>113</v>
      </c>
      <c r="C27" s="50" t="s">
        <v>114</v>
      </c>
      <c r="D27" s="56" t="s">
        <v>82</v>
      </c>
      <c r="E27" s="52">
        <v>1</v>
      </c>
      <c r="F27" s="63">
        <v>0</v>
      </c>
      <c r="G27" s="63">
        <f t="shared" si="0"/>
        <v>0</v>
      </c>
    </row>
    <row r="28" spans="1:7" ht="14.25">
      <c r="A28" s="57">
        <v>23</v>
      </c>
      <c r="B28" s="49" t="s">
        <v>115</v>
      </c>
      <c r="C28" s="50" t="s">
        <v>116</v>
      </c>
      <c r="D28" s="51" t="s">
        <v>77</v>
      </c>
      <c r="E28" s="52">
        <v>1</v>
      </c>
      <c r="F28" s="63">
        <v>0</v>
      </c>
      <c r="G28" s="63">
        <f t="shared" si="0"/>
        <v>0</v>
      </c>
    </row>
    <row r="29" spans="1:7" ht="14.25">
      <c r="A29" s="57">
        <v>24</v>
      </c>
      <c r="B29" s="49" t="s">
        <v>117</v>
      </c>
      <c r="C29" s="55" t="s">
        <v>118</v>
      </c>
      <c r="D29" s="51" t="s">
        <v>77</v>
      </c>
      <c r="E29" s="52">
        <v>1</v>
      </c>
      <c r="F29" s="63">
        <v>0</v>
      </c>
      <c r="G29" s="63">
        <f t="shared" si="0"/>
        <v>0</v>
      </c>
    </row>
    <row r="30" spans="1:7" ht="14.25">
      <c r="A30" s="57">
        <v>25</v>
      </c>
      <c r="B30" s="49" t="s">
        <v>119</v>
      </c>
      <c r="C30" s="55" t="s">
        <v>120</v>
      </c>
      <c r="D30" s="51" t="s">
        <v>77</v>
      </c>
      <c r="E30" s="52">
        <v>1</v>
      </c>
      <c r="F30" s="63">
        <v>0</v>
      </c>
      <c r="G30" s="63">
        <f t="shared" si="0"/>
        <v>0</v>
      </c>
    </row>
    <row r="31" spans="1:7" ht="14.25">
      <c r="A31" s="57">
        <v>26</v>
      </c>
      <c r="B31" s="49" t="s">
        <v>121</v>
      </c>
      <c r="C31" s="55" t="s">
        <v>122</v>
      </c>
      <c r="D31" s="51" t="s">
        <v>77</v>
      </c>
      <c r="E31" s="52">
        <v>1</v>
      </c>
      <c r="F31" s="63">
        <v>0</v>
      </c>
      <c r="G31" s="63">
        <f t="shared" si="0"/>
        <v>0</v>
      </c>
    </row>
    <row r="32" spans="1:7" ht="14.25">
      <c r="A32" s="57">
        <v>27</v>
      </c>
      <c r="B32" s="49" t="s">
        <v>123</v>
      </c>
      <c r="C32" s="55" t="s">
        <v>124</v>
      </c>
      <c r="D32" s="51" t="s">
        <v>77</v>
      </c>
      <c r="E32" s="52">
        <v>1</v>
      </c>
      <c r="F32" s="63">
        <v>0</v>
      </c>
      <c r="G32" s="63">
        <f t="shared" si="0"/>
        <v>0</v>
      </c>
    </row>
    <row r="33" spans="1:7" ht="14.25">
      <c r="A33" s="57">
        <v>28</v>
      </c>
      <c r="B33" s="49" t="s">
        <v>125</v>
      </c>
      <c r="C33" s="55" t="s">
        <v>124</v>
      </c>
      <c r="D33" s="51" t="s">
        <v>77</v>
      </c>
      <c r="E33" s="52">
        <v>1</v>
      </c>
      <c r="F33" s="63">
        <v>0</v>
      </c>
      <c r="G33" s="63">
        <f t="shared" si="0"/>
        <v>0</v>
      </c>
    </row>
    <row r="34" spans="1:7" ht="14.25">
      <c r="A34" s="57">
        <v>29</v>
      </c>
      <c r="B34" s="49" t="s">
        <v>126</v>
      </c>
      <c r="C34" s="55" t="s">
        <v>127</v>
      </c>
      <c r="D34" s="51" t="s">
        <v>77</v>
      </c>
      <c r="E34" s="52">
        <v>1</v>
      </c>
      <c r="F34" s="63">
        <v>0</v>
      </c>
      <c r="G34" s="63">
        <f t="shared" si="0"/>
        <v>0</v>
      </c>
    </row>
    <row r="35" spans="1:7" ht="14.25">
      <c r="A35" s="57">
        <v>30</v>
      </c>
      <c r="B35" s="49" t="s">
        <v>128</v>
      </c>
      <c r="C35" s="55" t="s">
        <v>129</v>
      </c>
      <c r="D35" s="51" t="s">
        <v>77</v>
      </c>
      <c r="E35" s="52">
        <v>1</v>
      </c>
      <c r="F35" s="63">
        <v>0</v>
      </c>
      <c r="G35" s="63">
        <f t="shared" si="0"/>
        <v>0</v>
      </c>
    </row>
    <row r="36" spans="1:7" ht="14.25">
      <c r="A36" s="57">
        <v>31</v>
      </c>
      <c r="B36" s="58" t="s">
        <v>130</v>
      </c>
      <c r="C36" s="55" t="s">
        <v>131</v>
      </c>
      <c r="D36" s="51" t="s">
        <v>77</v>
      </c>
      <c r="E36" s="52">
        <v>1</v>
      </c>
      <c r="F36" s="63">
        <v>0</v>
      </c>
      <c r="G36" s="63">
        <f t="shared" si="0"/>
        <v>0</v>
      </c>
    </row>
    <row r="37" spans="1:7" ht="14.25">
      <c r="A37" s="57">
        <v>32</v>
      </c>
      <c r="B37" s="49" t="s">
        <v>132</v>
      </c>
      <c r="C37" s="55"/>
      <c r="D37" s="51" t="s">
        <v>77</v>
      </c>
      <c r="E37" s="52">
        <v>1</v>
      </c>
      <c r="F37" s="63">
        <v>0</v>
      </c>
      <c r="G37" s="63">
        <f t="shared" si="0"/>
        <v>0</v>
      </c>
    </row>
    <row r="38" spans="1:7" ht="14.25">
      <c r="A38" s="57">
        <v>33</v>
      </c>
      <c r="B38" s="49" t="s">
        <v>133</v>
      </c>
      <c r="C38" s="55" t="s">
        <v>146</v>
      </c>
      <c r="D38" s="51" t="s">
        <v>77</v>
      </c>
      <c r="E38" s="52">
        <v>1</v>
      </c>
      <c r="F38" s="63">
        <v>0</v>
      </c>
      <c r="G38" s="63">
        <f t="shared" si="0"/>
        <v>0</v>
      </c>
    </row>
    <row r="39" spans="1:7" ht="14.25">
      <c r="A39" s="57">
        <v>34</v>
      </c>
      <c r="B39" s="49" t="s">
        <v>135</v>
      </c>
      <c r="C39" s="55" t="s">
        <v>136</v>
      </c>
      <c r="D39" s="51" t="s">
        <v>137</v>
      </c>
      <c r="E39" s="52">
        <v>1</v>
      </c>
      <c r="F39" s="63">
        <v>0</v>
      </c>
      <c r="G39" s="63">
        <f t="shared" si="0"/>
        <v>0</v>
      </c>
    </row>
    <row r="40" spans="1:7" ht="14.25">
      <c r="A40" s="57">
        <v>35</v>
      </c>
      <c r="B40" s="49" t="s">
        <v>138</v>
      </c>
      <c r="C40" s="55" t="s">
        <v>139</v>
      </c>
      <c r="D40" s="51" t="s">
        <v>77</v>
      </c>
      <c r="E40" s="52">
        <v>1</v>
      </c>
      <c r="F40" s="63">
        <v>0</v>
      </c>
      <c r="G40" s="63">
        <f t="shared" si="0"/>
        <v>0</v>
      </c>
    </row>
    <row r="41" spans="1:7" ht="14.25">
      <c r="A41" s="57">
        <v>36</v>
      </c>
      <c r="B41" s="49" t="s">
        <v>140</v>
      </c>
      <c r="C41" s="55" t="s">
        <v>141</v>
      </c>
      <c r="D41" s="51" t="s">
        <v>77</v>
      </c>
      <c r="E41" s="52">
        <v>1</v>
      </c>
      <c r="F41" s="63">
        <v>0</v>
      </c>
      <c r="G41" s="63">
        <f t="shared" si="0"/>
        <v>0</v>
      </c>
    </row>
    <row r="42" spans="1:7" ht="14.25">
      <c r="A42" s="57">
        <v>37</v>
      </c>
      <c r="B42" s="49" t="s">
        <v>142</v>
      </c>
      <c r="C42" s="55" t="s">
        <v>143</v>
      </c>
      <c r="D42" s="51" t="s">
        <v>77</v>
      </c>
      <c r="E42" s="52">
        <v>1</v>
      </c>
      <c r="F42" s="63">
        <v>0</v>
      </c>
      <c r="G42" s="63">
        <f t="shared" si="0"/>
        <v>0</v>
      </c>
    </row>
    <row r="43" spans="1:7" ht="14.25">
      <c r="A43" s="59"/>
      <c r="B43" s="58" t="s">
        <v>144</v>
      </c>
      <c r="C43" s="58"/>
      <c r="D43" s="53"/>
      <c r="E43" s="53"/>
      <c r="F43" s="63">
        <v>0</v>
      </c>
      <c r="G43" s="63">
        <f t="shared" si="0"/>
        <v>0</v>
      </c>
    </row>
    <row r="44" spans="1:7" ht="14.25">
      <c r="A44" s="60"/>
      <c r="C44" s="61"/>
      <c r="D44" s="61"/>
      <c r="E44" s="61"/>
      <c r="F44" s="64" t="s">
        <v>145</v>
      </c>
      <c r="G44" s="65">
        <f>SUM(G6:G43)</f>
        <v>0</v>
      </c>
    </row>
    <row r="46" spans="1:7" ht="63" customHeight="1">
      <c r="A46" s="68"/>
      <c r="B46" s="112" t="s">
        <v>158</v>
      </c>
      <c r="C46" s="112"/>
      <c r="D46" s="68"/>
      <c r="E46" s="68"/>
      <c r="F46" s="68"/>
      <c r="G46" s="68"/>
    </row>
  </sheetData>
  <sheetProtection/>
  <mergeCells count="5">
    <mergeCell ref="B46:C46"/>
    <mergeCell ref="A1:B1"/>
    <mergeCell ref="F1:G1"/>
    <mergeCell ref="C2:D2"/>
    <mergeCell ref="C3:D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9">
      <selection activeCell="E20" sqref="E20"/>
    </sheetView>
  </sheetViews>
  <sheetFormatPr defaultColWidth="9.140625" defaultRowHeight="15"/>
  <cols>
    <col min="1" max="1" width="6.57421875" style="0" customWidth="1"/>
    <col min="2" max="2" width="44.00390625" style="0" customWidth="1"/>
    <col min="3" max="3" width="31.28125" style="0" customWidth="1"/>
    <col min="4" max="4" width="8.7109375" style="0" customWidth="1"/>
    <col min="5" max="5" width="10.7109375" style="0" customWidth="1"/>
    <col min="6" max="6" width="16.7109375" style="0" customWidth="1"/>
    <col min="7" max="7" width="14.28125" style="0" customWidth="1"/>
  </cols>
  <sheetData>
    <row r="1" spans="1:7" ht="38.25" customHeight="1">
      <c r="A1" s="109" t="str">
        <f>'Formularz oferty'!C4</f>
        <v>DFP.271.156.2018.LS</v>
      </c>
      <c r="B1" s="109"/>
      <c r="D1" s="81"/>
      <c r="F1" s="108" t="s">
        <v>160</v>
      </c>
      <c r="G1" s="110"/>
    </row>
    <row r="2" spans="3:4" ht="14.25">
      <c r="C2" s="111" t="s">
        <v>147</v>
      </c>
      <c r="D2" s="111"/>
    </row>
    <row r="3" spans="3:4" ht="14.25">
      <c r="C3" s="111" t="s">
        <v>66</v>
      </c>
      <c r="D3" s="111"/>
    </row>
    <row r="5" spans="1:7" ht="54.75">
      <c r="A5" s="47" t="s">
        <v>68</v>
      </c>
      <c r="B5" s="47" t="s">
        <v>69</v>
      </c>
      <c r="C5" s="48" t="s">
        <v>70</v>
      </c>
      <c r="D5" s="48" t="s">
        <v>71</v>
      </c>
      <c r="E5" s="48" t="s">
        <v>72</v>
      </c>
      <c r="F5" s="48" t="s">
        <v>73</v>
      </c>
      <c r="G5" s="48" t="s">
        <v>74</v>
      </c>
    </row>
    <row r="6" spans="1:7" ht="14.25">
      <c r="A6" s="49">
        <v>1</v>
      </c>
      <c r="B6" s="50" t="s">
        <v>75</v>
      </c>
      <c r="C6" s="50" t="s">
        <v>76</v>
      </c>
      <c r="D6" s="51" t="s">
        <v>77</v>
      </c>
      <c r="E6" s="52">
        <v>15</v>
      </c>
      <c r="F6" s="63">
        <v>0</v>
      </c>
      <c r="G6" s="63">
        <f>ROUND(E6*ROUND(F6,2),2)</f>
        <v>0</v>
      </c>
    </row>
    <row r="7" spans="1:7" ht="14.25">
      <c r="A7" s="49">
        <v>2</v>
      </c>
      <c r="B7" s="50" t="s">
        <v>78</v>
      </c>
      <c r="C7" s="50" t="s">
        <v>79</v>
      </c>
      <c r="D7" s="51" t="s">
        <v>77</v>
      </c>
      <c r="E7" s="52">
        <v>180</v>
      </c>
      <c r="F7" s="63">
        <v>0</v>
      </c>
      <c r="G7" s="63">
        <f aca="true" t="shared" si="0" ref="G7:G43">ROUND(E7*ROUND(F7,2),2)</f>
        <v>0</v>
      </c>
    </row>
    <row r="8" spans="1:7" ht="14.25">
      <c r="A8" s="49">
        <v>3</v>
      </c>
      <c r="B8" s="50" t="s">
        <v>80</v>
      </c>
      <c r="C8" s="50" t="s">
        <v>81</v>
      </c>
      <c r="D8" s="51" t="s">
        <v>82</v>
      </c>
      <c r="E8" s="52">
        <v>1</v>
      </c>
      <c r="F8" s="63">
        <v>0</v>
      </c>
      <c r="G8" s="63">
        <f t="shared" si="0"/>
        <v>0</v>
      </c>
    </row>
    <row r="9" spans="1:7" ht="14.25">
      <c r="A9" s="49">
        <v>4</v>
      </c>
      <c r="B9" s="50" t="s">
        <v>83</v>
      </c>
      <c r="C9" s="50" t="s">
        <v>79</v>
      </c>
      <c r="D9" s="51" t="s">
        <v>77</v>
      </c>
      <c r="E9" s="52">
        <v>30</v>
      </c>
      <c r="F9" s="63">
        <v>0</v>
      </c>
      <c r="G9" s="63">
        <f t="shared" si="0"/>
        <v>0</v>
      </c>
    </row>
    <row r="10" spans="1:7" ht="14.25">
      <c r="A10" s="49">
        <v>5</v>
      </c>
      <c r="B10" s="50" t="s">
        <v>84</v>
      </c>
      <c r="C10" s="50" t="s">
        <v>79</v>
      </c>
      <c r="D10" s="51" t="s">
        <v>77</v>
      </c>
      <c r="E10" s="52">
        <v>60</v>
      </c>
      <c r="F10" s="63">
        <v>0</v>
      </c>
      <c r="G10" s="63">
        <f t="shared" si="0"/>
        <v>0</v>
      </c>
    </row>
    <row r="11" spans="1:7" ht="14.25">
      <c r="A11" s="49">
        <v>6</v>
      </c>
      <c r="B11" s="50" t="s">
        <v>85</v>
      </c>
      <c r="C11" s="50" t="s">
        <v>86</v>
      </c>
      <c r="D11" s="51" t="s">
        <v>77</v>
      </c>
      <c r="E11" s="52">
        <v>3.75</v>
      </c>
      <c r="F11" s="63">
        <v>0</v>
      </c>
      <c r="G11" s="63">
        <f t="shared" si="0"/>
        <v>0</v>
      </c>
    </row>
    <row r="12" spans="1:7" ht="14.25">
      <c r="A12" s="49">
        <v>7</v>
      </c>
      <c r="B12" s="50" t="s">
        <v>87</v>
      </c>
      <c r="C12" s="50" t="s">
        <v>88</v>
      </c>
      <c r="D12" s="51" t="s">
        <v>77</v>
      </c>
      <c r="E12" s="52">
        <v>90</v>
      </c>
      <c r="F12" s="63">
        <v>0</v>
      </c>
      <c r="G12" s="63">
        <f t="shared" si="0"/>
        <v>0</v>
      </c>
    </row>
    <row r="13" spans="1:7" ht="14.25">
      <c r="A13" s="49">
        <v>8</v>
      </c>
      <c r="B13" s="50" t="s">
        <v>89</v>
      </c>
      <c r="C13" s="50" t="s">
        <v>90</v>
      </c>
      <c r="D13" s="51" t="s">
        <v>77</v>
      </c>
      <c r="E13" s="52">
        <v>90</v>
      </c>
      <c r="F13" s="63">
        <v>0</v>
      </c>
      <c r="G13" s="63">
        <f t="shared" si="0"/>
        <v>0</v>
      </c>
    </row>
    <row r="14" spans="1:7" ht="14.25">
      <c r="A14" s="49">
        <v>9</v>
      </c>
      <c r="B14" s="50" t="s">
        <v>91</v>
      </c>
      <c r="C14" s="50" t="s">
        <v>79</v>
      </c>
      <c r="D14" s="51" t="s">
        <v>77</v>
      </c>
      <c r="E14" s="52">
        <v>1</v>
      </c>
      <c r="F14" s="63">
        <v>0</v>
      </c>
      <c r="G14" s="63">
        <f t="shared" si="0"/>
        <v>0</v>
      </c>
    </row>
    <row r="15" spans="1:7" ht="14.25">
      <c r="A15" s="49">
        <v>10</v>
      </c>
      <c r="B15" s="50" t="s">
        <v>92</v>
      </c>
      <c r="C15" s="50" t="s">
        <v>79</v>
      </c>
      <c r="D15" s="51" t="s">
        <v>77</v>
      </c>
      <c r="E15" s="52">
        <v>45</v>
      </c>
      <c r="F15" s="63">
        <v>0</v>
      </c>
      <c r="G15" s="63">
        <f t="shared" si="0"/>
        <v>0</v>
      </c>
    </row>
    <row r="16" spans="1:7" ht="14.25">
      <c r="A16" s="49">
        <v>11</v>
      </c>
      <c r="B16" s="50" t="s">
        <v>93</v>
      </c>
      <c r="C16" s="50" t="s">
        <v>94</v>
      </c>
      <c r="D16" s="51" t="s">
        <v>77</v>
      </c>
      <c r="E16" s="52">
        <v>180</v>
      </c>
      <c r="F16" s="63">
        <v>0</v>
      </c>
      <c r="G16" s="63">
        <f t="shared" si="0"/>
        <v>0</v>
      </c>
    </row>
    <row r="17" spans="1:7" ht="14.25">
      <c r="A17" s="49">
        <v>12</v>
      </c>
      <c r="B17" s="50" t="s">
        <v>95</v>
      </c>
      <c r="C17" s="50" t="s">
        <v>94</v>
      </c>
      <c r="D17" s="51" t="s">
        <v>77</v>
      </c>
      <c r="E17" s="52">
        <v>15</v>
      </c>
      <c r="F17" s="63">
        <v>0</v>
      </c>
      <c r="G17" s="63">
        <f t="shared" si="0"/>
        <v>0</v>
      </c>
    </row>
    <row r="18" spans="1:7" ht="14.25">
      <c r="A18" s="49">
        <v>13</v>
      </c>
      <c r="B18" s="50" t="s">
        <v>96</v>
      </c>
      <c r="C18" s="50" t="s">
        <v>97</v>
      </c>
      <c r="D18" s="51" t="s">
        <v>77</v>
      </c>
      <c r="E18" s="52">
        <v>300</v>
      </c>
      <c r="F18" s="63">
        <v>0</v>
      </c>
      <c r="G18" s="63">
        <f t="shared" si="0"/>
        <v>0</v>
      </c>
    </row>
    <row r="19" spans="1:7" ht="14.25">
      <c r="A19" s="49">
        <v>14</v>
      </c>
      <c r="B19" s="50" t="s">
        <v>98</v>
      </c>
      <c r="C19" s="50" t="s">
        <v>99</v>
      </c>
      <c r="D19" s="51" t="s">
        <v>77</v>
      </c>
      <c r="E19" s="52">
        <v>690</v>
      </c>
      <c r="F19" s="63">
        <v>0</v>
      </c>
      <c r="G19" s="63">
        <f t="shared" si="0"/>
        <v>0</v>
      </c>
    </row>
    <row r="20" spans="1:7" ht="14.25">
      <c r="A20" s="49">
        <v>15</v>
      </c>
      <c r="B20" s="50" t="s">
        <v>100</v>
      </c>
      <c r="C20" s="50" t="s">
        <v>101</v>
      </c>
      <c r="D20" s="51" t="s">
        <v>77</v>
      </c>
      <c r="E20" s="53">
        <v>1</v>
      </c>
      <c r="F20" s="63">
        <v>0</v>
      </c>
      <c r="G20" s="63">
        <f t="shared" si="0"/>
        <v>0</v>
      </c>
    </row>
    <row r="21" spans="1:7" ht="14.25">
      <c r="A21" s="49">
        <v>16</v>
      </c>
      <c r="B21" s="54" t="s">
        <v>102</v>
      </c>
      <c r="C21" s="55" t="s">
        <v>94</v>
      </c>
      <c r="D21" s="51" t="s">
        <v>77</v>
      </c>
      <c r="E21" s="53">
        <v>15</v>
      </c>
      <c r="F21" s="63">
        <v>0</v>
      </c>
      <c r="G21" s="63">
        <f t="shared" si="0"/>
        <v>0</v>
      </c>
    </row>
    <row r="22" spans="1:7" ht="27">
      <c r="A22" s="49">
        <v>17</v>
      </c>
      <c r="B22" s="50" t="s">
        <v>103</v>
      </c>
      <c r="C22" s="55" t="s">
        <v>104</v>
      </c>
      <c r="D22" s="51" t="s">
        <v>77</v>
      </c>
      <c r="E22" s="53">
        <v>1</v>
      </c>
      <c r="F22" s="63">
        <v>0</v>
      </c>
      <c r="G22" s="63">
        <f t="shared" si="0"/>
        <v>0</v>
      </c>
    </row>
    <row r="23" spans="1:7" ht="14.25">
      <c r="A23" s="49">
        <v>18</v>
      </c>
      <c r="B23" s="50" t="s">
        <v>105</v>
      </c>
      <c r="C23" s="50" t="s">
        <v>106</v>
      </c>
      <c r="D23" s="51" t="s">
        <v>77</v>
      </c>
      <c r="E23" s="53">
        <v>1</v>
      </c>
      <c r="F23" s="63">
        <v>0</v>
      </c>
      <c r="G23" s="63">
        <f t="shared" si="0"/>
        <v>0</v>
      </c>
    </row>
    <row r="24" spans="1:7" ht="27">
      <c r="A24" s="49">
        <v>19</v>
      </c>
      <c r="B24" s="50" t="s">
        <v>107</v>
      </c>
      <c r="C24" s="50" t="s">
        <v>108</v>
      </c>
      <c r="D24" s="51" t="s">
        <v>77</v>
      </c>
      <c r="E24" s="53">
        <v>1</v>
      </c>
      <c r="F24" s="63">
        <v>0</v>
      </c>
      <c r="G24" s="63">
        <f t="shared" si="0"/>
        <v>0</v>
      </c>
    </row>
    <row r="25" spans="1:7" ht="14.25">
      <c r="A25" s="49">
        <v>20</v>
      </c>
      <c r="B25" s="50" t="s">
        <v>109</v>
      </c>
      <c r="C25" s="50" t="s">
        <v>110</v>
      </c>
      <c r="D25" s="51" t="s">
        <v>77</v>
      </c>
      <c r="E25" s="52">
        <v>1</v>
      </c>
      <c r="F25" s="63">
        <v>0</v>
      </c>
      <c r="G25" s="63">
        <f t="shared" si="0"/>
        <v>0</v>
      </c>
    </row>
    <row r="26" spans="1:7" ht="14.25">
      <c r="A26" s="49">
        <v>21</v>
      </c>
      <c r="B26" s="50" t="s">
        <v>111</v>
      </c>
      <c r="C26" s="50" t="s">
        <v>112</v>
      </c>
      <c r="D26" s="51" t="s">
        <v>77</v>
      </c>
      <c r="E26" s="52">
        <v>1</v>
      </c>
      <c r="F26" s="63">
        <v>0</v>
      </c>
      <c r="G26" s="63">
        <f t="shared" si="0"/>
        <v>0</v>
      </c>
    </row>
    <row r="27" spans="1:7" ht="14.25">
      <c r="A27" s="49">
        <v>22</v>
      </c>
      <c r="B27" s="50" t="s">
        <v>113</v>
      </c>
      <c r="C27" s="50" t="s">
        <v>114</v>
      </c>
      <c r="D27" s="56" t="s">
        <v>82</v>
      </c>
      <c r="E27" s="52">
        <v>1</v>
      </c>
      <c r="F27" s="63">
        <v>0</v>
      </c>
      <c r="G27" s="63">
        <f t="shared" si="0"/>
        <v>0</v>
      </c>
    </row>
    <row r="28" spans="1:7" ht="14.25">
      <c r="A28" s="57">
        <v>23</v>
      </c>
      <c r="B28" s="49" t="s">
        <v>115</v>
      </c>
      <c r="C28" s="50" t="s">
        <v>116</v>
      </c>
      <c r="D28" s="51" t="s">
        <v>77</v>
      </c>
      <c r="E28" s="52">
        <v>1</v>
      </c>
      <c r="F28" s="63">
        <v>0</v>
      </c>
      <c r="G28" s="63">
        <f t="shared" si="0"/>
        <v>0</v>
      </c>
    </row>
    <row r="29" spans="1:7" ht="14.25">
      <c r="A29" s="57">
        <v>24</v>
      </c>
      <c r="B29" s="49" t="s">
        <v>117</v>
      </c>
      <c r="C29" s="55" t="s">
        <v>118</v>
      </c>
      <c r="D29" s="51" t="s">
        <v>77</v>
      </c>
      <c r="E29" s="52">
        <v>1</v>
      </c>
      <c r="F29" s="63">
        <v>0</v>
      </c>
      <c r="G29" s="63">
        <f t="shared" si="0"/>
        <v>0</v>
      </c>
    </row>
    <row r="30" spans="1:7" ht="14.25">
      <c r="A30" s="57">
        <v>25</v>
      </c>
      <c r="B30" s="49" t="s">
        <v>119</v>
      </c>
      <c r="C30" s="55" t="s">
        <v>120</v>
      </c>
      <c r="D30" s="51" t="s">
        <v>77</v>
      </c>
      <c r="E30" s="52">
        <v>1</v>
      </c>
      <c r="F30" s="63">
        <v>0</v>
      </c>
      <c r="G30" s="63">
        <f t="shared" si="0"/>
        <v>0</v>
      </c>
    </row>
    <row r="31" spans="1:7" ht="14.25">
      <c r="A31" s="57">
        <v>26</v>
      </c>
      <c r="B31" s="49" t="s">
        <v>121</v>
      </c>
      <c r="C31" s="55" t="s">
        <v>122</v>
      </c>
      <c r="D31" s="51" t="s">
        <v>77</v>
      </c>
      <c r="E31" s="52">
        <v>1</v>
      </c>
      <c r="F31" s="63">
        <v>0</v>
      </c>
      <c r="G31" s="63">
        <f t="shared" si="0"/>
        <v>0</v>
      </c>
    </row>
    <row r="32" spans="1:7" ht="14.25">
      <c r="A32" s="57">
        <v>27</v>
      </c>
      <c r="B32" s="49" t="s">
        <v>123</v>
      </c>
      <c r="C32" s="55" t="s">
        <v>124</v>
      </c>
      <c r="D32" s="51" t="s">
        <v>77</v>
      </c>
      <c r="E32" s="52">
        <v>1</v>
      </c>
      <c r="F32" s="63">
        <v>0</v>
      </c>
      <c r="G32" s="63">
        <f t="shared" si="0"/>
        <v>0</v>
      </c>
    </row>
    <row r="33" spans="1:7" ht="14.25">
      <c r="A33" s="57">
        <v>28</v>
      </c>
      <c r="B33" s="49" t="s">
        <v>125</v>
      </c>
      <c r="C33" s="55" t="s">
        <v>124</v>
      </c>
      <c r="D33" s="51" t="s">
        <v>77</v>
      </c>
      <c r="E33" s="52">
        <v>1</v>
      </c>
      <c r="F33" s="63">
        <v>0</v>
      </c>
      <c r="G33" s="63">
        <f t="shared" si="0"/>
        <v>0</v>
      </c>
    </row>
    <row r="34" spans="1:7" ht="14.25">
      <c r="A34" s="57">
        <v>29</v>
      </c>
      <c r="B34" s="49" t="s">
        <v>126</v>
      </c>
      <c r="C34" s="55" t="s">
        <v>127</v>
      </c>
      <c r="D34" s="51" t="s">
        <v>77</v>
      </c>
      <c r="E34" s="52">
        <v>1</v>
      </c>
      <c r="F34" s="63">
        <v>0</v>
      </c>
      <c r="G34" s="63">
        <f t="shared" si="0"/>
        <v>0</v>
      </c>
    </row>
    <row r="35" spans="1:7" ht="14.25">
      <c r="A35" s="57">
        <v>30</v>
      </c>
      <c r="B35" s="49" t="s">
        <v>128</v>
      </c>
      <c r="C35" s="55" t="s">
        <v>129</v>
      </c>
      <c r="D35" s="51" t="s">
        <v>77</v>
      </c>
      <c r="E35" s="52">
        <v>1</v>
      </c>
      <c r="F35" s="63">
        <v>0</v>
      </c>
      <c r="G35" s="63">
        <f t="shared" si="0"/>
        <v>0</v>
      </c>
    </row>
    <row r="36" spans="1:7" ht="14.25">
      <c r="A36" s="57">
        <v>31</v>
      </c>
      <c r="B36" s="58" t="s">
        <v>130</v>
      </c>
      <c r="C36" s="55" t="s">
        <v>131</v>
      </c>
      <c r="D36" s="51" t="s">
        <v>77</v>
      </c>
      <c r="E36" s="52">
        <v>1</v>
      </c>
      <c r="F36" s="63">
        <v>0</v>
      </c>
      <c r="G36" s="63">
        <f t="shared" si="0"/>
        <v>0</v>
      </c>
    </row>
    <row r="37" spans="1:7" ht="14.25">
      <c r="A37" s="57">
        <v>32</v>
      </c>
      <c r="B37" s="49" t="s">
        <v>132</v>
      </c>
      <c r="C37" s="55"/>
      <c r="D37" s="51" t="s">
        <v>77</v>
      </c>
      <c r="E37" s="52">
        <v>1</v>
      </c>
      <c r="F37" s="63">
        <v>0</v>
      </c>
      <c r="G37" s="63">
        <f t="shared" si="0"/>
        <v>0</v>
      </c>
    </row>
    <row r="38" spans="1:7" ht="14.25">
      <c r="A38" s="57">
        <v>33</v>
      </c>
      <c r="B38" s="49" t="s">
        <v>133</v>
      </c>
      <c r="C38" s="55" t="s">
        <v>146</v>
      </c>
      <c r="D38" s="51" t="s">
        <v>77</v>
      </c>
      <c r="E38" s="52">
        <v>1</v>
      </c>
      <c r="F38" s="63">
        <v>0</v>
      </c>
      <c r="G38" s="63">
        <f t="shared" si="0"/>
        <v>0</v>
      </c>
    </row>
    <row r="39" spans="1:7" ht="14.25">
      <c r="A39" s="57">
        <v>34</v>
      </c>
      <c r="B39" s="49" t="s">
        <v>135</v>
      </c>
      <c r="C39" s="55" t="s">
        <v>136</v>
      </c>
      <c r="D39" s="51" t="s">
        <v>137</v>
      </c>
      <c r="E39" s="52">
        <v>1</v>
      </c>
      <c r="F39" s="63">
        <v>0</v>
      </c>
      <c r="G39" s="63">
        <f t="shared" si="0"/>
        <v>0</v>
      </c>
    </row>
    <row r="40" spans="1:7" ht="14.25">
      <c r="A40" s="57">
        <v>35</v>
      </c>
      <c r="B40" s="49" t="s">
        <v>138</v>
      </c>
      <c r="C40" s="55" t="s">
        <v>139</v>
      </c>
      <c r="D40" s="51" t="s">
        <v>77</v>
      </c>
      <c r="E40" s="52">
        <v>1</v>
      </c>
      <c r="F40" s="63">
        <v>0</v>
      </c>
      <c r="G40" s="63">
        <f t="shared" si="0"/>
        <v>0</v>
      </c>
    </row>
    <row r="41" spans="1:7" ht="14.25">
      <c r="A41" s="57">
        <v>36</v>
      </c>
      <c r="B41" s="49" t="s">
        <v>140</v>
      </c>
      <c r="C41" s="55" t="s">
        <v>141</v>
      </c>
      <c r="D41" s="51" t="s">
        <v>77</v>
      </c>
      <c r="E41" s="52">
        <v>1</v>
      </c>
      <c r="F41" s="63">
        <v>0</v>
      </c>
      <c r="G41" s="63">
        <f t="shared" si="0"/>
        <v>0</v>
      </c>
    </row>
    <row r="42" spans="1:7" ht="14.25">
      <c r="A42" s="57">
        <v>37</v>
      </c>
      <c r="B42" s="49" t="s">
        <v>142</v>
      </c>
      <c r="C42" s="55" t="s">
        <v>143</v>
      </c>
      <c r="D42" s="51" t="s">
        <v>77</v>
      </c>
      <c r="E42" s="52">
        <v>1</v>
      </c>
      <c r="F42" s="63">
        <v>0</v>
      </c>
      <c r="G42" s="63">
        <f t="shared" si="0"/>
        <v>0</v>
      </c>
    </row>
    <row r="43" spans="1:7" ht="14.25">
      <c r="A43" s="59"/>
      <c r="B43" s="58" t="s">
        <v>144</v>
      </c>
      <c r="C43" s="58"/>
      <c r="D43" s="53"/>
      <c r="E43" s="53"/>
      <c r="F43" s="63">
        <v>0</v>
      </c>
      <c r="G43" s="63">
        <f t="shared" si="0"/>
        <v>0</v>
      </c>
    </row>
    <row r="44" spans="1:7" ht="14.25">
      <c r="A44" s="60"/>
      <c r="C44" s="61"/>
      <c r="D44" s="61"/>
      <c r="E44" s="61"/>
      <c r="F44" s="64" t="s">
        <v>145</v>
      </c>
      <c r="G44" s="65">
        <f>SUM(G6:G43)</f>
        <v>0</v>
      </c>
    </row>
    <row r="46" spans="1:7" ht="63" customHeight="1">
      <c r="A46" s="68"/>
      <c r="B46" s="112" t="s">
        <v>158</v>
      </c>
      <c r="C46" s="112"/>
      <c r="D46" s="68"/>
      <c r="E46" s="68"/>
      <c r="F46" s="68"/>
      <c r="G46" s="68"/>
    </row>
  </sheetData>
  <sheetProtection/>
  <mergeCells count="5">
    <mergeCell ref="A1:B1"/>
    <mergeCell ref="F1:G1"/>
    <mergeCell ref="C2:D2"/>
    <mergeCell ref="C3:D3"/>
    <mergeCell ref="B46:C4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6.57421875" style="0" customWidth="1"/>
    <col min="2" max="2" width="43.7109375" style="0" customWidth="1"/>
    <col min="3" max="3" width="31.28125" style="0" customWidth="1"/>
    <col min="4" max="4" width="8.7109375" style="0" customWidth="1"/>
    <col min="5" max="5" width="10.7109375" style="0" customWidth="1"/>
    <col min="6" max="6" width="16.7109375" style="0" customWidth="1"/>
    <col min="7" max="7" width="14.28125" style="0" customWidth="1"/>
  </cols>
  <sheetData>
    <row r="1" spans="1:7" ht="33" customHeight="1">
      <c r="A1" s="109" t="str">
        <f>'Formularz oferty'!C4</f>
        <v>DFP.271.156.2018.LS</v>
      </c>
      <c r="B1" s="109"/>
      <c r="D1" s="81"/>
      <c r="F1" s="108" t="s">
        <v>160</v>
      </c>
      <c r="G1" s="110"/>
    </row>
    <row r="2" spans="3:4" ht="14.25">
      <c r="C2" s="111" t="s">
        <v>147</v>
      </c>
      <c r="D2" s="111"/>
    </row>
    <row r="3" spans="3:4" ht="14.25">
      <c r="C3" s="111" t="s">
        <v>67</v>
      </c>
      <c r="D3" s="111"/>
    </row>
    <row r="5" spans="1:7" ht="54.75">
      <c r="A5" s="47" t="s">
        <v>68</v>
      </c>
      <c r="B5" s="47" t="s">
        <v>69</v>
      </c>
      <c r="C5" s="48" t="s">
        <v>70</v>
      </c>
      <c r="D5" s="48" t="s">
        <v>71</v>
      </c>
      <c r="E5" s="48" t="s">
        <v>72</v>
      </c>
      <c r="F5" s="48" t="s">
        <v>73</v>
      </c>
      <c r="G5" s="48" t="s">
        <v>74</v>
      </c>
    </row>
    <row r="6" spans="1:7" ht="14.25">
      <c r="A6" s="49">
        <v>1</v>
      </c>
      <c r="B6" s="50" t="s">
        <v>75</v>
      </c>
      <c r="C6" s="50" t="s">
        <v>76</v>
      </c>
      <c r="D6" s="51" t="s">
        <v>77</v>
      </c>
      <c r="E6" s="1">
        <v>37.5</v>
      </c>
      <c r="F6" s="63">
        <v>0</v>
      </c>
      <c r="G6" s="63">
        <f>ROUND(E6*ROUND(F6,2),2)</f>
        <v>0</v>
      </c>
    </row>
    <row r="7" spans="1:7" ht="14.25">
      <c r="A7" s="49">
        <v>2</v>
      </c>
      <c r="B7" s="50" t="s">
        <v>78</v>
      </c>
      <c r="C7" s="50" t="s">
        <v>79</v>
      </c>
      <c r="D7" s="51" t="s">
        <v>77</v>
      </c>
      <c r="E7" s="1">
        <v>105</v>
      </c>
      <c r="F7" s="63">
        <v>0</v>
      </c>
      <c r="G7" s="63">
        <f aca="true" t="shared" si="0" ref="G7:G43">ROUND(E7*ROUND(F7,2),2)</f>
        <v>0</v>
      </c>
    </row>
    <row r="8" spans="1:7" ht="14.25">
      <c r="A8" s="49">
        <v>3</v>
      </c>
      <c r="B8" s="50" t="s">
        <v>80</v>
      </c>
      <c r="C8" s="50" t="s">
        <v>81</v>
      </c>
      <c r="D8" s="51" t="s">
        <v>82</v>
      </c>
      <c r="E8" s="1">
        <v>13500</v>
      </c>
      <c r="F8" s="63">
        <v>0</v>
      </c>
      <c r="G8" s="63">
        <f t="shared" si="0"/>
        <v>0</v>
      </c>
    </row>
    <row r="9" spans="1:7" ht="14.25">
      <c r="A9" s="49">
        <v>4</v>
      </c>
      <c r="B9" s="50" t="s">
        <v>83</v>
      </c>
      <c r="C9" s="50" t="s">
        <v>79</v>
      </c>
      <c r="D9" s="51" t="s">
        <v>77</v>
      </c>
      <c r="E9" s="1">
        <v>45</v>
      </c>
      <c r="F9" s="63">
        <v>0</v>
      </c>
      <c r="G9" s="63">
        <f t="shared" si="0"/>
        <v>0</v>
      </c>
    </row>
    <row r="10" spans="1:7" ht="14.25">
      <c r="A10" s="49">
        <v>5</v>
      </c>
      <c r="B10" s="50" t="s">
        <v>84</v>
      </c>
      <c r="C10" s="50" t="s">
        <v>79</v>
      </c>
      <c r="D10" s="51" t="s">
        <v>77</v>
      </c>
      <c r="E10" s="1">
        <v>30</v>
      </c>
      <c r="F10" s="63">
        <v>0</v>
      </c>
      <c r="G10" s="63">
        <f t="shared" si="0"/>
        <v>0</v>
      </c>
    </row>
    <row r="11" spans="1:7" ht="14.25">
      <c r="A11" s="49">
        <v>6</v>
      </c>
      <c r="B11" s="50" t="s">
        <v>85</v>
      </c>
      <c r="C11" s="50" t="s">
        <v>86</v>
      </c>
      <c r="D11" s="51" t="s">
        <v>77</v>
      </c>
      <c r="E11" s="1">
        <v>45</v>
      </c>
      <c r="F11" s="63">
        <v>0</v>
      </c>
      <c r="G11" s="63">
        <f t="shared" si="0"/>
        <v>0</v>
      </c>
    </row>
    <row r="12" spans="1:7" ht="14.25">
      <c r="A12" s="49">
        <v>7</v>
      </c>
      <c r="B12" s="50" t="s">
        <v>87</v>
      </c>
      <c r="C12" s="50" t="s">
        <v>88</v>
      </c>
      <c r="D12" s="51" t="s">
        <v>77</v>
      </c>
      <c r="E12" s="1">
        <v>30</v>
      </c>
      <c r="F12" s="63">
        <v>0</v>
      </c>
      <c r="G12" s="63">
        <f t="shared" si="0"/>
        <v>0</v>
      </c>
    </row>
    <row r="13" spans="1:7" ht="14.25">
      <c r="A13" s="49">
        <v>8</v>
      </c>
      <c r="B13" s="50" t="s">
        <v>89</v>
      </c>
      <c r="C13" s="50" t="s">
        <v>90</v>
      </c>
      <c r="D13" s="51" t="s">
        <v>77</v>
      </c>
      <c r="E13" s="1">
        <v>30</v>
      </c>
      <c r="F13" s="63">
        <v>0</v>
      </c>
      <c r="G13" s="63">
        <f t="shared" si="0"/>
        <v>0</v>
      </c>
    </row>
    <row r="14" spans="1:7" ht="14.25">
      <c r="A14" s="49">
        <v>9</v>
      </c>
      <c r="B14" s="50" t="s">
        <v>91</v>
      </c>
      <c r="C14" s="50" t="s">
        <v>79</v>
      </c>
      <c r="D14" s="51" t="s">
        <v>77</v>
      </c>
      <c r="E14" s="1">
        <v>22.5</v>
      </c>
      <c r="F14" s="63">
        <v>0</v>
      </c>
      <c r="G14" s="63">
        <f t="shared" si="0"/>
        <v>0</v>
      </c>
    </row>
    <row r="15" spans="1:7" ht="14.25">
      <c r="A15" s="49">
        <v>10</v>
      </c>
      <c r="B15" s="50" t="s">
        <v>92</v>
      </c>
      <c r="C15" s="50" t="s">
        <v>79</v>
      </c>
      <c r="D15" s="51" t="s">
        <v>77</v>
      </c>
      <c r="E15" s="1">
        <v>15</v>
      </c>
      <c r="F15" s="63">
        <v>0</v>
      </c>
      <c r="G15" s="63">
        <f t="shared" si="0"/>
        <v>0</v>
      </c>
    </row>
    <row r="16" spans="1:7" ht="14.25">
      <c r="A16" s="49">
        <v>11</v>
      </c>
      <c r="B16" s="50" t="s">
        <v>93</v>
      </c>
      <c r="C16" s="50" t="s">
        <v>94</v>
      </c>
      <c r="D16" s="51" t="s">
        <v>77</v>
      </c>
      <c r="E16" s="1">
        <v>60</v>
      </c>
      <c r="F16" s="63">
        <v>0</v>
      </c>
      <c r="G16" s="63">
        <f t="shared" si="0"/>
        <v>0</v>
      </c>
    </row>
    <row r="17" spans="1:7" ht="14.25">
      <c r="A17" s="49">
        <v>12</v>
      </c>
      <c r="B17" s="50" t="s">
        <v>95</v>
      </c>
      <c r="C17" s="50" t="s">
        <v>94</v>
      </c>
      <c r="D17" s="51" t="s">
        <v>77</v>
      </c>
      <c r="E17" s="1">
        <v>30</v>
      </c>
      <c r="F17" s="63">
        <v>0</v>
      </c>
      <c r="G17" s="63">
        <f t="shared" si="0"/>
        <v>0</v>
      </c>
    </row>
    <row r="18" spans="1:7" ht="14.25">
      <c r="A18" s="49">
        <v>13</v>
      </c>
      <c r="B18" s="50" t="s">
        <v>96</v>
      </c>
      <c r="C18" s="50" t="s">
        <v>97</v>
      </c>
      <c r="D18" s="51" t="s">
        <v>77</v>
      </c>
      <c r="E18" s="1">
        <v>90</v>
      </c>
      <c r="F18" s="63">
        <v>0</v>
      </c>
      <c r="G18" s="63">
        <f t="shared" si="0"/>
        <v>0</v>
      </c>
    </row>
    <row r="19" spans="1:7" ht="14.25">
      <c r="A19" s="49">
        <v>14</v>
      </c>
      <c r="B19" s="50" t="s">
        <v>98</v>
      </c>
      <c r="C19" s="50" t="s">
        <v>99</v>
      </c>
      <c r="D19" s="51" t="s">
        <v>77</v>
      </c>
      <c r="E19" s="1">
        <v>30</v>
      </c>
      <c r="F19" s="63">
        <v>0</v>
      </c>
      <c r="G19" s="63">
        <f t="shared" si="0"/>
        <v>0</v>
      </c>
    </row>
    <row r="20" spans="1:7" ht="14.25">
      <c r="A20" s="49">
        <v>15</v>
      </c>
      <c r="B20" s="50" t="s">
        <v>100</v>
      </c>
      <c r="C20" s="50" t="s">
        <v>101</v>
      </c>
      <c r="D20" s="51" t="s">
        <v>77</v>
      </c>
      <c r="E20" s="1">
        <v>75</v>
      </c>
      <c r="F20" s="63">
        <v>0</v>
      </c>
      <c r="G20" s="63">
        <f t="shared" si="0"/>
        <v>0</v>
      </c>
    </row>
    <row r="21" spans="1:7" ht="14.25">
      <c r="A21" s="49">
        <v>16</v>
      </c>
      <c r="B21" s="54" t="s">
        <v>102</v>
      </c>
      <c r="C21" s="55" t="s">
        <v>94</v>
      </c>
      <c r="D21" s="51" t="s">
        <v>77</v>
      </c>
      <c r="E21" s="1">
        <v>30</v>
      </c>
      <c r="F21" s="63">
        <v>0</v>
      </c>
      <c r="G21" s="63">
        <f t="shared" si="0"/>
        <v>0</v>
      </c>
    </row>
    <row r="22" spans="1:7" ht="27">
      <c r="A22" s="49">
        <v>17</v>
      </c>
      <c r="B22" s="50" t="s">
        <v>103</v>
      </c>
      <c r="C22" s="55" t="s">
        <v>104</v>
      </c>
      <c r="D22" s="51" t="s">
        <v>77</v>
      </c>
      <c r="E22" s="1">
        <v>22.5</v>
      </c>
      <c r="F22" s="63">
        <v>0</v>
      </c>
      <c r="G22" s="63">
        <f t="shared" si="0"/>
        <v>0</v>
      </c>
    </row>
    <row r="23" spans="1:7" ht="14.25">
      <c r="A23" s="49">
        <v>18</v>
      </c>
      <c r="B23" s="50" t="s">
        <v>105</v>
      </c>
      <c r="C23" s="50" t="s">
        <v>106</v>
      </c>
      <c r="D23" s="51" t="s">
        <v>77</v>
      </c>
      <c r="E23" s="1">
        <v>75</v>
      </c>
      <c r="F23" s="63">
        <v>0</v>
      </c>
      <c r="G23" s="63">
        <f t="shared" si="0"/>
        <v>0</v>
      </c>
    </row>
    <row r="24" spans="1:7" ht="27">
      <c r="A24" s="49">
        <v>19</v>
      </c>
      <c r="B24" s="50" t="s">
        <v>107</v>
      </c>
      <c r="C24" s="50" t="s">
        <v>108</v>
      </c>
      <c r="D24" s="51" t="s">
        <v>77</v>
      </c>
      <c r="E24" s="1">
        <v>15</v>
      </c>
      <c r="F24" s="63">
        <v>0</v>
      </c>
      <c r="G24" s="63">
        <f t="shared" si="0"/>
        <v>0</v>
      </c>
    </row>
    <row r="25" spans="1:7" ht="14.25">
      <c r="A25" s="49">
        <v>20</v>
      </c>
      <c r="B25" s="50" t="s">
        <v>109</v>
      </c>
      <c r="C25" s="50" t="s">
        <v>110</v>
      </c>
      <c r="D25" s="51" t="s">
        <v>77</v>
      </c>
      <c r="E25" s="1">
        <v>15</v>
      </c>
      <c r="F25" s="63">
        <v>0</v>
      </c>
      <c r="G25" s="63">
        <f t="shared" si="0"/>
        <v>0</v>
      </c>
    </row>
    <row r="26" spans="1:7" ht="14.25">
      <c r="A26" s="49">
        <v>21</v>
      </c>
      <c r="B26" s="50" t="s">
        <v>111</v>
      </c>
      <c r="C26" s="50" t="s">
        <v>112</v>
      </c>
      <c r="D26" s="51" t="s">
        <v>77</v>
      </c>
      <c r="E26" s="1">
        <v>15</v>
      </c>
      <c r="F26" s="63">
        <v>0</v>
      </c>
      <c r="G26" s="63">
        <f t="shared" si="0"/>
        <v>0</v>
      </c>
    </row>
    <row r="27" spans="1:7" ht="14.25">
      <c r="A27" s="49">
        <v>22</v>
      </c>
      <c r="B27" s="50" t="s">
        <v>113</v>
      </c>
      <c r="C27" s="50" t="s">
        <v>114</v>
      </c>
      <c r="D27" s="56" t="s">
        <v>82</v>
      </c>
      <c r="E27" s="1">
        <v>450</v>
      </c>
      <c r="F27" s="63">
        <v>0</v>
      </c>
      <c r="G27" s="63">
        <f t="shared" si="0"/>
        <v>0</v>
      </c>
    </row>
    <row r="28" spans="1:7" ht="14.25">
      <c r="A28" s="57">
        <v>23</v>
      </c>
      <c r="B28" s="49" t="s">
        <v>115</v>
      </c>
      <c r="C28" s="50" t="s">
        <v>116</v>
      </c>
      <c r="D28" s="51" t="s">
        <v>77</v>
      </c>
      <c r="E28" s="1">
        <v>1</v>
      </c>
      <c r="F28" s="63">
        <v>0</v>
      </c>
      <c r="G28" s="63">
        <f t="shared" si="0"/>
        <v>0</v>
      </c>
    </row>
    <row r="29" spans="1:7" ht="14.25">
      <c r="A29" s="57">
        <v>24</v>
      </c>
      <c r="B29" s="49" t="s">
        <v>117</v>
      </c>
      <c r="C29" s="55" t="s">
        <v>118</v>
      </c>
      <c r="D29" s="51" t="s">
        <v>77</v>
      </c>
      <c r="E29" s="1">
        <v>1</v>
      </c>
      <c r="F29" s="63">
        <v>0</v>
      </c>
      <c r="G29" s="63">
        <f t="shared" si="0"/>
        <v>0</v>
      </c>
    </row>
    <row r="30" spans="1:7" ht="14.25">
      <c r="A30" s="57">
        <v>25</v>
      </c>
      <c r="B30" s="49" t="s">
        <v>119</v>
      </c>
      <c r="C30" s="55" t="s">
        <v>120</v>
      </c>
      <c r="D30" s="51" t="s">
        <v>77</v>
      </c>
      <c r="E30" s="1">
        <v>1</v>
      </c>
      <c r="F30" s="63">
        <v>0</v>
      </c>
      <c r="G30" s="63">
        <f t="shared" si="0"/>
        <v>0</v>
      </c>
    </row>
    <row r="31" spans="1:7" ht="14.25">
      <c r="A31" s="57">
        <v>26</v>
      </c>
      <c r="B31" s="49" t="s">
        <v>121</v>
      </c>
      <c r="C31" s="55" t="s">
        <v>122</v>
      </c>
      <c r="D31" s="51" t="s">
        <v>77</v>
      </c>
      <c r="E31" s="1">
        <v>1</v>
      </c>
      <c r="F31" s="63">
        <v>0</v>
      </c>
      <c r="G31" s="63">
        <f t="shared" si="0"/>
        <v>0</v>
      </c>
    </row>
    <row r="32" spans="1:7" ht="14.25">
      <c r="A32" s="57">
        <v>27</v>
      </c>
      <c r="B32" s="49" t="s">
        <v>123</v>
      </c>
      <c r="C32" s="55" t="s">
        <v>124</v>
      </c>
      <c r="D32" s="51" t="s">
        <v>77</v>
      </c>
      <c r="E32" s="1">
        <v>1</v>
      </c>
      <c r="F32" s="63">
        <v>0</v>
      </c>
      <c r="G32" s="63">
        <f t="shared" si="0"/>
        <v>0</v>
      </c>
    </row>
    <row r="33" spans="1:7" ht="14.25">
      <c r="A33" s="57">
        <v>28</v>
      </c>
      <c r="B33" s="49" t="s">
        <v>125</v>
      </c>
      <c r="C33" s="55" t="s">
        <v>124</v>
      </c>
      <c r="D33" s="51" t="s">
        <v>77</v>
      </c>
      <c r="E33" s="1">
        <v>1</v>
      </c>
      <c r="F33" s="63">
        <v>0</v>
      </c>
      <c r="G33" s="63">
        <f t="shared" si="0"/>
        <v>0</v>
      </c>
    </row>
    <row r="34" spans="1:7" ht="14.25">
      <c r="A34" s="57">
        <v>29</v>
      </c>
      <c r="B34" s="49" t="s">
        <v>126</v>
      </c>
      <c r="C34" s="55" t="s">
        <v>127</v>
      </c>
      <c r="D34" s="51" t="s">
        <v>77</v>
      </c>
      <c r="E34" s="1">
        <v>1</v>
      </c>
      <c r="F34" s="63">
        <v>0</v>
      </c>
      <c r="G34" s="63">
        <f t="shared" si="0"/>
        <v>0</v>
      </c>
    </row>
    <row r="35" spans="1:7" ht="14.25">
      <c r="A35" s="57">
        <v>30</v>
      </c>
      <c r="B35" s="49" t="s">
        <v>128</v>
      </c>
      <c r="C35" s="55" t="s">
        <v>129</v>
      </c>
      <c r="D35" s="51" t="s">
        <v>77</v>
      </c>
      <c r="E35" s="1">
        <v>1</v>
      </c>
      <c r="F35" s="63">
        <v>0</v>
      </c>
      <c r="G35" s="63">
        <f t="shared" si="0"/>
        <v>0</v>
      </c>
    </row>
    <row r="36" spans="1:7" ht="14.25">
      <c r="A36" s="57">
        <v>31</v>
      </c>
      <c r="B36" s="58" t="s">
        <v>130</v>
      </c>
      <c r="C36" s="55" t="s">
        <v>131</v>
      </c>
      <c r="D36" s="51" t="s">
        <v>77</v>
      </c>
      <c r="E36" s="1">
        <v>1</v>
      </c>
      <c r="F36" s="63">
        <v>0</v>
      </c>
      <c r="G36" s="63">
        <f t="shared" si="0"/>
        <v>0</v>
      </c>
    </row>
    <row r="37" spans="1:7" ht="14.25">
      <c r="A37" s="57">
        <v>32</v>
      </c>
      <c r="B37" s="49" t="s">
        <v>132</v>
      </c>
      <c r="C37" s="55"/>
      <c r="D37" s="51" t="s">
        <v>77</v>
      </c>
      <c r="E37" s="1">
        <v>1</v>
      </c>
      <c r="F37" s="63">
        <v>0</v>
      </c>
      <c r="G37" s="63">
        <f t="shared" si="0"/>
        <v>0</v>
      </c>
    </row>
    <row r="38" spans="1:7" ht="14.25">
      <c r="A38" s="57">
        <v>33</v>
      </c>
      <c r="B38" s="49" t="s">
        <v>133</v>
      </c>
      <c r="C38" s="55" t="s">
        <v>146</v>
      </c>
      <c r="D38" s="51" t="s">
        <v>77</v>
      </c>
      <c r="E38" s="1">
        <v>1</v>
      </c>
      <c r="F38" s="63">
        <v>0</v>
      </c>
      <c r="G38" s="63">
        <f t="shared" si="0"/>
        <v>0</v>
      </c>
    </row>
    <row r="39" spans="1:7" ht="14.25">
      <c r="A39" s="57">
        <v>34</v>
      </c>
      <c r="B39" s="49" t="s">
        <v>135</v>
      </c>
      <c r="C39" s="55" t="s">
        <v>136</v>
      </c>
      <c r="D39" s="51" t="s">
        <v>137</v>
      </c>
      <c r="E39" s="1">
        <v>1</v>
      </c>
      <c r="F39" s="63">
        <v>0</v>
      </c>
      <c r="G39" s="63">
        <f t="shared" si="0"/>
        <v>0</v>
      </c>
    </row>
    <row r="40" spans="1:7" ht="14.25">
      <c r="A40" s="57">
        <v>35</v>
      </c>
      <c r="B40" s="49" t="s">
        <v>138</v>
      </c>
      <c r="C40" s="55" t="s">
        <v>139</v>
      </c>
      <c r="D40" s="51" t="s">
        <v>77</v>
      </c>
      <c r="E40" s="1">
        <v>1</v>
      </c>
      <c r="F40" s="63">
        <v>0</v>
      </c>
      <c r="G40" s="63">
        <f t="shared" si="0"/>
        <v>0</v>
      </c>
    </row>
    <row r="41" spans="1:7" ht="14.25">
      <c r="A41" s="57">
        <v>36</v>
      </c>
      <c r="B41" s="49" t="s">
        <v>140</v>
      </c>
      <c r="C41" s="55" t="s">
        <v>141</v>
      </c>
      <c r="D41" s="51" t="s">
        <v>77</v>
      </c>
      <c r="E41" s="1">
        <v>1</v>
      </c>
      <c r="F41" s="63">
        <v>0</v>
      </c>
      <c r="G41" s="63">
        <f t="shared" si="0"/>
        <v>0</v>
      </c>
    </row>
    <row r="42" spans="1:7" ht="14.25">
      <c r="A42" s="57">
        <v>37</v>
      </c>
      <c r="B42" s="49" t="s">
        <v>142</v>
      </c>
      <c r="C42" s="55" t="s">
        <v>143</v>
      </c>
      <c r="D42" s="51" t="s">
        <v>77</v>
      </c>
      <c r="E42" s="1">
        <v>1</v>
      </c>
      <c r="F42" s="63">
        <v>0</v>
      </c>
      <c r="G42" s="63">
        <f t="shared" si="0"/>
        <v>0</v>
      </c>
    </row>
    <row r="43" spans="1:7" ht="14.25">
      <c r="A43" s="59"/>
      <c r="B43" s="58" t="s">
        <v>144</v>
      </c>
      <c r="C43" s="58"/>
      <c r="D43" s="53"/>
      <c r="E43" s="53"/>
      <c r="F43" s="63">
        <v>0</v>
      </c>
      <c r="G43" s="63">
        <f t="shared" si="0"/>
        <v>0</v>
      </c>
    </row>
    <row r="44" spans="1:7" ht="14.25">
      <c r="A44" s="60"/>
      <c r="C44" s="61"/>
      <c r="D44" s="61"/>
      <c r="E44" s="61"/>
      <c r="F44" s="64" t="s">
        <v>145</v>
      </c>
      <c r="G44" s="65">
        <f>SUM(G6:G43)</f>
        <v>0</v>
      </c>
    </row>
    <row r="46" spans="1:7" ht="60" customHeight="1">
      <c r="A46" s="68"/>
      <c r="B46" s="112" t="s">
        <v>158</v>
      </c>
      <c r="C46" s="112"/>
      <c r="D46" s="68"/>
      <c r="E46" s="68"/>
      <c r="F46" s="68"/>
      <c r="G46" s="68"/>
    </row>
  </sheetData>
  <sheetProtection/>
  <mergeCells count="5">
    <mergeCell ref="A1:B1"/>
    <mergeCell ref="F1:G1"/>
    <mergeCell ref="C2:D2"/>
    <mergeCell ref="C3:D3"/>
    <mergeCell ref="B46:C4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Surowiec</dc:creator>
  <cp:keywords/>
  <dc:description/>
  <cp:lastModifiedBy>Łukasz Sendo</cp:lastModifiedBy>
  <cp:lastPrinted>2018-07-30T10:40:38Z</cp:lastPrinted>
  <dcterms:created xsi:type="dcterms:W3CDTF">2015-07-03T10:56:57Z</dcterms:created>
  <dcterms:modified xsi:type="dcterms:W3CDTF">2018-08-30T12:44:28Z</dcterms:modified>
  <cp:category/>
  <cp:version/>
  <cp:contentType/>
  <cp:contentStatus/>
</cp:coreProperties>
</file>