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990" tabRatio="818" firstSheet="10" activeTab="2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</sheets>
  <definedNames/>
  <calcPr fullCalcOnLoad="1"/>
</workbook>
</file>

<file path=xl/sharedStrings.xml><?xml version="1.0" encoding="utf-8"?>
<sst xmlns="http://schemas.openxmlformats.org/spreadsheetml/2006/main" count="809" uniqueCount="243">
  <si>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</si>
  <si>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</si>
  <si>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</si>
  <si>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</si>
  <si>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</si>
  <si>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</si>
  <si>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</si>
  <si>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</si>
  <si>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</si>
  <si>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</si>
  <si>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</si>
  <si>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</si>
  <si>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</si>
  <si>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</si>
  <si>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</si>
  <si>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</si>
  <si>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</si>
  <si>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</si>
  <si>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</si>
  <si>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</si>
  <si>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</si>
  <si>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</si>
  <si>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</si>
  <si>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</si>
  <si>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</si>
  <si>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</si>
  <si>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</si>
  <si>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</si>
  <si>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</si>
  <si>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</si>
  <si>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</si>
  <si>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</si>
  <si>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</si>
  <si>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</si>
  <si>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</si>
  <si>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</si>
  <si>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</si>
  <si>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</si>
  <si>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</si>
  <si>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</si>
  <si>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</si>
  <si>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</si>
  <si>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</si>
  <si>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</si>
  <si>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</si>
  <si>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</si>
  <si>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</si>
  <si>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</si>
  <si>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</si>
  <si>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</si>
  <si>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</si>
  <si>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</si>
  <si>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Ilość sztuk w opakowaniu jednostkowym</t>
  </si>
  <si>
    <t>Oferowana ilość opakowań jednostkowych</t>
  </si>
  <si>
    <t>Cena brutto jednego opakowania jednostkowego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</si>
  <si>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</si>
  <si>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</si>
  <si>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</si>
  <si>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</si>
  <si>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</si>
  <si>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</si>
  <si>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</si>
  <si>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</si>
  <si>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</si>
  <si>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</si>
  <si>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</si>
  <si>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</si>
  <si>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</si>
  <si>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</si>
  <si>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</si>
  <si>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</si>
  <si>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</si>
  <si>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</si>
  <si>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</si>
  <si>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</si>
  <si>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</si>
  <si>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</si>
  <si>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</si>
  <si>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</si>
  <si>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</si>
  <si>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100 mg</t>
  </si>
  <si>
    <t>Postać/Opakowanie</t>
  </si>
  <si>
    <t>200 mg</t>
  </si>
  <si>
    <t xml:space="preserve">Ilość </t>
  </si>
  <si>
    <t>1 mg</t>
  </si>
  <si>
    <t>stała postać doustna</t>
  </si>
  <si>
    <t>25 mg</t>
  </si>
  <si>
    <t>20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</si>
  <si>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</si>
  <si>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</si>
  <si>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</si>
  <si>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</si>
  <si>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Postać / Opakowanie</t>
  </si>
  <si>
    <t>400 mg</t>
  </si>
  <si>
    <t>proszek do sporządzania roztworu do wstrzykiwań, fiol.</t>
  </si>
  <si>
    <t>DFP.271.37.2021.AB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</si>
  <si>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</si>
  <si>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</si>
  <si>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</si>
  <si>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</si>
  <si>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</si>
  <si>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</si>
  <si>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</si>
  <si>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</si>
  <si>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</si>
  <si>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</si>
  <si>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</si>
  <si>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</si>
  <si>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</si>
  <si>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</si>
  <si>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</si>
  <si>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</si>
  <si>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</si>
  <si>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Bexarotene*</t>
  </si>
  <si>
    <t>75 mg x 100 kaps</t>
  </si>
  <si>
    <t>100 kaps. miękkich</t>
  </si>
  <si>
    <t xml:space="preserve">* wykaz B Obwieszczenia Ministra Zdrowia aktualny na dzień składania oferty, możliwość stosowania poza programem lekowym </t>
  </si>
  <si>
    <t xml:space="preserve">Kompleks neurotoksyny Clostridium botulinum typu A * </t>
  </si>
  <si>
    <t>100 j. m.</t>
  </si>
  <si>
    <t>Afatinibum* **</t>
  </si>
  <si>
    <t xml:space="preserve">20 mg x 28 tabl. powl. </t>
  </si>
  <si>
    <t xml:space="preserve"> 28 tabletek powlekanych</t>
  </si>
  <si>
    <t xml:space="preserve">30 mg x 28 tabl. powl. </t>
  </si>
  <si>
    <t xml:space="preserve">40mg x 28 tabl. powl. </t>
  </si>
  <si>
    <t>250 mg x 30 tabl</t>
  </si>
  <si>
    <t>30 tabl. powl.</t>
  </si>
  <si>
    <t>** wymagany jeden podmiot odpowiedzialny w przypadku tej samej substancji czynnej</t>
  </si>
  <si>
    <t>Interferon beta - 1a *</t>
  </si>
  <si>
    <t>roztwór do wstrzykiwań; 4 x amp - strzyk. 0,5 ml  i 4 x wstrzyk. + 1 pojemnik na zużyte igły</t>
  </si>
  <si>
    <t>Interferon beta-1-a* **</t>
  </si>
  <si>
    <t xml:space="preserve">44 mcg  x 12 amp.-strz x a 0,5 ml </t>
  </si>
  <si>
    <t>roztwór do wstrzykiwań, 12 amp-strzyk + 1 pojemnik na zużyte igły</t>
  </si>
  <si>
    <t xml:space="preserve"> 44 mcg/0,5 ml (24 mln j.m./ml); 4 wkł. a 1,5 ml</t>
  </si>
  <si>
    <t>roztwór do wstrzykiwań,4 wkłady + 1 pojemnik na zużyte igły</t>
  </si>
  <si>
    <t>** wymagany jeden podmiot odpowiedzialny</t>
  </si>
  <si>
    <t>Fingolimodum *</t>
  </si>
  <si>
    <t>0,5 mg x 28 kaps twarde</t>
  </si>
  <si>
    <t xml:space="preserve">* wykaz B Obwieszczenia Ministra Zdrowia  aktualny na dzień składania oferty, możliwość stosowania poza programem lekowym </t>
  </si>
  <si>
    <t>Alglucosidase alfa *</t>
  </si>
  <si>
    <t>50 mg/ 20ml</t>
  </si>
  <si>
    <t xml:space="preserve">Postać </t>
  </si>
  <si>
    <t>Etanerceptum*</t>
  </si>
  <si>
    <t>Infliximab*</t>
  </si>
  <si>
    <t>proszek do sporz. konc. do sporz. roztw. do inf., fiol.</t>
  </si>
  <si>
    <t xml:space="preserve">* wykaz B Obwieszczenia Ministra Zdrowia  aktualny na dzień składania oferty, możliwość stosowania poza programem lekowym 
Zarejestrowany we wskazaniach:
wg załącznika B.32 Leczenie choroby Leśniowskiego - Crohna   (ICD-10 K 50) 
wg załącznika B.33 Leczenie reumatoidalnego zapalenia stawów i młodzieńczego idiopatycznego zapalenia stawów  o przebiegu agresywnym  (ICD-10  M 05, M 06, M 08);
wg załącznika B.35 Leczenie aktywnej postaci łuszczycowego zapalenia stawów  (ŁZS) (ICD-10 L 40.5, M 07.1, M 07.2, M 07.3);
wg załącznika B.36 Leczenie aktywnej postaci zesztywniającego zapalenia stawów kręgosłupa  (ZZSK) (ICD-10 M 45);
</t>
  </si>
  <si>
    <t>Ribavirinum*</t>
  </si>
  <si>
    <t>* wykaz B Obwieszczenia Ministra Zdrowia aktualny na dzień składania oferty, możliwość stosowania poza programem lekowym  
 Lek  stosowany w Programie Lekowym: wg załącznika B.71 -  Leczenie przewlekłego wirusowego zapalenia wątorby  typu C terapią bezinterferonową  (ICD-10 B 18.2)</t>
  </si>
  <si>
    <t>Sofosbuvirum + Velpatasvirum *</t>
  </si>
  <si>
    <t>400 mg+100 mg</t>
  </si>
  <si>
    <t>Ledipasvirum + Sofosbuvirum *</t>
  </si>
  <si>
    <t>90 + 400 mg</t>
  </si>
  <si>
    <t>28 tabl powl.</t>
  </si>
  <si>
    <t>Pasireotidum* **</t>
  </si>
  <si>
    <t>proszek i rozpuszczalnik do sporządzania zawiesiny do wstrzykiwań; 1 fiol. proszku + 1 amp.-strzyk. 2ml rozp. + 1 igła + 1 łącznik fiolki</t>
  </si>
  <si>
    <t>do zakupu: 40 mg i 60 mg</t>
  </si>
  <si>
    <t>proszek i rozpuszczalnik do sporządzania zawiesiny do wstrzykiwań, 1 fiol. proszku + 1 amp.-strzyk. 2ml rozp. + 1 igła + 1 łącznik fiolki</t>
  </si>
  <si>
    <t>**  wymagany jeden podmiot odpowiedzialny</t>
  </si>
  <si>
    <t xml:space="preserve">Trabectedinum* ** </t>
  </si>
  <si>
    <t>0,25 mg</t>
  </si>
  <si>
    <t>proszek do sporządzania koncentratu do sporządzania roztworu do infuzji; fiol</t>
  </si>
  <si>
    <t>Rituximabum*</t>
  </si>
  <si>
    <t>Do zakupu w dawkach 100, 500 mg</t>
  </si>
  <si>
    <t>koncentrat do sporządzania roztworu do infuzji, fiol.</t>
  </si>
  <si>
    <t xml:space="preserve">Zestaw dwóch fiolek:  fiolka normalnej immunoglobuliny ludzkiej ( Rozkład podklas IgG -wartości przybliżone: IgG1 ≥56,9%, IgG2 ≥ 26,6%, IgG3 ≥3,4%, IgG4 ≥1,7%. Max. zawartość IgA 140 mcg/ml) i fiolka rekombinowanej hialuronidazy ludzkiej (rHuPH20) * </t>
  </si>
  <si>
    <t>Do zakupu: 2,5g; 5g; 10g; 20g; 30g</t>
  </si>
  <si>
    <t xml:space="preserve"> * wykaz B Obwieszczenia Ministra Zdrowia  aktualny na dzień składania oferty, możliwość stosowania poza programem lekowym </t>
  </si>
  <si>
    <t>100 mg x 60 szt</t>
  </si>
  <si>
    <t>60 szt</t>
  </si>
  <si>
    <t>400 mg x 30 szt</t>
  </si>
  <si>
    <t>30 szt</t>
  </si>
  <si>
    <t>100 kapsułek</t>
  </si>
  <si>
    <t>0,25 mg x 10 kaps</t>
  </si>
  <si>
    <t>10 kaps. twardych</t>
  </si>
  <si>
    <t>1 mg x 10 kaps</t>
  </si>
  <si>
    <t xml:space="preserve">100 mg </t>
  </si>
  <si>
    <t>Busulfan</t>
  </si>
  <si>
    <t>6mg/ml; 10ml</t>
  </si>
  <si>
    <t>koncentrat do sporz. roztw. do infuzji fiol</t>
  </si>
  <si>
    <t>30 kaps. twarde; Blistry Okres ważności co najmniej 2,5 roku zawarty w CHPL</t>
  </si>
  <si>
    <t>100 mg x 60 kaps. twarde</t>
  </si>
  <si>
    <t>60 kaps. twarde; blistry; Okres ważności co najmniej 2,5 roku zawarty w CHPL</t>
  </si>
  <si>
    <t>400 mg x 30 kaps. twarde</t>
  </si>
  <si>
    <t xml:space="preserve"> * wykaz B Obwieszczenia Ministra Zdrowia  aktualny na dzień składania ofert, możliwość stosowania poza programem lekowym 
Zajerestrowany we wskazaniach:
wg załącznika B.33  Leczenie  reumatoidalnego zapalenia stawów i młodzieńczego idiopatycznego zapalenia stawów o przebiegu agresywmym   (ICD-10  M 05, M 06, M 08)
wg załącznika B.75  Leczenie aktywnej postaci ziarniniakowatości z zapaleniem naczyń  (GPA) lub mikroskopowego zapalenia naczyń (MPA) (ICD-10 M31.3, M 31.8)</t>
  </si>
  <si>
    <t>proszek do przygotowania koncentratu
do sporządzania roztworu do infuzji; fiol</t>
  </si>
  <si>
    <t>opakowań a 4 x 50 mg</t>
  </si>
  <si>
    <t xml:space="preserve">Ilość  </t>
  </si>
  <si>
    <t xml:space="preserve"> dawek a 100 mg</t>
  </si>
  <si>
    <t>Oferowana ilość  dawek a 100 mg</t>
  </si>
  <si>
    <t>-</t>
  </si>
  <si>
    <t>dawek a 5 g</t>
  </si>
  <si>
    <t>Oferowana ilość dawek a 5 g</t>
  </si>
  <si>
    <t>Cena brutto jednej dawki a 5 g</t>
  </si>
  <si>
    <t>Dla dawki 2,5g:
Nazwa handlowa:
Dawka: 
Postać / Opakowanie:
Dla dawki 5g:
Nazwa handlowa:
Dawka: 
Postać / Opakowanie:
Dla dawki 10g:
Nazwa handlowa:
Dawka: 
Postać / Opakowanie:
Dla dawki 20g:
Nazwa handlowa:
Dawka: 
Postać / Opakowanie:
Dla dawki 30g:
Nazwa handlowa:
Dawka: 
Postać / Opakowanie:</t>
  </si>
  <si>
    <t xml:space="preserve">Dla dawki 2,5g:
Dla dawki 5g:
Dla dawki 10g:
Dla dawki 20g:
Dla dawki 30g:
</t>
  </si>
  <si>
    <t>Wymogi dotyczące udostępnianych urządzeń:
- Urządzenia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</t>
  </si>
  <si>
    <t>Opis urządzeń, będących przedmiotem udostępnienia - max 50 pomp infuzyjnych oraz max 25 pomp infuzyjnych strzykawkowych odpowiednich do podania preparatu z poz. 1</t>
  </si>
  <si>
    <t>Nazwa oferowanych urządzeń / Typ / Producent</t>
  </si>
  <si>
    <t xml:space="preserve">Imatinib* ** </t>
  </si>
  <si>
    <t>* Wykaz C Obwieszczenia Ministra Zdrowia  sprawie wykazu refundowanych leków, środków spożywczych  specjalnego przeznaczenia żywieniowego oraz wyrobów medycznych aktualnego na dzień składania oferty, 
Wskazania refundacyjne zgodnie z załącznikiem C:  
wg załącznika C.70.a w przewlekłej białaczce szpikowej z udokumentowaną obecnością genu BCR-ABL lub chromosomu Filadelfia (Ph+)(ICD-10 C 92.1 ) , 
wg załącznika C.70.b w zaawansowanym włókniakomięsaku guzowatym skóry w przypadku udokumentowanej obecność rearanżacji chromosomów 17 i 22 w zakresie genów COL1A1/PDGFβ (ICD-10  C44; C49 )
oraz wg załącznika C.70.c  w ostrej białaczce limfoblastycznej z udokumentowaną obecnością chromosomu Filadelfia (ALL Ph+ )(ICD-10   C.91)</t>
  </si>
  <si>
    <t>Anagrelidum  *</t>
  </si>
  <si>
    <t>* wykaz C Obwieszczenia Ministra Zdrowia  aktualny na dzień składania oferty</t>
  </si>
  <si>
    <t>Anagrelidum  *  **</t>
  </si>
  <si>
    <t>Etoposidum * **</t>
  </si>
  <si>
    <t>Etoposidum  * **</t>
  </si>
  <si>
    <t>Topotecanum * **</t>
  </si>
  <si>
    <t>* wykaz C Obwieszczenia Ministra Zdrowia aktualny na dzień składania oferty</t>
  </si>
  <si>
    <t>Bendamustin * **</t>
  </si>
  <si>
    <t>Bendamustine * **</t>
  </si>
  <si>
    <t>Do  zakupu: 30 mcg/0,5 ml (6 mln j.m.) x 4 amp.-strz. i  X 4 wstrzyk.</t>
  </si>
  <si>
    <t xml:space="preserve">Do zakupu:
50mg x 4 amp.-strzyk.
50 mg x  4 wstrzyk. 
</t>
  </si>
  <si>
    <t xml:space="preserve">Oświadczamy, że oferowane przez nas 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</si>
  <si>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 xml:space="preserve"> roztwór do infuzji do podania podskórnego ^ ^^ ^^^</t>
  </si>
  <si>
    <t>Dla dawki: 4 amp.-strz.:
Nazwa handlowa:
Dawka: 
Postać / Opakowanie:
Dla dawki: 4 wstrzyk.:
Nazwa handlowa:
Dawka: 
Postać / Opakowanie:</t>
  </si>
  <si>
    <t xml:space="preserve">Dla dawki: 4 amp.-strz.:
Dla dawki: 4 wstrzyk.:
</t>
  </si>
  <si>
    <t xml:space="preserve">opakowań </t>
  </si>
  <si>
    <t xml:space="preserve">50 mg: roztwór do wstrzykiwań, 
do zakupu:
w ampułko-strzykawce (4 amp.-strzyk)
w wstrzykiwaczu (4 wstrzykiwacze)
</t>
  </si>
  <si>
    <t>Dla dawki: 40 mg:
Nazwa handlowa:
Dawka: 
Postać / Opakowanie:
Dla dawki: 60 mg: 
Nazwa handlowa:
Dawka: 
Postać / Opakowanie:</t>
  </si>
  <si>
    <t xml:space="preserve">Dla dawki: 40 mg:
Dla dawki: 60 mg:
</t>
  </si>
  <si>
    <t>Dla dawki: 100 mg:
Nazwa handlowa:
Dawka: 
Postać / Opakowanie:
Dla dawki: 500 mg: 
Nazwa handlowa:
Dawka: 
Postać / Opakowanie:</t>
  </si>
  <si>
    <t xml:space="preserve">Dla dawki: 100 mg:
Dla dawki: 500 mg:
</t>
  </si>
  <si>
    <t>Cena brutto jednej  dawki a 100 mg</t>
  </si>
  <si>
    <t xml:space="preserve">
Dla pomp infuzyjnych:
Nazwa oferowanych urządzeń: 
Typ:
Producent:
Dla pomp  infuzyjno - strzykawkowych:
Nazwa oferowanych urządzeń: 
Typ:
Producent:
</t>
  </si>
  <si>
    <t xml:space="preserve">28 tabletek powlekanych </t>
  </si>
  <si>
    <t xml:space="preserve"> Oferowana ilość opakowań jednostkowych </t>
  </si>
  <si>
    <t xml:space="preserve">0,5 mg x 100 kapsułek 
</t>
  </si>
  <si>
    <t>Proszek do sporządzania koncentratu roztworu do infuzji,fiolka</t>
  </si>
  <si>
    <t>Pproszek do sporządzania koncentratu roztworu do infuzji,fiolka</t>
  </si>
  <si>
    <t>28 kapsułek twardych</t>
  </si>
  <si>
    <t>^ Wykonawca zobowiązany jest w okresie trwania umowy dostarczać niezbędne do podania immunoglobuliny z poz. 1 w ilościach wynikających z zapotrzebowania zamawiającego nastęujące zestawy jednorazowe zużywalne: 
- zestawy do infuzji leku zawierające: igły do podania Ig 24G, strzykawki 100 ml, strzykawki 3 częściowe 30 ml typu luer-lock, igły tępe do pobierania leków z filtrem 5 mikronów, kolec przelewowy do naciągania leku, gaziki do dezynfekcji
- zestawy do infuzji leku zawierające: igły do podania Ig 24G, strzykawki 3 częściowe 30 ml typu luer-lock, strzykawki 3 częściowe 50/60 ml typu luer-lock, igły tępe do pobierania leków z filtrem 5 mikronów, kolec przelewowy do naciągania leku, zatyczka do strzykawki 3 częściowej, gaziki do dezynfekcji 
- zestawy do infuzji leku  zawierające: igły do podania Ig 24G, dren do infuzji z komorą kroplowąz 15 mc kompatybilny z objętościową pompą infuzyjną,  strzykawki 3 częściowe 30 ml typu luer-lock, igły tępe do pobierania leków z filtrem 5 mikronów, gaziki do dezynfekcji
Zestawy muszą być kompatybilne z pompami zaoferowanymi w przedmiotowej części w ramach udostępnienia.</t>
  </si>
  <si>
    <t>^^ Wykonawca zobowiązany jest udostępnić na okres trwania umowy max 50 pomp infuzyjnych oraz max 25 pomp infuzyjnych strzykawkowych odpowiednich do podania preparatu z poz. 1 na podstawie protokołu zdawczo -odbiorczego, Pompy Wykonawca zobowiązany jest dostarczyć w terminie 7 dni od wezwania przez Zamawiającego do Apteki Szpitala Uniwersyteckiego</t>
  </si>
  <si>
    <t>^^^ Wykonawca zobowiązany jest dostarczyć zestawy umożliwiające transport leków i akcesoriów z zachowaniem warunków przechowywania określonych w CHPL produktu z poz. 1 w ilości dostarczonych w ramach bezpłatnego udostępnienia pomp.</t>
  </si>
  <si>
    <r>
      <t xml:space="preserve">* wykaz B Obwieszczenia Ministra Zdrowia  aktualny na dzień składania oferty,  możliwość stosowania poza programem lekowym 
Zarejestrowany we wskazaniach:
wg załącznika B.28 Leczenie dystoni ogniskowych i połowicznego kurczu twarzy (ICD-10 G24.3; G24.4; G24.5; G24.8; G51.3;) między innymi w Dystonii krtaniowej i Dystonii twarzy
wg załącznika B.57  Leczenie spastyczności kończyny górnej i /lub dolnej po udarze mózgu z użyciem toksyny botulinowej typ A (ICD-10 I61, I63, I69;)
</t>
    </r>
    <r>
      <rPr>
        <sz val="11"/>
        <color indexed="10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 xml:space="preserve">
</t>
    </r>
  </si>
  <si>
    <r>
      <t xml:space="preserve">* Wykaz C Obwieszczenia Ministra Zdrowia  sprawie wykazu refundowanych leków, środków spożywczych  specjalnego przeznaczenia żywieniowego oraz wyrobów medycznych aktualnego na dzień składania oferty, 
Wskazania refundacyjne zgodnie z załącznikiem C:  
-wg załącznika C.70.a w przewlekłej białaczce szpikowej z udokumentowaną obecnością genu BCR-ABL lub chromosomu Filadelfia (Ph+)(ICD-10
 C 92.1 ) , 
-wg załącznika C.70.b w zaawansowanym włókniakomięsaku guzowatym skóry w przypadku udokumentowanej obecność rearanżacji chromosomów 17 i 22 w zakresie genów COL1A1/PDGFβ (ICD-10  C44; C49 )
oraz wg załącznika C.70.c  w ostrej białaczce limfoblastycznej z udokumentowaną obecnością chromosomu Filadelfia (ALL Ph+ )(ICD-10   C.91)
</t>
    </r>
    <r>
      <rPr>
        <sz val="11"/>
        <color indexed="10"/>
        <rFont val="Times New Roman"/>
        <family val="1"/>
      </rPr>
      <t xml:space="preserve">
</t>
    </r>
  </si>
  <si>
    <r>
      <t xml:space="preserve">**  możliwość stosowania u pacjentów z klirensem kreatyniny poniżej 50ml/ min - zgodnie z CHPL
</t>
    </r>
    <r>
      <rPr>
        <sz val="11"/>
        <color indexed="8"/>
        <rFont val="Times New Roman"/>
        <family val="1"/>
      </rPr>
      <t xml:space="preserve">
</t>
    </r>
  </si>
  <si>
    <t xml:space="preserve">* wykaz B Obwieszczenia Ministra Zdrowia  aktualny na dzień składania oferty, możliwość stosowania poza programem lekowym 
Zarejestrowany we wskazaniach:
wg załącznika B.47 Leczenie umiarkowanej i ciężkiej postaci łuszczycy plackowatej  (ICD-10 L 40.0);
wg załącznika B.55 Leczenie  pacjentów z wrzodziejącym zapaleniem jelita grubego    (WZJG) (ICD-10 K51)
</t>
  </si>
  <si>
    <t xml:space="preserve">* wykaz B Obwieszczenia Ministra Zdrowia  aktualny na dzień składania oferty, możliwość stosowania poza programem lekowym 
Zarejestrowany we wskazaniach:
wg załącznika B.33 Leczenie reumatoidalnego zapalenia stawów i młodzieńczego idiopatycznego zapalenia stawów  o przebiegu agresywnym  (ICD-10  M 05, M 06, M 08);
wg załącznika B.35 Leczenie aktywnej postaci łuszczycowego zapalenia stawów  (ŁZS) (ICD-10  L 40.5, M 07.1, M 07.2, M 07.3);
wg załącznika B.36 Leczenie aktywnej postaci zesztywniającego zapalenia stawów kręgosłupa  (ZZSK) (ICD-10  M 45);
wg załącznika B.47 Leczenie umiarkowanej i ciężkiej postaci łuszczycy plackowatej  (ICD-10 L 40.0)
</t>
  </si>
  <si>
    <t xml:space="preserve">* wykaz B Obwieszczenia Ministra Zdrowia  aktualny na dzień składania oferty, możliwość stosowania poza programem lekowym 
Zarejestrowany we wskazaniach:
 wg załącznika B.82 Leczenie pacjentów z ciężką, aktywną postacią spondyloartropatii I(SpA) bez zmian radiograficznych charakterystycznych dla  ZZSK (ICD-10  M46.8)
</t>
  </si>
  <si>
    <t>część 27</t>
  </si>
  <si>
    <t>Gefitynibum *</t>
  </si>
  <si>
    <t>*  wykaz C Obwieszczenia Ministra Zdrowia  aktualny na dzień składania oferty</t>
  </si>
  <si>
    <t>Dostawa produktów leczniczych z Programów Lekowych i Chemioterapii do Apteki Szpitala Uniwersyteckiego w Krakowie</t>
  </si>
  <si>
    <t>*** wymagane produkty, których stabilność po pierwszym otwarciu fiolki wynosi wg informacji zawartych w karcie CHPL ponad 24 godzin</t>
  </si>
  <si>
    <t>koncentrat do sporządzania roztworu do infuzji,fiolka ***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</si>
</sst>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32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9" fillId="0" borderId="0" applyBorder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6" fillId="0" borderId="10" xfId="0" applyFont="1" applyFill="1" applyBorder="1" applyAlignment="1">
      <alignment horizontal="left" vertical="top" wrapText="1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3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170" fontId="46" fillId="0" borderId="0" xfId="0" applyNumberFormat="1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3" fontId="46" fillId="0" borderId="0" xfId="0" applyNumberFormat="1" applyFont="1" applyFill="1" applyAlignment="1" applyProtection="1">
      <alignment horizontal="right" vertical="top" wrapText="1"/>
      <protection locked="0"/>
    </xf>
    <xf numFmtId="3" fontId="47" fillId="0" borderId="11" xfId="55" applyNumberFormat="1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3" fontId="46" fillId="0" borderId="10" xfId="55" applyNumberFormat="1" applyFont="1" applyFill="1" applyBorder="1" applyAlignment="1">
      <alignment horizontal="right" vertical="top" wrapText="1"/>
    </xf>
    <xf numFmtId="4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33" borderId="0" xfId="0" applyFont="1" applyFill="1" applyAlignment="1" applyProtection="1">
      <alignment horizontal="left" vertical="top" wrapText="1"/>
      <protection locked="0"/>
    </xf>
    <xf numFmtId="0" fontId="46" fillId="33" borderId="0" xfId="0" applyFont="1" applyFill="1" applyAlignment="1" applyProtection="1">
      <alignment horizontal="left" vertical="top"/>
      <protection locked="0"/>
    </xf>
    <xf numFmtId="3" fontId="46" fillId="33" borderId="0" xfId="0" applyNumberFormat="1" applyFont="1" applyFill="1" applyAlignment="1" applyProtection="1">
      <alignment horizontal="left" vertical="top" wrapText="1"/>
      <protection locked="0"/>
    </xf>
    <xf numFmtId="0" fontId="46" fillId="33" borderId="0" xfId="0" applyFont="1" applyFill="1" applyAlignment="1" applyProtection="1">
      <alignment horizontal="right" vertical="top"/>
      <protection locked="0"/>
    </xf>
    <xf numFmtId="9" fontId="46" fillId="33" borderId="0" xfId="0" applyNumberFormat="1" applyFont="1" applyFill="1" applyAlignment="1" applyProtection="1">
      <alignment horizontal="left" vertical="top" wrapText="1"/>
      <protection locked="0"/>
    </xf>
    <xf numFmtId="0" fontId="47" fillId="33" borderId="0" xfId="0" applyFont="1" applyFill="1" applyAlignment="1" applyProtection="1">
      <alignment horizontal="left" vertical="top" wrapText="1"/>
      <protection locked="0"/>
    </xf>
    <xf numFmtId="0" fontId="47" fillId="33" borderId="10" xfId="0" applyFont="1" applyFill="1" applyBorder="1" applyAlignment="1" applyProtection="1">
      <alignment horizontal="left" vertical="top" wrapText="1"/>
      <protection locked="0"/>
    </xf>
    <xf numFmtId="0" fontId="47" fillId="33" borderId="0" xfId="0" applyFont="1" applyFill="1" applyBorder="1" applyAlignment="1" applyProtection="1">
      <alignment horizontal="left" vertical="top" wrapText="1"/>
      <protection locked="0"/>
    </xf>
    <xf numFmtId="3" fontId="46" fillId="33" borderId="0" xfId="0" applyNumberFormat="1" applyFont="1" applyFill="1" applyBorder="1" applyAlignment="1" applyProtection="1">
      <alignment horizontal="left" vertical="top" wrapText="1"/>
      <protection locked="0"/>
    </xf>
    <xf numFmtId="0" fontId="46" fillId="33" borderId="0" xfId="0" applyFont="1" applyFill="1" applyBorder="1" applyAlignment="1" applyProtection="1">
      <alignment horizontal="left" vertical="top" wrapText="1"/>
      <protection locked="0"/>
    </xf>
    <xf numFmtId="0" fontId="47" fillId="33" borderId="0" xfId="0" applyFont="1" applyFill="1" applyBorder="1" applyAlignment="1" applyProtection="1">
      <alignment horizontal="left" vertical="top"/>
      <protection locked="0"/>
    </xf>
    <xf numFmtId="0" fontId="47" fillId="0" borderId="0" xfId="0" applyFont="1" applyFill="1" applyBorder="1" applyAlignment="1" applyProtection="1">
      <alignment horizontal="center" vertical="top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44" fontId="46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46" fillId="0" borderId="0" xfId="0" applyNumberFormat="1" applyFont="1" applyFill="1" applyBorder="1" applyAlignment="1" applyProtection="1">
      <alignment horizontal="right" vertical="top" wrapText="1"/>
      <protection locked="0"/>
    </xf>
    <xf numFmtId="44" fontId="46" fillId="0" borderId="0" xfId="105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justify" vertical="top" wrapText="1"/>
      <protection/>
    </xf>
    <xf numFmtId="0" fontId="46" fillId="0" borderId="0" xfId="0" applyFont="1" applyFill="1" applyBorder="1" applyAlignment="1" applyProtection="1">
      <alignment horizontal="left" vertical="top"/>
      <protection locked="0"/>
    </xf>
    <xf numFmtId="49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49" fontId="46" fillId="0" borderId="0" xfId="0" applyNumberFormat="1" applyFont="1" applyFill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11" xfId="0" applyFont="1" applyFill="1" applyBorder="1" applyAlignment="1" applyProtection="1">
      <alignment horizontal="center" vertical="top" wrapText="1"/>
      <protection locked="0"/>
    </xf>
    <xf numFmtId="0" fontId="47" fillId="0" borderId="12" xfId="0" applyFont="1" applyFill="1" applyBorder="1" applyAlignment="1" applyProtection="1">
      <alignment horizontal="center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49" fontId="46" fillId="0" borderId="13" xfId="0" applyNumberFormat="1" applyFont="1" applyFill="1" applyBorder="1" applyAlignment="1" applyProtection="1">
      <alignment horizontal="left" vertical="top" wrapText="1"/>
      <protection locked="0"/>
    </xf>
    <xf numFmtId="49" fontId="46" fillId="0" borderId="12" xfId="0" applyNumberFormat="1" applyFont="1" applyFill="1" applyBorder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left" vertical="top" wrapText="1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0" fontId="46" fillId="0" borderId="13" xfId="0" applyFont="1" applyFill="1" applyBorder="1" applyAlignment="1" applyProtection="1">
      <alignment horizontal="left" vertical="top" wrapText="1"/>
      <protection locked="0"/>
    </xf>
    <xf numFmtId="0" fontId="46" fillId="34" borderId="11" xfId="0" applyFont="1" applyFill="1" applyBorder="1" applyAlignment="1" applyProtection="1">
      <alignment horizontal="right" vertical="top" wrapText="1"/>
      <protection/>
    </xf>
    <xf numFmtId="0" fontId="46" fillId="0" borderId="12" xfId="0" applyFont="1" applyBorder="1" applyAlignment="1">
      <alignment horizontal="right" vertical="top" wrapText="1"/>
    </xf>
    <xf numFmtId="0" fontId="46" fillId="0" borderId="14" xfId="0" applyFont="1" applyFill="1" applyBorder="1" applyAlignment="1" applyProtection="1">
      <alignment horizontal="justify" vertical="top" wrapText="1"/>
      <protection locked="0"/>
    </xf>
    <xf numFmtId="0" fontId="46" fillId="0" borderId="14" xfId="0" applyFont="1" applyBorder="1" applyAlignment="1">
      <alignment horizontal="justify" vertical="top" wrapText="1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/>
    </xf>
    <xf numFmtId="0" fontId="46" fillId="0" borderId="0" xfId="0" applyFont="1" applyFill="1" applyAlignment="1">
      <alignment horizontal="justify" vertical="top" wrapText="1"/>
    </xf>
    <xf numFmtId="0" fontId="4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34" borderId="11" xfId="0" applyFont="1" applyFill="1" applyBorder="1" applyAlignment="1" applyProtection="1">
      <alignment horizontal="justify" vertical="top" wrapText="1"/>
      <protection/>
    </xf>
    <xf numFmtId="0" fontId="46" fillId="0" borderId="12" xfId="0" applyFont="1" applyBorder="1" applyAlignment="1">
      <alignment horizontal="justify" vertical="top" wrapText="1"/>
    </xf>
    <xf numFmtId="44" fontId="46" fillId="0" borderId="11" xfId="0" applyNumberFormat="1" applyFont="1" applyFill="1" applyBorder="1" applyAlignment="1" applyProtection="1">
      <alignment horizontal="left" vertical="top" wrapText="1"/>
      <protection locked="0"/>
    </xf>
    <xf numFmtId="44" fontId="46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top" wrapText="1"/>
    </xf>
    <xf numFmtId="0" fontId="46" fillId="33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Border="1" applyAlignment="1">
      <alignment vertical="top" wrapText="1"/>
    </xf>
    <xf numFmtId="49" fontId="46" fillId="0" borderId="10" xfId="0" applyNumberFormat="1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81"/>
  <sheetViews>
    <sheetView showGridLines="0" zoomScale="80" zoomScaleNormal="80" zoomScaleSheetLayoutView="85" zoomScalePageLayoutView="115" workbookViewId="0" topLeftCell="A1">
      <selection activeCell="B17" sqref="B17:D17"/>
    </sheetView>
  </sheetViews>
  <sheetFormatPr defaultColWidth="9.00390625" defaultRowHeight="12.75"/>
  <cols>
    <col min="1" max="1" width="9.125" style="11" customWidth="1"/>
    <col min="2" max="2" width="6.125" style="11" customWidth="1"/>
    <col min="3" max="4" width="30.00390625" style="11" customWidth="1"/>
    <col min="5" max="5" width="50.25390625" style="10" customWidth="1"/>
    <col min="6" max="7" width="9.125" style="11" customWidth="1"/>
    <col min="8" max="8" width="31.00390625" style="11" customWidth="1"/>
    <col min="9" max="9" width="9.125" style="11" customWidth="1"/>
    <col min="10" max="10" width="26.75390625" style="11" customWidth="1"/>
    <col min="11" max="12" width="16.125" style="11" customWidth="1"/>
    <col min="13" max="16384" width="9.125" style="11" customWidth="1"/>
  </cols>
  <sheetData>
    <row r="1" ht="15">
      <c r="E1" s="14" t="s">
        <v>73</v>
      </c>
    </row>
    <row r="2" spans="3:5" ht="15">
      <c r="C2" s="38"/>
      <c r="D2" s="38" t="s">
        <v>71</v>
      </c>
      <c r="E2" s="38"/>
    </row>
    <row r="4" spans="3:4" ht="15">
      <c r="C4" s="11" t="s">
        <v>63</v>
      </c>
      <c r="D4" s="11" t="s">
        <v>95</v>
      </c>
    </row>
    <row r="6" spans="3:5" ht="33" customHeight="1">
      <c r="C6" s="11" t="s">
        <v>62</v>
      </c>
      <c r="D6" s="79" t="s">
        <v>240</v>
      </c>
      <c r="E6" s="79"/>
    </row>
    <row r="8" spans="3:5" ht="15">
      <c r="C8" s="22" t="s">
        <v>58</v>
      </c>
      <c r="D8" s="80"/>
      <c r="E8" s="70"/>
    </row>
    <row r="9" spans="3:5" ht="15">
      <c r="C9" s="22" t="s">
        <v>64</v>
      </c>
      <c r="D9" s="64"/>
      <c r="E9" s="65"/>
    </row>
    <row r="10" spans="3:5" ht="15">
      <c r="C10" s="22" t="s">
        <v>57</v>
      </c>
      <c r="D10" s="62"/>
      <c r="E10" s="63"/>
    </row>
    <row r="11" spans="3:5" ht="15">
      <c r="C11" s="22" t="s">
        <v>65</v>
      </c>
      <c r="D11" s="62"/>
      <c r="E11" s="63"/>
    </row>
    <row r="12" spans="3:5" ht="15">
      <c r="C12" s="22" t="s">
        <v>66</v>
      </c>
      <c r="D12" s="62"/>
      <c r="E12" s="63"/>
    </row>
    <row r="13" spans="3:5" ht="15">
      <c r="C13" s="22" t="s">
        <v>67</v>
      </c>
      <c r="D13" s="62"/>
      <c r="E13" s="63"/>
    </row>
    <row r="14" spans="3:5" ht="15">
      <c r="C14" s="22" t="s">
        <v>68</v>
      </c>
      <c r="D14" s="62"/>
      <c r="E14" s="63"/>
    </row>
    <row r="15" spans="3:5" ht="15">
      <c r="C15" s="22" t="s">
        <v>69</v>
      </c>
      <c r="D15" s="62"/>
      <c r="E15" s="63"/>
    </row>
    <row r="16" spans="3:5" ht="15">
      <c r="C16" s="22" t="s">
        <v>70</v>
      </c>
      <c r="D16" s="62"/>
      <c r="E16" s="63"/>
    </row>
    <row r="17" spans="4:5" ht="15">
      <c r="D17" s="9"/>
      <c r="E17" s="39"/>
    </row>
    <row r="18" spans="2:5" ht="15" customHeight="1">
      <c r="B18" s="11" t="s">
        <v>3</v>
      </c>
      <c r="C18" s="85" t="s">
        <v>96</v>
      </c>
      <c r="D18" s="86"/>
      <c r="E18" s="72"/>
    </row>
    <row r="19" spans="4:5" ht="15">
      <c r="D19" s="2"/>
      <c r="E19" s="4"/>
    </row>
    <row r="20" spans="3:5" ht="21" customHeight="1">
      <c r="C20" s="8" t="s">
        <v>19</v>
      </c>
      <c r="D20" s="40" t="s">
        <v>2</v>
      </c>
      <c r="E20" s="9"/>
    </row>
    <row r="21" spans="3:5" ht="15">
      <c r="C21" s="22" t="s">
        <v>26</v>
      </c>
      <c r="D21" s="41">
        <f>'część (1)'!H$6</f>
        <v>0</v>
      </c>
      <c r="E21" s="42"/>
    </row>
    <row r="22" spans="3:5" ht="15">
      <c r="C22" s="22" t="s">
        <v>27</v>
      </c>
      <c r="D22" s="41">
        <f>'część (2)'!H$6</f>
        <v>0</v>
      </c>
      <c r="E22" s="42"/>
    </row>
    <row r="23" spans="3:5" ht="15">
      <c r="C23" s="22" t="s">
        <v>28</v>
      </c>
      <c r="D23" s="41">
        <f>'część (3)'!H$6</f>
        <v>0</v>
      </c>
      <c r="E23" s="42"/>
    </row>
    <row r="24" spans="3:5" ht="15">
      <c r="C24" s="22" t="s">
        <v>29</v>
      </c>
      <c r="D24" s="41">
        <f>'część (4)'!H$6</f>
        <v>0</v>
      </c>
      <c r="E24" s="42"/>
    </row>
    <row r="25" spans="3:5" ht="15">
      <c r="C25" s="22" t="s">
        <v>30</v>
      </c>
      <c r="D25" s="41">
        <f>'część (5)'!H$6</f>
        <v>0</v>
      </c>
      <c r="E25" s="42"/>
    </row>
    <row r="26" spans="3:5" ht="15">
      <c r="C26" s="22" t="s">
        <v>31</v>
      </c>
      <c r="D26" s="41">
        <f>'część (6)'!H$6</f>
        <v>0</v>
      </c>
      <c r="E26" s="42"/>
    </row>
    <row r="27" spans="3:5" ht="15">
      <c r="C27" s="22" t="s">
        <v>32</v>
      </c>
      <c r="D27" s="41">
        <f>'część (7)'!H$6</f>
        <v>0</v>
      </c>
      <c r="E27" s="42"/>
    </row>
    <row r="28" spans="3:5" ht="15">
      <c r="C28" s="22" t="s">
        <v>33</v>
      </c>
      <c r="D28" s="41">
        <f>'część (8)'!H$6</f>
        <v>0</v>
      </c>
      <c r="E28" s="42"/>
    </row>
    <row r="29" spans="3:5" ht="15">
      <c r="C29" s="22" t="s">
        <v>34</v>
      </c>
      <c r="D29" s="41">
        <f>'część (9)'!H$6</f>
        <v>0</v>
      </c>
      <c r="E29" s="42"/>
    </row>
    <row r="30" spans="3:5" ht="15">
      <c r="C30" s="22" t="s">
        <v>35</v>
      </c>
      <c r="D30" s="41">
        <f>'część (10)'!H$6</f>
        <v>0</v>
      </c>
      <c r="E30" s="42"/>
    </row>
    <row r="31" spans="3:5" ht="15">
      <c r="C31" s="22" t="s">
        <v>36</v>
      </c>
      <c r="D31" s="41">
        <f>'część (11)'!H$6</f>
        <v>0</v>
      </c>
      <c r="E31" s="42"/>
    </row>
    <row r="32" spans="3:5" ht="15">
      <c r="C32" s="22" t="s">
        <v>37</v>
      </c>
      <c r="D32" s="41">
        <f>'część (12)'!H$6</f>
        <v>0</v>
      </c>
      <c r="E32" s="42"/>
    </row>
    <row r="33" spans="3:5" ht="15">
      <c r="C33" s="22" t="s">
        <v>38</v>
      </c>
      <c r="D33" s="41">
        <f>'część (13)'!H$6</f>
        <v>0</v>
      </c>
      <c r="E33" s="42"/>
    </row>
    <row r="34" spans="3:5" ht="15">
      <c r="C34" s="22" t="s">
        <v>39</v>
      </c>
      <c r="D34" s="41">
        <f>'część (14)'!H$6</f>
        <v>0</v>
      </c>
      <c r="E34" s="42"/>
    </row>
    <row r="35" spans="3:5" ht="15">
      <c r="C35" s="22" t="s">
        <v>40</v>
      </c>
      <c r="D35" s="41">
        <f>'część (15)'!H$6</f>
        <v>0</v>
      </c>
      <c r="E35" s="42"/>
    </row>
    <row r="36" spans="3:5" ht="15">
      <c r="C36" s="22" t="s">
        <v>41</v>
      </c>
      <c r="D36" s="41">
        <f>'część (16)'!H$6</f>
        <v>0</v>
      </c>
      <c r="E36" s="42"/>
    </row>
    <row r="37" spans="3:5" ht="15">
      <c r="C37" s="22" t="s">
        <v>42</v>
      </c>
      <c r="D37" s="41">
        <f>'część (17)'!H$6</f>
        <v>0</v>
      </c>
      <c r="E37" s="42"/>
    </row>
    <row r="38" spans="3:5" ht="15">
      <c r="C38" s="22" t="s">
        <v>43</v>
      </c>
      <c r="D38" s="41">
        <f>'część (18)'!H$6</f>
        <v>0</v>
      </c>
      <c r="E38" s="42"/>
    </row>
    <row r="39" spans="3:5" ht="15">
      <c r="C39" s="22" t="s">
        <v>44</v>
      </c>
      <c r="D39" s="41">
        <f>'część (19)'!H$6</f>
        <v>0</v>
      </c>
      <c r="E39" s="42"/>
    </row>
    <row r="40" spans="3:5" ht="15">
      <c r="C40" s="22" t="s">
        <v>45</v>
      </c>
      <c r="D40" s="41">
        <f>'część (20)'!H$6</f>
        <v>0</v>
      </c>
      <c r="E40" s="42"/>
    </row>
    <row r="41" spans="3:5" ht="15">
      <c r="C41" s="22" t="s">
        <v>46</v>
      </c>
      <c r="D41" s="41">
        <f>'część (21)'!H$6</f>
        <v>0</v>
      </c>
      <c r="E41" s="42"/>
    </row>
    <row r="42" spans="3:5" ht="15">
      <c r="C42" s="22" t="s">
        <v>47</v>
      </c>
      <c r="D42" s="41">
        <f>'część (22)'!H$6</f>
        <v>0</v>
      </c>
      <c r="E42" s="42"/>
    </row>
    <row r="43" spans="3:5" ht="15">
      <c r="C43" s="22" t="s">
        <v>48</v>
      </c>
      <c r="D43" s="41">
        <f>'część (23)'!H$6</f>
        <v>0</v>
      </c>
      <c r="E43" s="42"/>
    </row>
    <row r="44" spans="3:5" ht="15">
      <c r="C44" s="22" t="s">
        <v>49</v>
      </c>
      <c r="D44" s="41">
        <f>'część (24)'!H$6</f>
        <v>0</v>
      </c>
      <c r="E44" s="42"/>
    </row>
    <row r="45" spans="3:5" ht="15">
      <c r="C45" s="22" t="s">
        <v>50</v>
      </c>
      <c r="D45" s="41">
        <f>'część (25)'!H$6</f>
        <v>0</v>
      </c>
      <c r="E45" s="42"/>
    </row>
    <row r="46" spans="3:5" s="59" customFormat="1" ht="15">
      <c r="C46" s="56" t="s">
        <v>51</v>
      </c>
      <c r="D46" s="41">
        <f>'część (26)'!H$6</f>
        <v>0</v>
      </c>
      <c r="E46" s="42"/>
    </row>
    <row r="47" spans="3:5" ht="15">
      <c r="C47" s="22" t="s">
        <v>237</v>
      </c>
      <c r="D47" s="41">
        <f>'część (26)'!H$6</f>
        <v>0</v>
      </c>
      <c r="E47" s="42"/>
    </row>
    <row r="48" spans="4:5" ht="15">
      <c r="D48" s="43"/>
      <c r="E48" s="42"/>
    </row>
    <row r="49" spans="2:5" ht="34.5" customHeight="1">
      <c r="B49" s="11" t="s">
        <v>4</v>
      </c>
      <c r="C49" s="82" t="s">
        <v>97</v>
      </c>
      <c r="D49" s="82"/>
      <c r="E49" s="82"/>
    </row>
    <row r="50" spans="3:5" ht="50.25" customHeight="1">
      <c r="C50" s="87" t="s">
        <v>98</v>
      </c>
      <c r="D50" s="88"/>
      <c r="E50" s="44" t="s">
        <v>99</v>
      </c>
    </row>
    <row r="51" spans="3:5" ht="50.25" customHeight="1">
      <c r="C51" s="82" t="s">
        <v>100</v>
      </c>
      <c r="D51" s="82"/>
      <c r="E51" s="82"/>
    </row>
    <row r="52" spans="2:5" ht="31.5" customHeight="1">
      <c r="B52" s="11" t="s">
        <v>5</v>
      </c>
      <c r="C52" s="79" t="s">
        <v>101</v>
      </c>
      <c r="D52" s="79"/>
      <c r="E52" s="79"/>
    </row>
    <row r="53" spans="3:5" ht="33" customHeight="1">
      <c r="C53" s="87" t="s">
        <v>102</v>
      </c>
      <c r="D53" s="88"/>
      <c r="E53" s="44" t="s">
        <v>103</v>
      </c>
    </row>
    <row r="54" spans="3:5" ht="33" customHeight="1">
      <c r="C54" s="77" t="s">
        <v>104</v>
      </c>
      <c r="D54" s="78"/>
      <c r="E54" s="78"/>
    </row>
    <row r="55" spans="2:5" ht="18.75" customHeight="1">
      <c r="B55" s="11" t="s">
        <v>6</v>
      </c>
      <c r="C55" s="79" t="s">
        <v>105</v>
      </c>
      <c r="D55" s="79"/>
      <c r="E55" s="79"/>
    </row>
    <row r="56" spans="3:5" ht="94.5" customHeight="1">
      <c r="C56" s="75" t="s">
        <v>106</v>
      </c>
      <c r="D56" s="76"/>
      <c r="E56" s="44" t="s">
        <v>107</v>
      </c>
    </row>
    <row r="57" spans="3:5" ht="18.75" customHeight="1">
      <c r="C57" s="77" t="s">
        <v>108</v>
      </c>
      <c r="D57" s="78"/>
      <c r="E57" s="78"/>
    </row>
    <row r="58" spans="2:5" ht="32.25" customHeight="1">
      <c r="B58" s="11" t="s">
        <v>55</v>
      </c>
      <c r="C58" s="82" t="s">
        <v>109</v>
      </c>
      <c r="D58" s="82"/>
      <c r="E58" s="82"/>
    </row>
    <row r="59" spans="2:5" ht="16.5" customHeight="1">
      <c r="B59" s="11" t="s">
        <v>61</v>
      </c>
      <c r="C59" s="81" t="s">
        <v>110</v>
      </c>
      <c r="D59" s="79"/>
      <c r="E59" s="83"/>
    </row>
    <row r="60" spans="2:5" ht="36" customHeight="1">
      <c r="B60" s="11" t="s">
        <v>7</v>
      </c>
      <c r="C60" s="84" t="s">
        <v>89</v>
      </c>
      <c r="D60" s="84"/>
      <c r="E60" s="84"/>
    </row>
    <row r="61" spans="2:5" ht="48" customHeight="1">
      <c r="B61" s="11" t="s">
        <v>8</v>
      </c>
      <c r="C61" s="79" t="s">
        <v>210</v>
      </c>
      <c r="D61" s="79"/>
      <c r="E61" s="79"/>
    </row>
    <row r="62" spans="2:5" ht="33" customHeight="1">
      <c r="B62" s="11" t="s">
        <v>21</v>
      </c>
      <c r="C62" s="79" t="s">
        <v>24</v>
      </c>
      <c r="D62" s="81"/>
      <c r="E62" s="81"/>
    </row>
    <row r="63" spans="2:5" s="45" customFormat="1" ht="29.25" customHeight="1">
      <c r="B63" s="11" t="s">
        <v>60</v>
      </c>
      <c r="C63" s="79" t="s">
        <v>111</v>
      </c>
      <c r="D63" s="81"/>
      <c r="E63" s="81"/>
    </row>
    <row r="64" spans="2:5" s="45" customFormat="1" ht="35.25" customHeight="1">
      <c r="B64" s="11" t="s">
        <v>1</v>
      </c>
      <c r="C64" s="79" t="s">
        <v>56</v>
      </c>
      <c r="D64" s="81"/>
      <c r="E64" s="81"/>
    </row>
    <row r="65" spans="2:5" ht="18" customHeight="1">
      <c r="B65" s="46" t="s">
        <v>0</v>
      </c>
      <c r="C65" s="47" t="s">
        <v>9</v>
      </c>
      <c r="D65" s="47"/>
      <c r="E65" s="48"/>
    </row>
    <row r="66" spans="3:5" ht="18" customHeight="1">
      <c r="C66" s="2"/>
      <c r="D66" s="2"/>
      <c r="E66" s="14"/>
    </row>
    <row r="67" spans="3:5" ht="18" customHeight="1">
      <c r="C67" s="66" t="s">
        <v>22</v>
      </c>
      <c r="D67" s="67"/>
      <c r="E67" s="68"/>
    </row>
    <row r="68" spans="3:5" ht="18" customHeight="1">
      <c r="C68" s="66" t="s">
        <v>10</v>
      </c>
      <c r="D68" s="68"/>
      <c r="E68" s="22" t="s">
        <v>11</v>
      </c>
    </row>
    <row r="69" spans="3:5" ht="18" customHeight="1">
      <c r="C69" s="73"/>
      <c r="D69" s="74"/>
      <c r="E69" s="22"/>
    </row>
    <row r="70" spans="3:5" ht="18" customHeight="1">
      <c r="C70" s="73"/>
      <c r="D70" s="74"/>
      <c r="E70" s="22"/>
    </row>
    <row r="71" spans="3:5" ht="18" customHeight="1">
      <c r="C71" s="49" t="s">
        <v>12</v>
      </c>
      <c r="D71" s="49"/>
      <c r="E71" s="14"/>
    </row>
    <row r="72" spans="3:5" ht="18" customHeight="1">
      <c r="C72" s="66" t="s">
        <v>23</v>
      </c>
      <c r="D72" s="67"/>
      <c r="E72" s="68"/>
    </row>
    <row r="73" spans="3:5" ht="18" customHeight="1">
      <c r="C73" s="50" t="s">
        <v>10</v>
      </c>
      <c r="D73" s="51" t="s">
        <v>11</v>
      </c>
      <c r="E73" s="52" t="s">
        <v>13</v>
      </c>
    </row>
    <row r="74" spans="3:5" ht="18" customHeight="1">
      <c r="C74" s="53"/>
      <c r="D74" s="51"/>
      <c r="E74" s="54"/>
    </row>
    <row r="75" spans="3:5" ht="18" customHeight="1">
      <c r="C75" s="53"/>
      <c r="D75" s="51"/>
      <c r="E75" s="54"/>
    </row>
    <row r="76" spans="3:5" ht="18" customHeight="1">
      <c r="C76" s="49"/>
      <c r="D76" s="49"/>
      <c r="E76" s="14"/>
    </row>
    <row r="77" spans="3:5" ht="18" customHeight="1">
      <c r="C77" s="66" t="s">
        <v>25</v>
      </c>
      <c r="D77" s="67"/>
      <c r="E77" s="68"/>
    </row>
    <row r="78" spans="3:5" ht="18" customHeight="1">
      <c r="C78" s="69" t="s">
        <v>14</v>
      </c>
      <c r="D78" s="69"/>
      <c r="E78" s="22" t="s">
        <v>112</v>
      </c>
    </row>
    <row r="79" spans="3:5" ht="18" customHeight="1">
      <c r="C79" s="70"/>
      <c r="D79" s="70"/>
      <c r="E79" s="22"/>
    </row>
    <row r="80" ht="34.5" customHeight="1"/>
    <row r="81" spans="3:5" ht="21" customHeight="1">
      <c r="C81" s="71"/>
      <c r="D81" s="72"/>
      <c r="E81" s="72"/>
    </row>
  </sheetData>
  <sheetProtection/>
  <mergeCells count="36">
    <mergeCell ref="C49:E49"/>
    <mergeCell ref="C50:D50"/>
    <mergeCell ref="C51:E51"/>
    <mergeCell ref="C54:E54"/>
    <mergeCell ref="C52:E52"/>
    <mergeCell ref="C53:D53"/>
    <mergeCell ref="C64:E64"/>
    <mergeCell ref="C55:E55"/>
    <mergeCell ref="C58:E58"/>
    <mergeCell ref="C59:E59"/>
    <mergeCell ref="C60:E60"/>
    <mergeCell ref="D10:E10"/>
    <mergeCell ref="D12:E12"/>
    <mergeCell ref="C62:E62"/>
    <mergeCell ref="C63:E63"/>
    <mergeCell ref="C18:E18"/>
    <mergeCell ref="C56:D56"/>
    <mergeCell ref="C57:E57"/>
    <mergeCell ref="C61:E61"/>
    <mergeCell ref="C68:D68"/>
    <mergeCell ref="D6:E6"/>
    <mergeCell ref="D13:E13"/>
    <mergeCell ref="D11:E11"/>
    <mergeCell ref="D14:E14"/>
    <mergeCell ref="D8:E8"/>
    <mergeCell ref="D16:E16"/>
    <mergeCell ref="D15:E15"/>
    <mergeCell ref="D9:E9"/>
    <mergeCell ref="C67:E67"/>
    <mergeCell ref="C78:D78"/>
    <mergeCell ref="C79:D79"/>
    <mergeCell ref="C81:E81"/>
    <mergeCell ref="C69:D69"/>
    <mergeCell ref="C70:D70"/>
    <mergeCell ref="C72:E72"/>
    <mergeCell ref="C77:E7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4">
      <selection activeCell="B17" sqref="B17:D17"/>
    </sheetView>
  </sheetViews>
  <sheetFormatPr defaultColWidth="9.00390625" defaultRowHeight="12.75"/>
  <cols>
    <col min="1" max="1" width="5.375" style="2" customWidth="1"/>
    <col min="2" max="2" width="27.25390625" style="2" customWidth="1"/>
    <col min="3" max="3" width="23.875" style="2" customWidth="1"/>
    <col min="4" max="4" width="37.7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9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SUM(N11:N11)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140</v>
      </c>
      <c r="E10" s="20" t="s">
        <v>83</v>
      </c>
      <c r="F10" s="21"/>
      <c r="G10" s="8" t="str">
        <f>"Nazwa handlowa /
"&amp;C10&amp;" / 
"&amp;D10</f>
        <v>Nazwa handlowa /
Dawka / 
Postać 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132" customHeight="1">
      <c r="A11" s="22" t="s">
        <v>3</v>
      </c>
      <c r="B11" s="1" t="s">
        <v>141</v>
      </c>
      <c r="C11" s="1" t="s">
        <v>209</v>
      </c>
      <c r="D11" s="1" t="s">
        <v>215</v>
      </c>
      <c r="E11" s="23">
        <v>90</v>
      </c>
      <c r="F11" s="21" t="s">
        <v>184</v>
      </c>
      <c r="G11" s="24" t="s">
        <v>212</v>
      </c>
      <c r="H11" s="24"/>
      <c r="I11" s="24"/>
      <c r="J11" s="24" t="s">
        <v>213</v>
      </c>
      <c r="K11" s="24"/>
      <c r="L11" s="24"/>
      <c r="M11" s="24"/>
      <c r="N11" s="26">
        <f>ROUND(L11*ROUND(M11,2),2)</f>
        <v>0</v>
      </c>
    </row>
    <row r="13" spans="2:4" ht="93" customHeight="1">
      <c r="B13" s="86" t="s">
        <v>236</v>
      </c>
      <c r="C13" s="91"/>
      <c r="D13" s="9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4">
      <selection activeCell="B17" sqref="B17:D17"/>
    </sheetView>
  </sheetViews>
  <sheetFormatPr defaultColWidth="9.00390625" defaultRowHeight="12.75"/>
  <cols>
    <col min="1" max="1" width="5.375" style="2" customWidth="1"/>
    <col min="2" max="2" width="21.875" style="2" customWidth="1"/>
    <col min="3" max="3" width="18.375" style="2" customWidth="1"/>
    <col min="4" max="4" width="35.7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10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SUM(N11:N11)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92</v>
      </c>
      <c r="E10" s="20" t="s">
        <v>77</v>
      </c>
      <c r="F10" s="21"/>
      <c r="G10" s="8" t="str">
        <f>"Nazwa handlowa /
"&amp;C10&amp;" / 
"&amp;D10</f>
        <v>Nazwa handlowa /
Dawka / 
Postać / 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142</v>
      </c>
      <c r="C11" s="1" t="s">
        <v>80</v>
      </c>
      <c r="D11" s="1" t="s">
        <v>143</v>
      </c>
      <c r="E11" s="23">
        <v>2000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4" ht="194.25" customHeight="1">
      <c r="B13" s="86" t="s">
        <v>144</v>
      </c>
      <c r="C13" s="91"/>
      <c r="D13" s="9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4.25390625" style="2" customWidth="1"/>
    <col min="3" max="3" width="19.625" style="2" customWidth="1"/>
    <col min="4" max="4" width="38.3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11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SUM(N11:N11)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92</v>
      </c>
      <c r="E10" s="20" t="s">
        <v>77</v>
      </c>
      <c r="F10" s="21"/>
      <c r="G10" s="8" t="str">
        <f>"Nazwa handlowa /
"&amp;C10&amp;" / 
"&amp;D10</f>
        <v>Nazwa handlowa /
Dawka / 
Postać / 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142</v>
      </c>
      <c r="C11" s="1" t="s">
        <v>80</v>
      </c>
      <c r="D11" s="1" t="s">
        <v>143</v>
      </c>
      <c r="E11" s="23">
        <v>240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4" ht="132" customHeight="1">
      <c r="B13" s="86" t="s">
        <v>234</v>
      </c>
      <c r="C13" s="91"/>
      <c r="D13" s="9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0.75390625" style="2" customWidth="1"/>
    <col min="3" max="3" width="17.75390625" style="2" customWidth="1"/>
    <col min="4" max="4" width="25.2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12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SUM(N11:N11)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77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145</v>
      </c>
      <c r="C11" s="1" t="s">
        <v>82</v>
      </c>
      <c r="D11" s="1" t="s">
        <v>85</v>
      </c>
      <c r="E11" s="23">
        <v>1680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4" ht="112.5" customHeight="1">
      <c r="B13" s="86" t="s">
        <v>146</v>
      </c>
      <c r="C13" s="91"/>
      <c r="D13" s="9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9.375" style="2" customWidth="1"/>
    <col min="3" max="3" width="18.125" style="2" customWidth="1"/>
    <col min="4" max="4" width="23.7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13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SUM(N11:N11)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79</v>
      </c>
      <c r="E10" s="20" t="s">
        <v>83</v>
      </c>
      <c r="F10" s="21"/>
      <c r="G10" s="8" t="str">
        <f>"Nazwa handlowa /
"&amp;C10&amp;" / 
"&amp;D10</f>
        <v>Nazwa handlowa /
Dawka / 
Postać/ 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147</v>
      </c>
      <c r="C11" s="1" t="s">
        <v>148</v>
      </c>
      <c r="D11" s="1" t="s">
        <v>222</v>
      </c>
      <c r="E11" s="23">
        <v>650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3" spans="2:4" ht="48" customHeight="1">
      <c r="B13" s="86" t="s">
        <v>116</v>
      </c>
      <c r="C13" s="91"/>
      <c r="D13" s="9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26"/>
  <sheetViews>
    <sheetView showGridLines="0" zoomScale="77" zoomScaleNormal="77" zoomScalePageLayoutView="80" workbookViewId="0" topLeftCell="A6">
      <selection activeCell="B17" sqref="B17:D17"/>
    </sheetView>
  </sheetViews>
  <sheetFormatPr defaultColWidth="9.00390625" defaultRowHeight="12.75"/>
  <cols>
    <col min="1" max="1" width="5.375" style="27" customWidth="1"/>
    <col min="2" max="2" width="31.625" style="27" customWidth="1"/>
    <col min="3" max="3" width="18.625" style="27" customWidth="1"/>
    <col min="4" max="4" width="21.375" style="27" customWidth="1"/>
    <col min="5" max="5" width="12.25390625" style="29" customWidth="1"/>
    <col min="6" max="6" width="10.75390625" style="27" customWidth="1"/>
    <col min="7" max="7" width="36.125" style="27" customWidth="1"/>
    <col min="8" max="8" width="30.25390625" style="27" customWidth="1"/>
    <col min="9" max="9" width="17.625" style="27" customWidth="1"/>
    <col min="10" max="10" width="26.75390625" style="27" customWidth="1"/>
    <col min="11" max="11" width="16.125" style="27" customWidth="1"/>
    <col min="12" max="12" width="15.75390625" style="27" customWidth="1"/>
    <col min="13" max="14" width="16.00390625" style="27" customWidth="1"/>
    <col min="15" max="15" width="8.00390625" style="27" customWidth="1"/>
    <col min="16" max="16" width="15.875" style="27" customWidth="1"/>
    <col min="17" max="17" width="15.875" style="31" customWidth="1"/>
    <col min="18" max="18" width="15.875" style="27" customWidth="1"/>
    <col min="19" max="20" width="14.25390625" style="27" customWidth="1"/>
    <col min="21" max="21" width="15.25390625" style="27" customWidth="1"/>
    <col min="22" max="16384" width="9.125" style="27" customWidth="1"/>
  </cols>
  <sheetData>
    <row r="1" spans="2:20" ht="15">
      <c r="B1" s="28" t="str">
        <f>'formularz oferty'!D4</f>
        <v>DFP.271.37.2021.AB</v>
      </c>
      <c r="N1" s="30" t="s">
        <v>74</v>
      </c>
      <c r="S1" s="28"/>
      <c r="T1" s="28"/>
    </row>
    <row r="2" spans="7:9" ht="15">
      <c r="G2" s="92"/>
      <c r="H2" s="92"/>
      <c r="I2" s="92"/>
    </row>
    <row r="3" ht="15">
      <c r="N3" s="30" t="s">
        <v>78</v>
      </c>
    </row>
    <row r="4" spans="2:17" ht="15">
      <c r="B4" s="32" t="s">
        <v>15</v>
      </c>
      <c r="C4" s="33">
        <v>14</v>
      </c>
      <c r="D4" s="34"/>
      <c r="E4" s="35"/>
      <c r="F4" s="36"/>
      <c r="G4" s="37" t="s">
        <v>20</v>
      </c>
      <c r="H4" s="36"/>
      <c r="I4" s="34"/>
      <c r="J4" s="36"/>
      <c r="K4" s="36"/>
      <c r="L4" s="36"/>
      <c r="M4" s="36"/>
      <c r="N4" s="36"/>
      <c r="Q4" s="27"/>
    </row>
    <row r="5" spans="2:17" ht="15">
      <c r="B5" s="32"/>
      <c r="C5" s="34"/>
      <c r="D5" s="34"/>
      <c r="E5" s="35"/>
      <c r="F5" s="36"/>
      <c r="G5" s="37"/>
      <c r="H5" s="36"/>
      <c r="I5" s="34"/>
      <c r="J5" s="36"/>
      <c r="K5" s="36"/>
      <c r="L5" s="36"/>
      <c r="M5" s="36"/>
      <c r="N5" s="36"/>
      <c r="Q5" s="27"/>
    </row>
    <row r="6" spans="1:9" s="2" customFormat="1" ht="15">
      <c r="A6" s="7"/>
      <c r="B6" s="7"/>
      <c r="C6" s="13"/>
      <c r="D6" s="13"/>
      <c r="E6" s="14"/>
      <c r="F6" s="11"/>
      <c r="G6" s="15" t="s">
        <v>2</v>
      </c>
      <c r="H6" s="89">
        <f>SUM(N11:N11)</f>
        <v>0</v>
      </c>
      <c r="I6" s="90"/>
    </row>
    <row r="7" spans="1:12" s="2" customFormat="1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</row>
    <row r="8" spans="1:12" s="2" customFormat="1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</row>
    <row r="9" spans="2:5" s="2" customFormat="1" ht="15">
      <c r="B9" s="7"/>
      <c r="E9" s="19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7" s="2" customFormat="1" ht="45">
      <c r="A11" s="22" t="s">
        <v>3</v>
      </c>
      <c r="B11" s="1" t="s">
        <v>149</v>
      </c>
      <c r="C11" s="1" t="s">
        <v>150</v>
      </c>
      <c r="D11" s="1" t="s">
        <v>151</v>
      </c>
      <c r="E11" s="23">
        <v>45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  <c r="Q11" s="6"/>
    </row>
    <row r="12" spans="5:17" s="2" customFormat="1" ht="15">
      <c r="E12" s="4"/>
      <c r="Q12" s="6"/>
    </row>
    <row r="13" spans="2:17" s="2" customFormat="1" ht="34.5" customHeight="1">
      <c r="B13" s="86" t="s">
        <v>116</v>
      </c>
      <c r="C13" s="91"/>
      <c r="D13" s="91"/>
      <c r="E13" s="4"/>
      <c r="Q13" s="6"/>
    </row>
    <row r="14" spans="5:17" s="2" customFormat="1" ht="15">
      <c r="E14" s="4"/>
      <c r="Q14" s="6"/>
    </row>
    <row r="15" spans="5:17" s="2" customFormat="1" ht="15">
      <c r="E15" s="4"/>
      <c r="Q15" s="6"/>
    </row>
    <row r="16" spans="5:17" s="2" customFormat="1" ht="15">
      <c r="E16" s="4"/>
      <c r="Q16" s="6"/>
    </row>
    <row r="17" spans="5:17" s="2" customFormat="1" ht="15">
      <c r="E17" s="4"/>
      <c r="Q17" s="6"/>
    </row>
    <row r="18" spans="5:17" s="2" customFormat="1" ht="15">
      <c r="E18" s="4"/>
      <c r="Q18" s="6"/>
    </row>
    <row r="19" spans="5:17" s="2" customFormat="1" ht="15">
      <c r="E19" s="4"/>
      <c r="Q19" s="6"/>
    </row>
    <row r="20" spans="5:17" s="2" customFormat="1" ht="15">
      <c r="E20" s="4"/>
      <c r="Q20" s="6"/>
    </row>
    <row r="21" spans="5:17" s="2" customFormat="1" ht="15">
      <c r="E21" s="4"/>
      <c r="Q21" s="6"/>
    </row>
    <row r="22" spans="5:17" s="2" customFormat="1" ht="15">
      <c r="E22" s="4"/>
      <c r="Q22" s="6"/>
    </row>
    <row r="23" spans="5:17" s="2" customFormat="1" ht="15">
      <c r="E23" s="4"/>
      <c r="Q23" s="6"/>
    </row>
    <row r="24" spans="5:17" s="2" customFormat="1" ht="15">
      <c r="E24" s="4"/>
      <c r="Q24" s="6"/>
    </row>
    <row r="25" spans="5:17" s="2" customFormat="1" ht="15">
      <c r="E25" s="4"/>
      <c r="Q25" s="6"/>
    </row>
    <row r="26" spans="5:17" s="2" customFormat="1" ht="15">
      <c r="E26" s="4"/>
      <c r="Q26" s="6"/>
    </row>
    <row r="27" spans="5:17" s="2" customFormat="1" ht="15">
      <c r="E27" s="4"/>
      <c r="Q27" s="6"/>
    </row>
    <row r="28" spans="5:17" s="2" customFormat="1" ht="15">
      <c r="E28" s="4"/>
      <c r="Q28" s="6"/>
    </row>
    <row r="29" spans="5:17" s="2" customFormat="1" ht="15">
      <c r="E29" s="4"/>
      <c r="Q29" s="6"/>
    </row>
    <row r="30" spans="5:17" s="2" customFormat="1" ht="15">
      <c r="E30" s="4"/>
      <c r="Q30" s="6"/>
    </row>
    <row r="31" spans="5:17" s="2" customFormat="1" ht="15">
      <c r="E31" s="4"/>
      <c r="Q31" s="6"/>
    </row>
    <row r="32" spans="5:17" s="2" customFormat="1" ht="15">
      <c r="E32" s="4"/>
      <c r="Q32" s="6"/>
    </row>
    <row r="33" spans="5:17" s="2" customFormat="1" ht="15">
      <c r="E33" s="4"/>
      <c r="Q33" s="6"/>
    </row>
    <row r="34" spans="5:17" s="2" customFormat="1" ht="15">
      <c r="E34" s="4"/>
      <c r="Q34" s="6"/>
    </row>
    <row r="35" spans="5:17" s="2" customFormat="1" ht="15">
      <c r="E35" s="4"/>
      <c r="Q35" s="6"/>
    </row>
    <row r="36" spans="5:17" s="2" customFormat="1" ht="15">
      <c r="E36" s="4"/>
      <c r="Q36" s="6"/>
    </row>
    <row r="37" spans="5:17" s="2" customFormat="1" ht="15">
      <c r="E37" s="4"/>
      <c r="Q37" s="6"/>
    </row>
    <row r="38" spans="5:17" s="2" customFormat="1" ht="15">
      <c r="E38" s="4"/>
      <c r="Q38" s="6"/>
    </row>
    <row r="39" spans="5:17" s="2" customFormat="1" ht="15">
      <c r="E39" s="4"/>
      <c r="Q39" s="6"/>
    </row>
    <row r="40" spans="5:17" s="2" customFormat="1" ht="15">
      <c r="E40" s="4"/>
      <c r="Q40" s="6"/>
    </row>
    <row r="41" spans="5:17" s="2" customFormat="1" ht="15">
      <c r="E41" s="4"/>
      <c r="Q41" s="6"/>
    </row>
    <row r="42" spans="5:17" s="2" customFormat="1" ht="15">
      <c r="E42" s="4"/>
      <c r="Q42" s="6"/>
    </row>
    <row r="43" spans="5:17" s="2" customFormat="1" ht="15">
      <c r="E43" s="4"/>
      <c r="Q43" s="6"/>
    </row>
    <row r="44" spans="5:17" s="2" customFormat="1" ht="15">
      <c r="E44" s="4"/>
      <c r="Q44" s="6"/>
    </row>
    <row r="45" spans="5:17" s="2" customFormat="1" ht="15">
      <c r="E45" s="4"/>
      <c r="Q45" s="6"/>
    </row>
    <row r="46" spans="5:17" s="2" customFormat="1" ht="15">
      <c r="E46" s="4"/>
      <c r="Q46" s="6"/>
    </row>
    <row r="47" spans="5:17" s="2" customFormat="1" ht="15">
      <c r="E47" s="4"/>
      <c r="Q47" s="6"/>
    </row>
    <row r="48" spans="5:17" s="2" customFormat="1" ht="15">
      <c r="E48" s="4"/>
      <c r="Q48" s="6"/>
    </row>
    <row r="49" spans="5:17" s="2" customFormat="1" ht="15">
      <c r="E49" s="4"/>
      <c r="Q49" s="6"/>
    </row>
    <row r="50" spans="5:17" s="2" customFormat="1" ht="15">
      <c r="E50" s="4"/>
      <c r="Q50" s="6"/>
    </row>
    <row r="51" spans="5:17" s="2" customFormat="1" ht="15">
      <c r="E51" s="4"/>
      <c r="Q51" s="6"/>
    </row>
    <row r="52" spans="5:17" s="2" customFormat="1" ht="15">
      <c r="E52" s="4"/>
      <c r="Q52" s="6"/>
    </row>
    <row r="53" spans="5:17" s="2" customFormat="1" ht="15">
      <c r="E53" s="4"/>
      <c r="Q53" s="6"/>
    </row>
    <row r="54" spans="5:17" s="2" customFormat="1" ht="15">
      <c r="E54" s="4"/>
      <c r="Q54" s="6"/>
    </row>
    <row r="55" spans="5:17" s="2" customFormat="1" ht="15">
      <c r="E55" s="4"/>
      <c r="Q55" s="6"/>
    </row>
    <row r="56" spans="5:17" s="2" customFormat="1" ht="15">
      <c r="E56" s="4"/>
      <c r="Q56" s="6"/>
    </row>
    <row r="57" spans="5:17" s="2" customFormat="1" ht="15">
      <c r="E57" s="4"/>
      <c r="Q57" s="6"/>
    </row>
    <row r="58" spans="5:17" s="2" customFormat="1" ht="15">
      <c r="E58" s="4"/>
      <c r="Q58" s="6"/>
    </row>
    <row r="59" spans="5:17" s="2" customFormat="1" ht="15">
      <c r="E59" s="4"/>
      <c r="Q59" s="6"/>
    </row>
    <row r="60" spans="5:17" s="2" customFormat="1" ht="15">
      <c r="E60" s="4"/>
      <c r="Q60" s="6"/>
    </row>
    <row r="61" spans="5:17" s="2" customFormat="1" ht="15">
      <c r="E61" s="4"/>
      <c r="Q61" s="6"/>
    </row>
    <row r="62" spans="5:17" s="2" customFormat="1" ht="15">
      <c r="E62" s="4"/>
      <c r="Q62" s="6"/>
    </row>
    <row r="63" spans="5:17" s="2" customFormat="1" ht="15">
      <c r="E63" s="4"/>
      <c r="Q63" s="6"/>
    </row>
    <row r="64" spans="5:17" s="2" customFormat="1" ht="15">
      <c r="E64" s="4"/>
      <c r="Q64" s="6"/>
    </row>
    <row r="65" spans="5:17" s="2" customFormat="1" ht="15">
      <c r="E65" s="4"/>
      <c r="Q65" s="6"/>
    </row>
    <row r="66" spans="5:17" s="2" customFormat="1" ht="15">
      <c r="E66" s="4"/>
      <c r="Q66" s="6"/>
    </row>
    <row r="67" spans="5:17" s="2" customFormat="1" ht="15">
      <c r="E67" s="4"/>
      <c r="Q67" s="6"/>
    </row>
    <row r="68" spans="5:17" s="2" customFormat="1" ht="15">
      <c r="E68" s="4"/>
      <c r="Q68" s="6"/>
    </row>
    <row r="69" spans="5:17" s="2" customFormat="1" ht="15">
      <c r="E69" s="4"/>
      <c r="Q69" s="6"/>
    </row>
    <row r="70" spans="5:17" s="2" customFormat="1" ht="15">
      <c r="E70" s="4"/>
      <c r="Q70" s="6"/>
    </row>
    <row r="71" spans="5:17" s="2" customFormat="1" ht="15">
      <c r="E71" s="4"/>
      <c r="Q71" s="6"/>
    </row>
    <row r="72" spans="5:17" s="2" customFormat="1" ht="15">
      <c r="E72" s="4"/>
      <c r="Q72" s="6"/>
    </row>
    <row r="73" spans="5:17" s="2" customFormat="1" ht="15">
      <c r="E73" s="4"/>
      <c r="Q73" s="6"/>
    </row>
    <row r="74" spans="5:17" s="2" customFormat="1" ht="15">
      <c r="E74" s="4"/>
      <c r="Q74" s="6"/>
    </row>
    <row r="75" spans="5:17" s="2" customFormat="1" ht="15">
      <c r="E75" s="4"/>
      <c r="Q75" s="6"/>
    </row>
    <row r="76" spans="5:17" s="2" customFormat="1" ht="15">
      <c r="E76" s="4"/>
      <c r="Q76" s="6"/>
    </row>
    <row r="77" spans="5:17" s="2" customFormat="1" ht="15">
      <c r="E77" s="4"/>
      <c r="Q77" s="6"/>
    </row>
    <row r="78" spans="5:17" s="2" customFormat="1" ht="15">
      <c r="E78" s="4"/>
      <c r="Q78" s="6"/>
    </row>
    <row r="79" spans="5:17" s="2" customFormat="1" ht="15">
      <c r="E79" s="4"/>
      <c r="Q79" s="6"/>
    </row>
    <row r="80" spans="5:17" s="2" customFormat="1" ht="15">
      <c r="E80" s="4"/>
      <c r="Q80" s="6"/>
    </row>
    <row r="81" spans="5:17" s="2" customFormat="1" ht="15">
      <c r="E81" s="4"/>
      <c r="Q81" s="6"/>
    </row>
    <row r="82" spans="5:17" s="2" customFormat="1" ht="15">
      <c r="E82" s="4"/>
      <c r="Q82" s="6"/>
    </row>
    <row r="83" spans="5:17" s="2" customFormat="1" ht="15">
      <c r="E83" s="4"/>
      <c r="Q83" s="6"/>
    </row>
    <row r="84" spans="5:17" s="2" customFormat="1" ht="15">
      <c r="E84" s="4"/>
      <c r="Q84" s="6"/>
    </row>
    <row r="85" spans="5:17" s="2" customFormat="1" ht="15">
      <c r="E85" s="4"/>
      <c r="Q85" s="6"/>
    </row>
    <row r="86" spans="5:17" s="2" customFormat="1" ht="15">
      <c r="E86" s="4"/>
      <c r="Q86" s="6"/>
    </row>
    <row r="87" spans="5:17" s="2" customFormat="1" ht="15">
      <c r="E87" s="4"/>
      <c r="Q87" s="6"/>
    </row>
    <row r="88" spans="5:17" s="2" customFormat="1" ht="15">
      <c r="E88" s="4"/>
      <c r="Q88" s="6"/>
    </row>
    <row r="89" spans="5:17" s="2" customFormat="1" ht="15">
      <c r="E89" s="4"/>
      <c r="Q89" s="6"/>
    </row>
    <row r="90" spans="5:17" s="2" customFormat="1" ht="15">
      <c r="E90" s="4"/>
      <c r="Q90" s="6"/>
    </row>
    <row r="91" spans="5:17" s="2" customFormat="1" ht="15">
      <c r="E91" s="4"/>
      <c r="Q91" s="6"/>
    </row>
    <row r="92" spans="5:17" s="2" customFormat="1" ht="15">
      <c r="E92" s="4"/>
      <c r="Q92" s="6"/>
    </row>
    <row r="93" spans="5:17" s="2" customFormat="1" ht="15">
      <c r="E93" s="4"/>
      <c r="Q93" s="6"/>
    </row>
    <row r="94" spans="5:17" s="2" customFormat="1" ht="15">
      <c r="E94" s="4"/>
      <c r="Q94" s="6"/>
    </row>
    <row r="95" spans="5:17" s="2" customFormat="1" ht="15">
      <c r="E95" s="4"/>
      <c r="Q95" s="6"/>
    </row>
    <row r="96" spans="5:17" s="2" customFormat="1" ht="15">
      <c r="E96" s="4"/>
      <c r="Q96" s="6"/>
    </row>
    <row r="97" spans="5:17" s="2" customFormat="1" ht="15">
      <c r="E97" s="4"/>
      <c r="Q97" s="6"/>
    </row>
    <row r="98" spans="5:17" s="2" customFormat="1" ht="15">
      <c r="E98" s="4"/>
      <c r="Q98" s="6"/>
    </row>
    <row r="99" spans="5:17" s="2" customFormat="1" ht="15">
      <c r="E99" s="4"/>
      <c r="Q99" s="6"/>
    </row>
    <row r="100" spans="5:17" s="2" customFormat="1" ht="15">
      <c r="E100" s="4"/>
      <c r="Q100" s="6"/>
    </row>
    <row r="101" spans="5:17" s="2" customFormat="1" ht="15">
      <c r="E101" s="4"/>
      <c r="Q101" s="6"/>
    </row>
    <row r="102" spans="5:17" s="2" customFormat="1" ht="15">
      <c r="E102" s="4"/>
      <c r="Q102" s="6"/>
    </row>
    <row r="103" spans="5:17" s="2" customFormat="1" ht="15">
      <c r="E103" s="4"/>
      <c r="Q103" s="6"/>
    </row>
    <row r="104" spans="5:17" s="2" customFormat="1" ht="15">
      <c r="E104" s="4"/>
      <c r="Q104" s="6"/>
    </row>
    <row r="105" spans="5:17" s="2" customFormat="1" ht="15">
      <c r="E105" s="4"/>
      <c r="Q105" s="6"/>
    </row>
    <row r="106" spans="5:17" s="2" customFormat="1" ht="15">
      <c r="E106" s="4"/>
      <c r="Q106" s="6"/>
    </row>
    <row r="107" spans="5:17" s="2" customFormat="1" ht="15">
      <c r="E107" s="4"/>
      <c r="Q107" s="6"/>
    </row>
    <row r="108" spans="5:17" s="2" customFormat="1" ht="15">
      <c r="E108" s="4"/>
      <c r="Q108" s="6"/>
    </row>
    <row r="109" spans="5:17" s="2" customFormat="1" ht="15">
      <c r="E109" s="4"/>
      <c r="Q109" s="6"/>
    </row>
    <row r="110" spans="5:17" s="2" customFormat="1" ht="15">
      <c r="E110" s="4"/>
      <c r="Q110" s="6"/>
    </row>
    <row r="111" spans="5:17" s="2" customFormat="1" ht="15">
      <c r="E111" s="4"/>
      <c r="Q111" s="6"/>
    </row>
    <row r="112" spans="5:17" s="2" customFormat="1" ht="15">
      <c r="E112" s="4"/>
      <c r="Q112" s="6"/>
    </row>
    <row r="113" spans="5:17" s="2" customFormat="1" ht="15">
      <c r="E113" s="4"/>
      <c r="Q113" s="6"/>
    </row>
    <row r="114" spans="5:17" s="2" customFormat="1" ht="15">
      <c r="E114" s="4"/>
      <c r="Q114" s="6"/>
    </row>
    <row r="115" spans="5:17" s="2" customFormat="1" ht="15">
      <c r="E115" s="4"/>
      <c r="Q115" s="6"/>
    </row>
    <row r="116" spans="5:17" s="2" customFormat="1" ht="15">
      <c r="E116" s="4"/>
      <c r="Q116" s="6"/>
    </row>
    <row r="117" spans="5:17" s="2" customFormat="1" ht="15">
      <c r="E117" s="4"/>
      <c r="Q117" s="6"/>
    </row>
    <row r="118" spans="5:17" s="2" customFormat="1" ht="15">
      <c r="E118" s="4"/>
      <c r="Q118" s="6"/>
    </row>
    <row r="119" spans="5:17" s="2" customFormat="1" ht="15">
      <c r="E119" s="4"/>
      <c r="Q119" s="6"/>
    </row>
    <row r="120" spans="5:17" s="2" customFormat="1" ht="15">
      <c r="E120" s="4"/>
      <c r="Q120" s="6"/>
    </row>
    <row r="121" spans="5:17" s="2" customFormat="1" ht="15">
      <c r="E121" s="4"/>
      <c r="Q121" s="6"/>
    </row>
    <row r="122" spans="5:17" s="2" customFormat="1" ht="15">
      <c r="E122" s="4"/>
      <c r="Q122" s="6"/>
    </row>
    <row r="123" spans="5:17" s="2" customFormat="1" ht="15">
      <c r="E123" s="4"/>
      <c r="Q123" s="6"/>
    </row>
    <row r="124" spans="5:17" s="2" customFormat="1" ht="15">
      <c r="E124" s="4"/>
      <c r="Q124" s="6"/>
    </row>
    <row r="125" spans="5:17" s="2" customFormat="1" ht="15">
      <c r="E125" s="4"/>
      <c r="Q125" s="6"/>
    </row>
    <row r="126" spans="5:17" s="2" customFormat="1" ht="15">
      <c r="E126" s="4"/>
      <c r="Q126" s="6"/>
    </row>
    <row r="127" spans="5:17" s="2" customFormat="1" ht="15">
      <c r="E127" s="4"/>
      <c r="Q127" s="6"/>
    </row>
    <row r="128" spans="5:17" s="2" customFormat="1" ht="15">
      <c r="E128" s="4"/>
      <c r="Q128" s="6"/>
    </row>
    <row r="129" spans="5:17" s="2" customFormat="1" ht="15">
      <c r="E129" s="4"/>
      <c r="Q129" s="6"/>
    </row>
    <row r="130" spans="5:17" s="2" customFormat="1" ht="15">
      <c r="E130" s="4"/>
      <c r="Q130" s="6"/>
    </row>
    <row r="131" spans="5:17" s="2" customFormat="1" ht="15">
      <c r="E131" s="4"/>
      <c r="Q131" s="6"/>
    </row>
    <row r="132" spans="5:17" s="2" customFormat="1" ht="15">
      <c r="E132" s="4"/>
      <c r="Q132" s="6"/>
    </row>
    <row r="133" spans="5:17" s="2" customFormat="1" ht="15">
      <c r="E133" s="4"/>
      <c r="Q133" s="6"/>
    </row>
    <row r="134" spans="5:17" s="2" customFormat="1" ht="15">
      <c r="E134" s="4"/>
      <c r="Q134" s="6"/>
    </row>
    <row r="135" spans="5:17" s="2" customFormat="1" ht="15">
      <c r="E135" s="4"/>
      <c r="Q135" s="6"/>
    </row>
    <row r="136" spans="5:17" s="2" customFormat="1" ht="15">
      <c r="E136" s="4"/>
      <c r="Q136" s="6"/>
    </row>
    <row r="137" spans="5:17" s="2" customFormat="1" ht="15">
      <c r="E137" s="4"/>
      <c r="Q137" s="6"/>
    </row>
    <row r="138" spans="5:17" s="2" customFormat="1" ht="15">
      <c r="E138" s="4"/>
      <c r="Q138" s="6"/>
    </row>
    <row r="139" spans="5:17" s="2" customFormat="1" ht="15">
      <c r="E139" s="4"/>
      <c r="Q139" s="6"/>
    </row>
    <row r="140" spans="5:17" s="2" customFormat="1" ht="15">
      <c r="E140" s="4"/>
      <c r="Q140" s="6"/>
    </row>
    <row r="141" spans="5:17" s="2" customFormat="1" ht="15">
      <c r="E141" s="4"/>
      <c r="Q141" s="6"/>
    </row>
    <row r="142" spans="5:17" s="2" customFormat="1" ht="15">
      <c r="E142" s="4"/>
      <c r="Q142" s="6"/>
    </row>
    <row r="143" spans="5:17" s="2" customFormat="1" ht="15">
      <c r="E143" s="4"/>
      <c r="Q143" s="6"/>
    </row>
    <row r="144" spans="5:17" s="2" customFormat="1" ht="15">
      <c r="E144" s="4"/>
      <c r="Q144" s="6"/>
    </row>
    <row r="145" spans="5:17" s="2" customFormat="1" ht="15">
      <c r="E145" s="4"/>
      <c r="Q145" s="6"/>
    </row>
    <row r="146" spans="5:17" s="2" customFormat="1" ht="15">
      <c r="E146" s="4"/>
      <c r="Q146" s="6"/>
    </row>
    <row r="147" spans="5:17" s="2" customFormat="1" ht="15">
      <c r="E147" s="4"/>
      <c r="Q147" s="6"/>
    </row>
    <row r="148" spans="5:17" s="2" customFormat="1" ht="15">
      <c r="E148" s="4"/>
      <c r="Q148" s="6"/>
    </row>
    <row r="149" spans="5:17" s="2" customFormat="1" ht="15">
      <c r="E149" s="4"/>
      <c r="Q149" s="6"/>
    </row>
    <row r="150" spans="5:17" s="2" customFormat="1" ht="15">
      <c r="E150" s="4"/>
      <c r="Q150" s="6"/>
    </row>
    <row r="151" spans="5:17" s="2" customFormat="1" ht="15">
      <c r="E151" s="4"/>
      <c r="Q151" s="6"/>
    </row>
    <row r="152" spans="5:17" s="2" customFormat="1" ht="15">
      <c r="E152" s="4"/>
      <c r="Q152" s="6"/>
    </row>
    <row r="153" spans="5:17" s="2" customFormat="1" ht="15">
      <c r="E153" s="4"/>
      <c r="Q153" s="6"/>
    </row>
    <row r="154" spans="5:17" s="2" customFormat="1" ht="15">
      <c r="E154" s="4"/>
      <c r="Q154" s="6"/>
    </row>
    <row r="155" spans="5:17" s="2" customFormat="1" ht="15">
      <c r="E155" s="4"/>
      <c r="Q155" s="6"/>
    </row>
    <row r="156" spans="5:17" s="2" customFormat="1" ht="15">
      <c r="E156" s="4"/>
      <c r="Q156" s="6"/>
    </row>
    <row r="157" spans="5:17" s="2" customFormat="1" ht="15">
      <c r="E157" s="4"/>
      <c r="Q157" s="6"/>
    </row>
    <row r="158" spans="5:17" s="2" customFormat="1" ht="15">
      <c r="E158" s="4"/>
      <c r="Q158" s="6"/>
    </row>
    <row r="159" spans="5:17" s="2" customFormat="1" ht="15">
      <c r="E159" s="4"/>
      <c r="Q159" s="6"/>
    </row>
    <row r="160" spans="5:17" s="2" customFormat="1" ht="15">
      <c r="E160" s="4"/>
      <c r="Q160" s="6"/>
    </row>
    <row r="161" spans="5:17" s="2" customFormat="1" ht="15">
      <c r="E161" s="4"/>
      <c r="Q161" s="6"/>
    </row>
    <row r="162" spans="5:17" s="2" customFormat="1" ht="15">
      <c r="E162" s="4"/>
      <c r="Q162" s="6"/>
    </row>
    <row r="163" spans="5:17" s="2" customFormat="1" ht="15">
      <c r="E163" s="4"/>
      <c r="Q163" s="6"/>
    </row>
    <row r="164" spans="5:17" s="2" customFormat="1" ht="15">
      <c r="E164" s="4"/>
      <c r="Q164" s="6"/>
    </row>
    <row r="165" spans="5:17" s="2" customFormat="1" ht="15">
      <c r="E165" s="4"/>
      <c r="Q165" s="6"/>
    </row>
    <row r="166" spans="5:17" s="2" customFormat="1" ht="15">
      <c r="E166" s="4"/>
      <c r="Q166" s="6"/>
    </row>
    <row r="167" spans="5:17" s="2" customFormat="1" ht="15">
      <c r="E167" s="4"/>
      <c r="Q167" s="6"/>
    </row>
    <row r="168" spans="5:17" s="2" customFormat="1" ht="15">
      <c r="E168" s="4"/>
      <c r="Q168" s="6"/>
    </row>
    <row r="169" spans="5:17" s="2" customFormat="1" ht="15">
      <c r="E169" s="4"/>
      <c r="Q169" s="6"/>
    </row>
    <row r="170" spans="5:17" s="2" customFormat="1" ht="15">
      <c r="E170" s="4"/>
      <c r="Q170" s="6"/>
    </row>
    <row r="171" spans="5:17" s="2" customFormat="1" ht="15">
      <c r="E171" s="4"/>
      <c r="Q171" s="6"/>
    </row>
    <row r="172" spans="5:17" s="2" customFormat="1" ht="15">
      <c r="E172" s="4"/>
      <c r="Q172" s="6"/>
    </row>
    <row r="173" spans="5:17" s="2" customFormat="1" ht="15">
      <c r="E173" s="4"/>
      <c r="Q173" s="6"/>
    </row>
    <row r="174" spans="5:17" s="2" customFormat="1" ht="15">
      <c r="E174" s="4"/>
      <c r="Q174" s="6"/>
    </row>
    <row r="175" spans="5:17" s="2" customFormat="1" ht="15">
      <c r="E175" s="4"/>
      <c r="Q175" s="6"/>
    </row>
    <row r="176" spans="5:17" s="2" customFormat="1" ht="15">
      <c r="E176" s="4"/>
      <c r="Q176" s="6"/>
    </row>
    <row r="177" spans="5:17" s="2" customFormat="1" ht="15">
      <c r="E177" s="4"/>
      <c r="Q177" s="6"/>
    </row>
    <row r="178" spans="5:17" s="2" customFormat="1" ht="15">
      <c r="E178" s="4"/>
      <c r="Q178" s="6"/>
    </row>
    <row r="179" spans="5:17" s="2" customFormat="1" ht="15">
      <c r="E179" s="4"/>
      <c r="Q179" s="6"/>
    </row>
    <row r="180" spans="5:17" s="2" customFormat="1" ht="15">
      <c r="E180" s="4"/>
      <c r="Q180" s="6"/>
    </row>
    <row r="181" spans="5:17" s="2" customFormat="1" ht="15">
      <c r="E181" s="4"/>
      <c r="Q181" s="6"/>
    </row>
    <row r="182" spans="5:17" s="2" customFormat="1" ht="15">
      <c r="E182" s="4"/>
      <c r="Q182" s="6"/>
    </row>
    <row r="183" spans="5:17" s="2" customFormat="1" ht="15">
      <c r="E183" s="4"/>
      <c r="Q183" s="6"/>
    </row>
    <row r="184" spans="5:17" s="2" customFormat="1" ht="15">
      <c r="E184" s="4"/>
      <c r="Q184" s="6"/>
    </row>
    <row r="185" spans="5:17" s="2" customFormat="1" ht="15">
      <c r="E185" s="4"/>
      <c r="Q185" s="6"/>
    </row>
    <row r="186" spans="5:17" s="2" customFormat="1" ht="15">
      <c r="E186" s="4"/>
      <c r="Q186" s="6"/>
    </row>
    <row r="187" spans="5:17" s="2" customFormat="1" ht="15">
      <c r="E187" s="4"/>
      <c r="Q187" s="6"/>
    </row>
    <row r="188" spans="5:17" s="2" customFormat="1" ht="15">
      <c r="E188" s="4"/>
      <c r="Q188" s="6"/>
    </row>
    <row r="189" spans="5:17" s="2" customFormat="1" ht="15">
      <c r="E189" s="4"/>
      <c r="Q189" s="6"/>
    </row>
    <row r="190" spans="5:17" s="2" customFormat="1" ht="15">
      <c r="E190" s="4"/>
      <c r="Q190" s="6"/>
    </row>
    <row r="191" spans="5:17" s="2" customFormat="1" ht="15">
      <c r="E191" s="4"/>
      <c r="Q191" s="6"/>
    </row>
    <row r="192" spans="5:17" s="2" customFormat="1" ht="15">
      <c r="E192" s="4"/>
      <c r="Q192" s="6"/>
    </row>
    <row r="193" spans="5:17" s="2" customFormat="1" ht="15">
      <c r="E193" s="4"/>
      <c r="Q193" s="6"/>
    </row>
    <row r="194" spans="5:17" s="2" customFormat="1" ht="15">
      <c r="E194" s="4"/>
      <c r="Q194" s="6"/>
    </row>
    <row r="195" spans="5:17" s="2" customFormat="1" ht="15">
      <c r="E195" s="4"/>
      <c r="Q195" s="6"/>
    </row>
    <row r="196" spans="5:17" s="2" customFormat="1" ht="15">
      <c r="E196" s="4"/>
      <c r="Q196" s="6"/>
    </row>
    <row r="197" spans="5:17" s="2" customFormat="1" ht="15">
      <c r="E197" s="4"/>
      <c r="Q197" s="6"/>
    </row>
    <row r="198" spans="5:17" s="2" customFormat="1" ht="15">
      <c r="E198" s="4"/>
      <c r="Q198" s="6"/>
    </row>
    <row r="199" spans="5:17" s="2" customFormat="1" ht="15">
      <c r="E199" s="4"/>
      <c r="Q199" s="6"/>
    </row>
    <row r="200" spans="5:17" s="2" customFormat="1" ht="15">
      <c r="E200" s="4"/>
      <c r="Q200" s="6"/>
    </row>
    <row r="201" spans="5:17" s="2" customFormat="1" ht="15">
      <c r="E201" s="4"/>
      <c r="Q201" s="6"/>
    </row>
    <row r="202" spans="5:17" s="2" customFormat="1" ht="15">
      <c r="E202" s="4"/>
      <c r="Q202" s="6"/>
    </row>
    <row r="203" spans="5:17" s="2" customFormat="1" ht="15">
      <c r="E203" s="4"/>
      <c r="Q203" s="6"/>
    </row>
    <row r="204" spans="5:17" s="2" customFormat="1" ht="15">
      <c r="E204" s="4"/>
      <c r="Q204" s="6"/>
    </row>
    <row r="205" spans="5:17" s="2" customFormat="1" ht="15">
      <c r="E205" s="4"/>
      <c r="Q205" s="6"/>
    </row>
    <row r="206" spans="5:17" s="2" customFormat="1" ht="15">
      <c r="E206" s="4"/>
      <c r="Q206" s="6"/>
    </row>
    <row r="207" spans="5:17" s="2" customFormat="1" ht="15">
      <c r="E207" s="4"/>
      <c r="Q207" s="6"/>
    </row>
    <row r="208" spans="5:17" s="2" customFormat="1" ht="15">
      <c r="E208" s="4"/>
      <c r="Q208" s="6"/>
    </row>
    <row r="209" spans="5:17" s="2" customFormat="1" ht="15">
      <c r="E209" s="4"/>
      <c r="Q209" s="6"/>
    </row>
    <row r="210" spans="5:17" s="2" customFormat="1" ht="15">
      <c r="E210" s="4"/>
      <c r="Q210" s="6"/>
    </row>
    <row r="211" spans="5:17" s="2" customFormat="1" ht="15">
      <c r="E211" s="4"/>
      <c r="Q211" s="6"/>
    </row>
    <row r="212" spans="5:17" s="2" customFormat="1" ht="15">
      <c r="E212" s="4"/>
      <c r="Q212" s="6"/>
    </row>
    <row r="213" spans="5:17" s="2" customFormat="1" ht="15">
      <c r="E213" s="4"/>
      <c r="Q213" s="6"/>
    </row>
    <row r="214" spans="5:17" s="2" customFormat="1" ht="15">
      <c r="E214" s="4"/>
      <c r="Q214" s="6"/>
    </row>
    <row r="215" spans="5:17" s="2" customFormat="1" ht="15">
      <c r="E215" s="4"/>
      <c r="Q215" s="6"/>
    </row>
    <row r="216" spans="5:17" s="2" customFormat="1" ht="15">
      <c r="E216" s="4"/>
      <c r="Q216" s="6"/>
    </row>
    <row r="217" spans="5:17" s="2" customFormat="1" ht="15">
      <c r="E217" s="4"/>
      <c r="Q217" s="6"/>
    </row>
    <row r="218" spans="5:17" s="2" customFormat="1" ht="15">
      <c r="E218" s="4"/>
      <c r="Q218" s="6"/>
    </row>
    <row r="219" spans="5:17" s="2" customFormat="1" ht="15">
      <c r="E219" s="4"/>
      <c r="Q219" s="6"/>
    </row>
    <row r="220" spans="5:17" s="2" customFormat="1" ht="15">
      <c r="E220" s="4"/>
      <c r="Q220" s="6"/>
    </row>
    <row r="221" spans="5:17" s="2" customFormat="1" ht="15">
      <c r="E221" s="4"/>
      <c r="Q221" s="6"/>
    </row>
    <row r="222" spans="5:17" s="2" customFormat="1" ht="15">
      <c r="E222" s="4"/>
      <c r="Q222" s="6"/>
    </row>
    <row r="223" spans="5:17" s="2" customFormat="1" ht="15">
      <c r="E223" s="4"/>
      <c r="Q223" s="6"/>
    </row>
    <row r="224" spans="5:17" s="2" customFormat="1" ht="15">
      <c r="E224" s="4"/>
      <c r="Q224" s="6"/>
    </row>
    <row r="225" spans="5:17" s="2" customFormat="1" ht="15">
      <c r="E225" s="4"/>
      <c r="Q225" s="6"/>
    </row>
    <row r="226" spans="5:17" s="2" customFormat="1" ht="15">
      <c r="E226" s="4"/>
      <c r="Q226" s="6"/>
    </row>
    <row r="227" spans="5:17" s="2" customFormat="1" ht="15">
      <c r="E227" s="4"/>
      <c r="Q227" s="6"/>
    </row>
    <row r="228" spans="5:17" s="2" customFormat="1" ht="15">
      <c r="E228" s="4"/>
      <c r="Q228" s="6"/>
    </row>
    <row r="229" spans="5:17" s="2" customFormat="1" ht="15">
      <c r="E229" s="4"/>
      <c r="Q229" s="6"/>
    </row>
    <row r="230" spans="5:17" s="2" customFormat="1" ht="15">
      <c r="E230" s="4"/>
      <c r="Q230" s="6"/>
    </row>
    <row r="231" spans="5:17" s="2" customFormat="1" ht="15">
      <c r="E231" s="4"/>
      <c r="Q231" s="6"/>
    </row>
    <row r="232" spans="5:17" s="2" customFormat="1" ht="15">
      <c r="E232" s="4"/>
      <c r="Q232" s="6"/>
    </row>
    <row r="233" spans="5:17" s="2" customFormat="1" ht="15">
      <c r="E233" s="4"/>
      <c r="Q233" s="6"/>
    </row>
    <row r="234" spans="5:17" s="2" customFormat="1" ht="15">
      <c r="E234" s="4"/>
      <c r="Q234" s="6"/>
    </row>
    <row r="235" spans="5:17" s="2" customFormat="1" ht="15">
      <c r="E235" s="4"/>
      <c r="Q235" s="6"/>
    </row>
    <row r="236" spans="5:17" s="2" customFormat="1" ht="15">
      <c r="E236" s="4"/>
      <c r="Q236" s="6"/>
    </row>
    <row r="237" spans="5:17" s="2" customFormat="1" ht="15">
      <c r="E237" s="4"/>
      <c r="Q237" s="6"/>
    </row>
    <row r="238" spans="5:17" s="2" customFormat="1" ht="15">
      <c r="E238" s="4"/>
      <c r="Q238" s="6"/>
    </row>
    <row r="239" spans="5:17" s="2" customFormat="1" ht="15">
      <c r="E239" s="4"/>
      <c r="Q239" s="6"/>
    </row>
    <row r="240" spans="5:17" s="2" customFormat="1" ht="15">
      <c r="E240" s="4"/>
      <c r="Q240" s="6"/>
    </row>
    <row r="241" spans="5:17" s="2" customFormat="1" ht="15">
      <c r="E241" s="4"/>
      <c r="Q241" s="6"/>
    </row>
    <row r="242" spans="5:17" s="2" customFormat="1" ht="15">
      <c r="E242" s="4"/>
      <c r="Q242" s="6"/>
    </row>
    <row r="243" spans="5:17" s="2" customFormat="1" ht="15">
      <c r="E243" s="4"/>
      <c r="Q243" s="6"/>
    </row>
    <row r="244" spans="5:17" s="2" customFormat="1" ht="15">
      <c r="E244" s="4"/>
      <c r="Q244" s="6"/>
    </row>
    <row r="245" spans="5:17" s="2" customFormat="1" ht="15">
      <c r="E245" s="4"/>
      <c r="Q245" s="6"/>
    </row>
    <row r="246" spans="5:17" s="2" customFormat="1" ht="15">
      <c r="E246" s="4"/>
      <c r="Q246" s="6"/>
    </row>
    <row r="247" spans="5:17" s="2" customFormat="1" ht="15">
      <c r="E247" s="4"/>
      <c r="Q247" s="6"/>
    </row>
    <row r="248" spans="5:17" s="2" customFormat="1" ht="15">
      <c r="E248" s="4"/>
      <c r="Q248" s="6"/>
    </row>
    <row r="249" spans="5:17" s="2" customFormat="1" ht="15">
      <c r="E249" s="4"/>
      <c r="Q249" s="6"/>
    </row>
    <row r="250" spans="5:17" s="2" customFormat="1" ht="15">
      <c r="E250" s="4"/>
      <c r="Q250" s="6"/>
    </row>
    <row r="251" spans="5:17" s="2" customFormat="1" ht="15">
      <c r="E251" s="4"/>
      <c r="Q251" s="6"/>
    </row>
    <row r="252" spans="5:17" s="2" customFormat="1" ht="15">
      <c r="E252" s="4"/>
      <c r="Q252" s="6"/>
    </row>
    <row r="253" spans="5:17" s="2" customFormat="1" ht="15">
      <c r="E253" s="4"/>
      <c r="Q253" s="6"/>
    </row>
    <row r="254" spans="5:17" s="2" customFormat="1" ht="15">
      <c r="E254" s="4"/>
      <c r="Q254" s="6"/>
    </row>
    <row r="255" spans="5:17" s="2" customFormat="1" ht="15">
      <c r="E255" s="4"/>
      <c r="Q255" s="6"/>
    </row>
    <row r="256" spans="5:17" s="2" customFormat="1" ht="15">
      <c r="E256" s="4"/>
      <c r="Q256" s="6"/>
    </row>
    <row r="257" spans="5:17" s="2" customFormat="1" ht="15">
      <c r="E257" s="4"/>
      <c r="Q257" s="6"/>
    </row>
    <row r="258" spans="5:17" s="2" customFormat="1" ht="15">
      <c r="E258" s="4"/>
      <c r="Q258" s="6"/>
    </row>
    <row r="259" spans="5:17" s="2" customFormat="1" ht="15">
      <c r="E259" s="4"/>
      <c r="Q259" s="6"/>
    </row>
    <row r="260" spans="5:17" s="2" customFormat="1" ht="15">
      <c r="E260" s="4"/>
      <c r="Q260" s="6"/>
    </row>
    <row r="261" spans="5:17" s="2" customFormat="1" ht="15">
      <c r="E261" s="4"/>
      <c r="Q261" s="6"/>
    </row>
    <row r="262" spans="5:17" s="2" customFormat="1" ht="15">
      <c r="E262" s="4"/>
      <c r="Q262" s="6"/>
    </row>
    <row r="263" spans="5:17" s="2" customFormat="1" ht="15">
      <c r="E263" s="4"/>
      <c r="Q263" s="6"/>
    </row>
    <row r="264" spans="5:17" s="2" customFormat="1" ht="15">
      <c r="E264" s="4"/>
      <c r="Q264" s="6"/>
    </row>
    <row r="265" spans="5:17" s="2" customFormat="1" ht="15">
      <c r="E265" s="4"/>
      <c r="Q265" s="6"/>
    </row>
    <row r="266" spans="5:17" s="2" customFormat="1" ht="15">
      <c r="E266" s="4"/>
      <c r="Q266" s="6"/>
    </row>
    <row r="267" spans="5:17" s="2" customFormat="1" ht="15">
      <c r="E267" s="4"/>
      <c r="Q267" s="6"/>
    </row>
    <row r="268" spans="5:17" s="2" customFormat="1" ht="15">
      <c r="E268" s="4"/>
      <c r="Q268" s="6"/>
    </row>
    <row r="269" spans="5:17" s="2" customFormat="1" ht="15">
      <c r="E269" s="4"/>
      <c r="Q269" s="6"/>
    </row>
    <row r="270" spans="5:17" s="2" customFormat="1" ht="15">
      <c r="E270" s="4"/>
      <c r="Q270" s="6"/>
    </row>
    <row r="271" spans="5:17" s="2" customFormat="1" ht="15">
      <c r="E271" s="4"/>
      <c r="Q271" s="6"/>
    </row>
    <row r="272" spans="5:17" s="2" customFormat="1" ht="15">
      <c r="E272" s="4"/>
      <c r="Q272" s="6"/>
    </row>
    <row r="273" spans="5:17" s="2" customFormat="1" ht="15">
      <c r="E273" s="4"/>
      <c r="Q273" s="6"/>
    </row>
    <row r="274" spans="5:17" s="2" customFormat="1" ht="15">
      <c r="E274" s="4"/>
      <c r="Q274" s="6"/>
    </row>
    <row r="275" spans="5:17" s="2" customFormat="1" ht="15">
      <c r="E275" s="4"/>
      <c r="Q275" s="6"/>
    </row>
    <row r="276" spans="5:17" s="2" customFormat="1" ht="15">
      <c r="E276" s="4"/>
      <c r="Q276" s="6"/>
    </row>
    <row r="277" spans="5:17" s="2" customFormat="1" ht="15">
      <c r="E277" s="4"/>
      <c r="Q277" s="6"/>
    </row>
    <row r="278" spans="5:17" s="2" customFormat="1" ht="15">
      <c r="E278" s="4"/>
      <c r="Q278" s="6"/>
    </row>
    <row r="279" spans="5:17" s="2" customFormat="1" ht="15">
      <c r="E279" s="4"/>
      <c r="Q279" s="6"/>
    </row>
    <row r="280" spans="5:17" s="2" customFormat="1" ht="15">
      <c r="E280" s="4"/>
      <c r="Q280" s="6"/>
    </row>
    <row r="281" spans="5:17" s="2" customFormat="1" ht="15">
      <c r="E281" s="4"/>
      <c r="Q281" s="6"/>
    </row>
    <row r="282" spans="5:17" s="2" customFormat="1" ht="15">
      <c r="E282" s="4"/>
      <c r="Q282" s="6"/>
    </row>
    <row r="283" spans="5:17" s="2" customFormat="1" ht="15">
      <c r="E283" s="4"/>
      <c r="Q283" s="6"/>
    </row>
    <row r="284" spans="5:17" s="2" customFormat="1" ht="15">
      <c r="E284" s="4"/>
      <c r="Q284" s="6"/>
    </row>
    <row r="285" spans="5:17" s="2" customFormat="1" ht="15">
      <c r="E285" s="4"/>
      <c r="Q285" s="6"/>
    </row>
    <row r="286" spans="5:17" s="2" customFormat="1" ht="15">
      <c r="E286" s="4"/>
      <c r="Q286" s="6"/>
    </row>
    <row r="287" spans="5:17" s="2" customFormat="1" ht="15">
      <c r="E287" s="4"/>
      <c r="Q287" s="6"/>
    </row>
    <row r="288" spans="5:17" s="2" customFormat="1" ht="15">
      <c r="E288" s="4"/>
      <c r="Q288" s="6"/>
    </row>
    <row r="289" spans="5:17" s="2" customFormat="1" ht="15">
      <c r="E289" s="4"/>
      <c r="Q289" s="6"/>
    </row>
    <row r="290" spans="5:17" s="2" customFormat="1" ht="15">
      <c r="E290" s="4"/>
      <c r="Q290" s="6"/>
    </row>
    <row r="291" spans="5:17" s="2" customFormat="1" ht="15">
      <c r="E291" s="4"/>
      <c r="Q291" s="6"/>
    </row>
    <row r="292" spans="5:17" s="2" customFormat="1" ht="15">
      <c r="E292" s="4"/>
      <c r="Q292" s="6"/>
    </row>
    <row r="293" spans="5:17" s="2" customFormat="1" ht="15">
      <c r="E293" s="4"/>
      <c r="Q293" s="6"/>
    </row>
    <row r="294" spans="5:17" s="2" customFormat="1" ht="15">
      <c r="E294" s="4"/>
      <c r="Q294" s="6"/>
    </row>
    <row r="295" spans="5:17" s="2" customFormat="1" ht="15">
      <c r="E295" s="4"/>
      <c r="Q295" s="6"/>
    </row>
    <row r="296" spans="5:17" s="2" customFormat="1" ht="15">
      <c r="E296" s="4"/>
      <c r="Q296" s="6"/>
    </row>
    <row r="297" spans="5:17" s="2" customFormat="1" ht="15">
      <c r="E297" s="4"/>
      <c r="Q297" s="6"/>
    </row>
    <row r="298" spans="5:17" s="2" customFormat="1" ht="15">
      <c r="E298" s="4"/>
      <c r="Q298" s="6"/>
    </row>
    <row r="299" spans="5:17" s="2" customFormat="1" ht="15">
      <c r="E299" s="4"/>
      <c r="Q299" s="6"/>
    </row>
    <row r="300" spans="5:17" s="2" customFormat="1" ht="15">
      <c r="E300" s="4"/>
      <c r="Q300" s="6"/>
    </row>
    <row r="301" spans="5:17" s="2" customFormat="1" ht="15">
      <c r="E301" s="4"/>
      <c r="Q301" s="6"/>
    </row>
    <row r="302" spans="5:17" s="2" customFormat="1" ht="15">
      <c r="E302" s="4"/>
      <c r="Q302" s="6"/>
    </row>
    <row r="303" spans="5:17" s="2" customFormat="1" ht="15">
      <c r="E303" s="4"/>
      <c r="Q303" s="6"/>
    </row>
    <row r="304" spans="5:17" s="2" customFormat="1" ht="15">
      <c r="E304" s="4"/>
      <c r="Q304" s="6"/>
    </row>
    <row r="305" spans="5:17" s="2" customFormat="1" ht="15">
      <c r="E305" s="4"/>
      <c r="Q305" s="6"/>
    </row>
    <row r="306" spans="5:17" s="2" customFormat="1" ht="15">
      <c r="E306" s="4"/>
      <c r="Q306" s="6"/>
    </row>
    <row r="307" spans="5:17" s="2" customFormat="1" ht="15">
      <c r="E307" s="4"/>
      <c r="Q307" s="6"/>
    </row>
    <row r="308" spans="5:17" s="2" customFormat="1" ht="15">
      <c r="E308" s="4"/>
      <c r="Q308" s="6"/>
    </row>
    <row r="309" spans="5:17" s="2" customFormat="1" ht="15">
      <c r="E309" s="4"/>
      <c r="Q309" s="6"/>
    </row>
    <row r="310" spans="5:17" s="2" customFormat="1" ht="15">
      <c r="E310" s="4"/>
      <c r="Q310" s="6"/>
    </row>
    <row r="311" spans="5:17" s="2" customFormat="1" ht="15">
      <c r="E311" s="4"/>
      <c r="Q311" s="6"/>
    </row>
    <row r="312" spans="5:17" s="2" customFormat="1" ht="15">
      <c r="E312" s="4"/>
      <c r="Q312" s="6"/>
    </row>
    <row r="313" spans="5:17" s="2" customFormat="1" ht="15">
      <c r="E313" s="4"/>
      <c r="Q313" s="6"/>
    </row>
    <row r="314" spans="5:17" s="2" customFormat="1" ht="15">
      <c r="E314" s="4"/>
      <c r="Q314" s="6"/>
    </row>
    <row r="315" spans="5:17" s="2" customFormat="1" ht="15">
      <c r="E315" s="4"/>
      <c r="Q315" s="6"/>
    </row>
    <row r="316" spans="5:17" s="2" customFormat="1" ht="15">
      <c r="E316" s="4"/>
      <c r="Q316" s="6"/>
    </row>
    <row r="317" spans="5:17" s="2" customFormat="1" ht="15">
      <c r="E317" s="4"/>
      <c r="Q317" s="6"/>
    </row>
    <row r="318" spans="5:17" s="2" customFormat="1" ht="15">
      <c r="E318" s="4"/>
      <c r="Q318" s="6"/>
    </row>
    <row r="319" spans="5:17" s="2" customFormat="1" ht="15">
      <c r="E319" s="4"/>
      <c r="Q319" s="6"/>
    </row>
    <row r="320" spans="5:17" s="2" customFormat="1" ht="15">
      <c r="E320" s="4"/>
      <c r="Q320" s="6"/>
    </row>
    <row r="321" spans="5:17" s="2" customFormat="1" ht="15">
      <c r="E321" s="4"/>
      <c r="Q321" s="6"/>
    </row>
    <row r="322" spans="5:17" s="2" customFormat="1" ht="15">
      <c r="E322" s="4"/>
      <c r="Q322" s="6"/>
    </row>
    <row r="323" spans="5:17" s="2" customFormat="1" ht="15">
      <c r="E323" s="4"/>
      <c r="Q323" s="6"/>
    </row>
    <row r="324" spans="5:17" s="2" customFormat="1" ht="15">
      <c r="E324" s="4"/>
      <c r="Q324" s="6"/>
    </row>
    <row r="325" spans="5:17" s="2" customFormat="1" ht="15">
      <c r="E325" s="4"/>
      <c r="Q325" s="6"/>
    </row>
    <row r="326" spans="5:17" s="2" customFormat="1" ht="15">
      <c r="E326" s="4"/>
      <c r="Q326" s="6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6.75390625" style="2" customWidth="1"/>
    <col min="3" max="3" width="26.87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15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SUM(N11:N13)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79</v>
      </c>
      <c r="E10" s="20" t="s">
        <v>185</v>
      </c>
      <c r="F10" s="21"/>
      <c r="G10" s="8" t="str">
        <f>"Nazwa handlowa /
"&amp;C10&amp;" / 
"&amp;D10</f>
        <v>Nazwa handlowa /
Dawka / 
Postać/ 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60">
      <c r="A11" s="22" t="s">
        <v>3</v>
      </c>
      <c r="B11" s="1" t="s">
        <v>152</v>
      </c>
      <c r="C11" s="1" t="s">
        <v>87</v>
      </c>
      <c r="D11" s="1" t="s">
        <v>153</v>
      </c>
      <c r="E11" s="23">
        <v>30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2" spans="1:14" ht="115.5" customHeight="1">
      <c r="A12" s="8" t="s">
        <v>59</v>
      </c>
      <c r="B12" s="8" t="s">
        <v>16</v>
      </c>
      <c r="C12" s="8" t="s">
        <v>17</v>
      </c>
      <c r="D12" s="8" t="s">
        <v>79</v>
      </c>
      <c r="E12" s="20" t="s">
        <v>185</v>
      </c>
      <c r="F12" s="21"/>
      <c r="G12" s="8" t="str">
        <f>"Nazwa handlowa /
"&amp;C12&amp;" / 
"&amp;D12</f>
        <v>Nazwa handlowa /
Dawka / 
Postać/ Opakowanie</v>
      </c>
      <c r="H12" s="8" t="s">
        <v>75</v>
      </c>
      <c r="I12" s="8" t="str">
        <f>B12</f>
        <v>Skład</v>
      </c>
      <c r="J12" s="8" t="s">
        <v>76</v>
      </c>
      <c r="K12" s="8" t="s">
        <v>188</v>
      </c>
      <c r="L12" s="8" t="s">
        <v>223</v>
      </c>
      <c r="M12" s="8" t="s">
        <v>54</v>
      </c>
      <c r="N12" s="8" t="s">
        <v>18</v>
      </c>
    </row>
    <row r="13" spans="1:14" ht="132" customHeight="1">
      <c r="A13" s="22" t="s">
        <v>4</v>
      </c>
      <c r="B13" s="1" t="s">
        <v>152</v>
      </c>
      <c r="C13" s="1" t="s">
        <v>154</v>
      </c>
      <c r="D13" s="1" t="s">
        <v>155</v>
      </c>
      <c r="E13" s="23">
        <v>120</v>
      </c>
      <c r="F13" s="21" t="s">
        <v>91</v>
      </c>
      <c r="G13" s="24" t="s">
        <v>216</v>
      </c>
      <c r="H13" s="24"/>
      <c r="I13" s="24"/>
      <c r="J13" s="24" t="s">
        <v>217</v>
      </c>
      <c r="K13" s="24" t="s">
        <v>188</v>
      </c>
      <c r="L13" s="24"/>
      <c r="M13" s="24"/>
      <c r="N13" s="26">
        <f>ROUND(L13*ROUND(M13,2),2)</f>
        <v>0</v>
      </c>
    </row>
    <row r="15" spans="2:4" ht="15">
      <c r="B15" s="86" t="s">
        <v>137</v>
      </c>
      <c r="C15" s="91"/>
      <c r="D15" s="91"/>
    </row>
    <row r="16" spans="2:4" ht="15">
      <c r="B16" s="86" t="s">
        <v>156</v>
      </c>
      <c r="C16" s="91"/>
      <c r="D16" s="91"/>
    </row>
  </sheetData>
  <sheetProtection/>
  <mergeCells count="4">
    <mergeCell ref="G2:I2"/>
    <mergeCell ref="H6:I6"/>
    <mergeCell ref="B15:D15"/>
    <mergeCell ref="B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2.375" style="2" customWidth="1"/>
    <col min="3" max="3" width="15.62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16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SUM(N11:N12)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81</v>
      </c>
      <c r="E10" s="20" t="s">
        <v>77</v>
      </c>
      <c r="F10" s="21"/>
      <c r="G10" s="8" t="str">
        <f>"Nazwa handlowa /
"&amp;C10&amp;" / 
"&amp;D10</f>
        <v>Nazwa handlowa /
Dawka / 
Postać/Opakowanie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157</v>
      </c>
      <c r="C11" s="1" t="s">
        <v>158</v>
      </c>
      <c r="D11" s="1" t="s">
        <v>159</v>
      </c>
      <c r="E11" s="23">
        <v>80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22" t="s">
        <v>4</v>
      </c>
      <c r="B12" s="1" t="s">
        <v>157</v>
      </c>
      <c r="C12" s="1" t="s">
        <v>84</v>
      </c>
      <c r="D12" s="1" t="s">
        <v>159</v>
      </c>
      <c r="E12" s="23">
        <v>80</v>
      </c>
      <c r="F12" s="21" t="s">
        <v>90</v>
      </c>
      <c r="G12" s="24" t="s">
        <v>88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4" ht="33" customHeight="1">
      <c r="B14" s="86" t="s">
        <v>116</v>
      </c>
      <c r="C14" s="91"/>
      <c r="D14" s="91"/>
    </row>
    <row r="15" spans="2:4" ht="15">
      <c r="B15" s="86" t="s">
        <v>134</v>
      </c>
      <c r="C15" s="91"/>
      <c r="D15" s="91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5.75390625" style="2" customWidth="1"/>
    <col min="3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375" style="2" customWidth="1"/>
    <col min="11" max="11" width="0.12890625" style="2" hidden="1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17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SUM(N11:N11)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79</v>
      </c>
      <c r="E10" s="20" t="s">
        <v>77</v>
      </c>
      <c r="F10" s="21"/>
      <c r="G10" s="8" t="str">
        <f>"Nazwa handlowa /
"&amp;C10&amp;" / 
"&amp;D10</f>
        <v>Nazwa handlowa /
Dawka / 
Postać/ Opakowanie</v>
      </c>
      <c r="H10" s="8" t="s">
        <v>75</v>
      </c>
      <c r="I10" s="8" t="str">
        <f>B10</f>
        <v>Skład</v>
      </c>
      <c r="J10" s="8" t="s">
        <v>76</v>
      </c>
      <c r="K10" s="8"/>
      <c r="L10" s="8" t="s">
        <v>187</v>
      </c>
      <c r="M10" s="8" t="s">
        <v>220</v>
      </c>
      <c r="N10" s="8" t="s">
        <v>18</v>
      </c>
    </row>
    <row r="11" spans="1:14" ht="129.75" customHeight="1">
      <c r="A11" s="22" t="s">
        <v>3</v>
      </c>
      <c r="B11" s="1" t="s">
        <v>160</v>
      </c>
      <c r="C11" s="1" t="s">
        <v>161</v>
      </c>
      <c r="D11" s="1" t="s">
        <v>162</v>
      </c>
      <c r="E11" s="23">
        <v>720</v>
      </c>
      <c r="F11" s="21" t="s">
        <v>186</v>
      </c>
      <c r="G11" s="24" t="s">
        <v>218</v>
      </c>
      <c r="H11" s="24"/>
      <c r="I11" s="24"/>
      <c r="J11" s="24" t="s">
        <v>219</v>
      </c>
      <c r="K11" s="24"/>
      <c r="L11" s="24"/>
      <c r="M11" s="24"/>
      <c r="N11" s="26">
        <f>ROUND(L11*ROUND(M11,2),2)</f>
        <v>0</v>
      </c>
    </row>
    <row r="13" spans="2:4" ht="104.25" customHeight="1">
      <c r="B13" s="86" t="s">
        <v>182</v>
      </c>
      <c r="C13" s="91"/>
      <c r="D13" s="9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"/>
  <sheetViews>
    <sheetView showGridLines="0" zoomScale="70" zoomScaleNormal="70" zoomScalePageLayoutView="80" workbookViewId="0" topLeftCell="A4">
      <selection activeCell="B17" sqref="B17:D17"/>
    </sheetView>
  </sheetViews>
  <sheetFormatPr defaultColWidth="9.00390625" defaultRowHeight="12.75"/>
  <cols>
    <col min="1" max="1" width="5.375" style="2" customWidth="1"/>
    <col min="2" max="2" width="35.875" style="2" customWidth="1"/>
    <col min="3" max="3" width="33.125" style="2" customWidth="1"/>
    <col min="4" max="4" width="28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18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SUM(N11:N11)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190</v>
      </c>
      <c r="M10" s="8" t="s">
        <v>191</v>
      </c>
      <c r="N10" s="8" t="s">
        <v>18</v>
      </c>
    </row>
    <row r="11" spans="1:14" ht="360">
      <c r="A11" s="22" t="s">
        <v>3</v>
      </c>
      <c r="B11" s="1" t="s">
        <v>163</v>
      </c>
      <c r="C11" s="1" t="s">
        <v>164</v>
      </c>
      <c r="D11" s="1" t="s">
        <v>211</v>
      </c>
      <c r="E11" s="23">
        <v>7000</v>
      </c>
      <c r="F11" s="21" t="s">
        <v>189</v>
      </c>
      <c r="G11" s="24" t="s">
        <v>192</v>
      </c>
      <c r="H11" s="24"/>
      <c r="I11" s="24"/>
      <c r="J11" s="24" t="s">
        <v>193</v>
      </c>
      <c r="K11" s="24"/>
      <c r="L11" s="24"/>
      <c r="M11" s="24"/>
      <c r="N11" s="26">
        <f>ROUND(L11*ROUND(M11,2),2)</f>
        <v>0</v>
      </c>
    </row>
    <row r="13" spans="2:4" ht="36" customHeight="1">
      <c r="B13" s="86" t="s">
        <v>165</v>
      </c>
      <c r="C13" s="91"/>
      <c r="D13" s="91"/>
    </row>
    <row r="14" spans="2:4" ht="184.5" customHeight="1">
      <c r="B14" s="86" t="s">
        <v>228</v>
      </c>
      <c r="C14" s="91"/>
      <c r="D14" s="91"/>
    </row>
    <row r="15" spans="2:4" ht="64.5" customHeight="1">
      <c r="B15" s="86" t="s">
        <v>229</v>
      </c>
      <c r="C15" s="91"/>
      <c r="D15" s="91"/>
    </row>
    <row r="16" spans="2:4" ht="45.75" customHeight="1">
      <c r="B16" s="86" t="s">
        <v>230</v>
      </c>
      <c r="C16" s="91"/>
      <c r="D16" s="91"/>
    </row>
    <row r="19" spans="2:14" ht="36" customHeight="1">
      <c r="B19" s="80" t="s">
        <v>195</v>
      </c>
      <c r="C19" s="93"/>
      <c r="D19" s="93"/>
      <c r="E19" s="93"/>
      <c r="F19" s="93"/>
      <c r="G19" s="80" t="s">
        <v>196</v>
      </c>
      <c r="H19" s="95"/>
      <c r="I19" s="95"/>
      <c r="J19" s="95"/>
      <c r="K19" s="95"/>
      <c r="L19" s="95"/>
      <c r="M19" s="95"/>
      <c r="N19" s="95"/>
    </row>
    <row r="20" spans="2:14" ht="181.5" customHeight="1">
      <c r="B20" s="69" t="s">
        <v>194</v>
      </c>
      <c r="C20" s="94"/>
      <c r="D20" s="94"/>
      <c r="E20" s="94"/>
      <c r="F20" s="94"/>
      <c r="G20" s="70" t="s">
        <v>221</v>
      </c>
      <c r="H20" s="95"/>
      <c r="I20" s="95"/>
      <c r="J20" s="95"/>
      <c r="K20" s="95"/>
      <c r="L20" s="95"/>
      <c r="M20" s="95"/>
      <c r="N20" s="95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0">
    <mergeCell ref="B19:F19"/>
    <mergeCell ref="B20:F20"/>
    <mergeCell ref="G19:N19"/>
    <mergeCell ref="G20:N20"/>
    <mergeCell ref="G2:I2"/>
    <mergeCell ref="H6:I6"/>
    <mergeCell ref="B13:D13"/>
    <mergeCell ref="B15:D15"/>
    <mergeCell ref="B16:D1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B13" sqref="B13:D13"/>
    </sheetView>
  </sheetViews>
  <sheetFormatPr defaultColWidth="9.00390625" defaultRowHeight="12.75"/>
  <cols>
    <col min="1" max="1" width="5.375" style="2" customWidth="1"/>
    <col min="2" max="2" width="17.875" style="2" customWidth="1"/>
    <col min="3" max="3" width="19.00390625" style="2" customWidth="1"/>
    <col min="4" max="4" width="22.3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1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SUM(N11:N11)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113</v>
      </c>
      <c r="C11" s="1" t="s">
        <v>114</v>
      </c>
      <c r="D11" s="1" t="s">
        <v>115</v>
      </c>
      <c r="E11" s="23">
        <v>360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3" spans="2:4" ht="45" customHeight="1">
      <c r="B13" s="86" t="s">
        <v>116</v>
      </c>
      <c r="C13" s="91"/>
      <c r="D13" s="9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7">
      <selection activeCell="B17" sqref="B17:D17"/>
    </sheetView>
  </sheetViews>
  <sheetFormatPr defaultColWidth="9.00390625" defaultRowHeight="12.75"/>
  <cols>
    <col min="1" max="1" width="5.375" style="2" customWidth="1"/>
    <col min="2" max="2" width="26.25390625" style="2" customWidth="1"/>
    <col min="3" max="3" width="23.375" style="2" customWidth="1"/>
    <col min="4" max="4" width="21.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19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SUM(N11:N12)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197</v>
      </c>
      <c r="C11" s="1" t="s">
        <v>166</v>
      </c>
      <c r="D11" s="1" t="s">
        <v>167</v>
      </c>
      <c r="E11" s="23">
        <v>150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2" spans="1:14" ht="45">
      <c r="A12" s="22" t="s">
        <v>4</v>
      </c>
      <c r="B12" s="1" t="s">
        <v>197</v>
      </c>
      <c r="C12" s="1" t="s">
        <v>168</v>
      </c>
      <c r="D12" s="1" t="s">
        <v>169</v>
      </c>
      <c r="E12" s="23">
        <v>1700</v>
      </c>
      <c r="F12" s="21" t="s">
        <v>91</v>
      </c>
      <c r="G12" s="24" t="s">
        <v>88</v>
      </c>
      <c r="H12" s="24"/>
      <c r="I12" s="24"/>
      <c r="J12" s="25"/>
      <c r="K12" s="24"/>
      <c r="L12" s="24"/>
      <c r="M12" s="24"/>
      <c r="N12" s="26">
        <f>ROUND(L12*ROUND(M12,2),2)</f>
        <v>0</v>
      </c>
    </row>
    <row r="14" spans="2:4" ht="168.75" customHeight="1">
      <c r="B14" s="86" t="s">
        <v>198</v>
      </c>
      <c r="C14" s="91"/>
      <c r="D14" s="91"/>
    </row>
    <row r="15" spans="2:4" ht="15">
      <c r="B15" s="86" t="s">
        <v>134</v>
      </c>
      <c r="C15" s="91"/>
      <c r="D15" s="91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31.875" style="2" customWidth="1"/>
    <col min="3" max="3" width="31.2539062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20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SUM(N11:N12)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197</v>
      </c>
      <c r="C11" s="1" t="s">
        <v>179</v>
      </c>
      <c r="D11" s="1" t="s">
        <v>180</v>
      </c>
      <c r="E11" s="23">
        <v>24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2" spans="1:14" ht="45">
      <c r="A12" s="22" t="s">
        <v>4</v>
      </c>
      <c r="B12" s="1" t="s">
        <v>197</v>
      </c>
      <c r="C12" s="1" t="s">
        <v>181</v>
      </c>
      <c r="D12" s="1" t="s">
        <v>178</v>
      </c>
      <c r="E12" s="23">
        <v>280</v>
      </c>
      <c r="F12" s="21" t="s">
        <v>91</v>
      </c>
      <c r="G12" s="24" t="s">
        <v>88</v>
      </c>
      <c r="H12" s="24"/>
      <c r="I12" s="24"/>
      <c r="J12" s="25"/>
      <c r="K12" s="24"/>
      <c r="L12" s="24"/>
      <c r="M12" s="24"/>
      <c r="N12" s="26">
        <f>ROUND(L12*ROUND(M12,2),2)</f>
        <v>0</v>
      </c>
    </row>
    <row r="14" spans="2:4" ht="168" customHeight="1">
      <c r="B14" s="86" t="s">
        <v>232</v>
      </c>
      <c r="C14" s="91"/>
      <c r="D14" s="91"/>
    </row>
    <row r="15" spans="2:4" ht="15">
      <c r="B15" s="86" t="s">
        <v>134</v>
      </c>
      <c r="C15" s="91"/>
      <c r="D15" s="91"/>
    </row>
    <row r="16" spans="2:4" ht="15">
      <c r="B16" s="91"/>
      <c r="C16" s="91"/>
      <c r="D16" s="91"/>
    </row>
  </sheetData>
  <sheetProtection/>
  <mergeCells count="4">
    <mergeCell ref="G2:I2"/>
    <mergeCell ref="H6:I6"/>
    <mergeCell ref="B14:D14"/>
    <mergeCell ref="B15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17.625" style="2" customWidth="1"/>
    <col min="3" max="3" width="15.875" style="2" customWidth="1"/>
    <col min="4" max="4" width="20.1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21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SUM(N11:N11)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199</v>
      </c>
      <c r="C11" s="1" t="s">
        <v>224</v>
      </c>
      <c r="D11" s="1" t="s">
        <v>170</v>
      </c>
      <c r="E11" s="23">
        <v>1000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3" spans="2:4" ht="44.25" customHeight="1">
      <c r="B13" s="86" t="s">
        <v>200</v>
      </c>
      <c r="C13" s="91"/>
      <c r="D13" s="9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1.375" style="2" customWidth="1"/>
    <col min="3" max="3" width="19.75390625" style="2" customWidth="1"/>
    <col min="4" max="4" width="23.2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625" style="2" customWidth="1"/>
    <col min="11" max="11" width="16.125" style="2" hidden="1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22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SUM(N11:N11)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201</v>
      </c>
      <c r="C11" s="1" t="s">
        <v>224</v>
      </c>
      <c r="D11" s="1" t="s">
        <v>170</v>
      </c>
      <c r="E11" s="23">
        <v>150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3" spans="2:4" ht="15">
      <c r="B13" s="86" t="s">
        <v>200</v>
      </c>
      <c r="C13" s="91"/>
      <c r="D13" s="91"/>
    </row>
    <row r="14" spans="2:4" ht="58.5" customHeight="1">
      <c r="B14" s="86" t="s">
        <v>233</v>
      </c>
      <c r="C14" s="91"/>
      <c r="D14" s="91"/>
    </row>
  </sheetData>
  <sheetProtection/>
  <mergeCells count="4">
    <mergeCell ref="G2:I2"/>
    <mergeCell ref="H6:I6"/>
    <mergeCell ref="B13:D13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tabSelected="1" zoomScale="77" zoomScaleNormal="77" zoomScalePageLayoutView="80" workbookViewId="0" topLeftCell="A1">
      <selection activeCell="D11" sqref="B11:D17"/>
    </sheetView>
  </sheetViews>
  <sheetFormatPr defaultColWidth="9.00390625" defaultRowHeight="12.75"/>
  <cols>
    <col min="1" max="1" width="5.375" style="2" customWidth="1"/>
    <col min="2" max="2" width="18.25390625" style="2" customWidth="1"/>
    <col min="3" max="3" width="18.87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22.75390625" style="2" customWidth="1"/>
    <col min="9" max="9" width="17.625" style="2" customWidth="1"/>
    <col min="10" max="10" width="20.37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23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SUM(N11:N13)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202</v>
      </c>
      <c r="C11" s="1" t="s">
        <v>80</v>
      </c>
      <c r="D11" s="1" t="s">
        <v>242</v>
      </c>
      <c r="E11" s="23">
        <v>180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22" t="s">
        <v>4</v>
      </c>
      <c r="B12" s="1" t="s">
        <v>202</v>
      </c>
      <c r="C12" s="1" t="s">
        <v>82</v>
      </c>
      <c r="D12" s="1" t="s">
        <v>242</v>
      </c>
      <c r="E12" s="23">
        <v>200</v>
      </c>
      <c r="F12" s="21" t="s">
        <v>90</v>
      </c>
      <c r="G12" s="24" t="s">
        <v>88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3" spans="1:14" ht="45">
      <c r="A13" s="22" t="s">
        <v>5</v>
      </c>
      <c r="B13" s="1" t="s">
        <v>203</v>
      </c>
      <c r="C13" s="1" t="s">
        <v>93</v>
      </c>
      <c r="D13" s="1" t="s">
        <v>242</v>
      </c>
      <c r="E13" s="23">
        <v>600</v>
      </c>
      <c r="F13" s="21" t="s">
        <v>90</v>
      </c>
      <c r="G13" s="24" t="s">
        <v>88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  <row r="14" spans="2:4" ht="15">
      <c r="B14" s="61"/>
      <c r="C14" s="61"/>
      <c r="D14" s="61"/>
    </row>
    <row r="15" spans="2:4" ht="15">
      <c r="B15" s="86" t="s">
        <v>200</v>
      </c>
      <c r="C15" s="91"/>
      <c r="D15" s="91"/>
    </row>
    <row r="16" spans="2:4" ht="15">
      <c r="B16" s="86" t="s">
        <v>134</v>
      </c>
      <c r="C16" s="91"/>
      <c r="D16" s="91"/>
    </row>
    <row r="17" spans="2:4" ht="41.25" customHeight="1">
      <c r="B17" s="86" t="s">
        <v>241</v>
      </c>
      <c r="C17" s="91"/>
      <c r="D17" s="91"/>
    </row>
  </sheetData>
  <sheetProtection/>
  <mergeCells count="5">
    <mergeCell ref="G2:I2"/>
    <mergeCell ref="H6:I6"/>
    <mergeCell ref="B15:D15"/>
    <mergeCell ref="B16:D16"/>
    <mergeCell ref="B17:D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7">
      <selection activeCell="B17" sqref="B17:D17"/>
    </sheetView>
  </sheetViews>
  <sheetFormatPr defaultColWidth="9.00390625" defaultRowHeight="12.75"/>
  <cols>
    <col min="1" max="1" width="5.375" style="2" customWidth="1"/>
    <col min="2" max="2" width="22.375" style="2" customWidth="1"/>
    <col min="3" max="3" width="23.375" style="2" customWidth="1"/>
    <col min="4" max="4" width="27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24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SUM(N11:N12)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81</v>
      </c>
      <c r="E10" s="20" t="s">
        <v>83</v>
      </c>
      <c r="F10" s="21"/>
      <c r="G10" s="8" t="str">
        <f>"Nazwa handlowa /
"&amp;C10&amp;" / 
"&amp;D10</f>
        <v>Nazwa handlowa /
Dawka / 
Postać/Opakowanie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204</v>
      </c>
      <c r="C11" s="1" t="s">
        <v>171</v>
      </c>
      <c r="D11" s="1" t="s">
        <v>172</v>
      </c>
      <c r="E11" s="23">
        <v>200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2" spans="1:14" ht="45">
      <c r="A12" s="22" t="s">
        <v>4</v>
      </c>
      <c r="B12" s="1" t="s">
        <v>204</v>
      </c>
      <c r="C12" s="1" t="s">
        <v>173</v>
      </c>
      <c r="D12" s="1" t="s">
        <v>172</v>
      </c>
      <c r="E12" s="23">
        <v>300</v>
      </c>
      <c r="F12" s="21" t="s">
        <v>91</v>
      </c>
      <c r="G12" s="24" t="s">
        <v>88</v>
      </c>
      <c r="H12" s="24"/>
      <c r="I12" s="24"/>
      <c r="J12" s="25"/>
      <c r="K12" s="24"/>
      <c r="L12" s="24"/>
      <c r="M12" s="24"/>
      <c r="N12" s="26">
        <f>ROUND(L12*ROUND(M12,2),2)</f>
        <v>0</v>
      </c>
    </row>
    <row r="14" spans="2:4" ht="15">
      <c r="B14" s="86" t="s">
        <v>205</v>
      </c>
      <c r="C14" s="91"/>
      <c r="D14" s="91"/>
    </row>
    <row r="15" spans="2:4" ht="15">
      <c r="B15" s="86" t="s">
        <v>134</v>
      </c>
      <c r="C15" s="91"/>
      <c r="D15" s="91"/>
    </row>
    <row r="16" spans="2:4" ht="15">
      <c r="B16" s="91"/>
      <c r="C16" s="91"/>
      <c r="D16" s="91"/>
    </row>
  </sheetData>
  <sheetProtection/>
  <mergeCells count="4">
    <mergeCell ref="G2:I2"/>
    <mergeCell ref="H6:I6"/>
    <mergeCell ref="B14:D14"/>
    <mergeCell ref="B15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5.375" style="2" customWidth="1"/>
    <col min="3" max="3" width="24.62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25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SUM(N11:N12)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92</v>
      </c>
      <c r="E10" s="20" t="s">
        <v>77</v>
      </c>
      <c r="F10" s="21"/>
      <c r="G10" s="8" t="str">
        <f>"Nazwa handlowa /
"&amp;C10&amp;" / 
"&amp;D10</f>
        <v>Nazwa handlowa /
Dawka / 
Postać / 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206</v>
      </c>
      <c r="C11" s="1" t="s">
        <v>86</v>
      </c>
      <c r="D11" s="1" t="s">
        <v>225</v>
      </c>
      <c r="E11" s="23">
        <v>600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22" t="s">
        <v>4</v>
      </c>
      <c r="B12" s="1" t="s">
        <v>207</v>
      </c>
      <c r="C12" s="1" t="s">
        <v>174</v>
      </c>
      <c r="D12" s="1" t="s">
        <v>226</v>
      </c>
      <c r="E12" s="23">
        <v>600</v>
      </c>
      <c r="F12" s="21" t="s">
        <v>90</v>
      </c>
      <c r="G12" s="24" t="s">
        <v>88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4" ht="15">
      <c r="B14" s="86" t="s">
        <v>205</v>
      </c>
      <c r="C14" s="91"/>
      <c r="D14" s="91"/>
    </row>
    <row r="15" spans="2:4" ht="15">
      <c r="B15" s="86" t="s">
        <v>134</v>
      </c>
      <c r="C15" s="91"/>
      <c r="D15" s="91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17.25390625" style="2" customWidth="1"/>
    <col min="3" max="3" width="17.62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26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SUM(N11:N11)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77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175</v>
      </c>
      <c r="C11" s="1" t="s">
        <v>176</v>
      </c>
      <c r="D11" s="1" t="s">
        <v>177</v>
      </c>
      <c r="E11" s="23">
        <v>600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60" customWidth="1"/>
    <col min="2" max="2" width="22.375" style="60" customWidth="1"/>
    <col min="3" max="3" width="24.625" style="60" customWidth="1"/>
    <col min="4" max="4" width="28.625" style="60" customWidth="1"/>
    <col min="5" max="5" width="12.25390625" style="4" customWidth="1"/>
    <col min="6" max="6" width="10.75390625" style="60" customWidth="1"/>
    <col min="7" max="7" width="36.125" style="60" customWidth="1"/>
    <col min="8" max="8" width="30.25390625" style="60" customWidth="1"/>
    <col min="9" max="9" width="17.625" style="60" customWidth="1"/>
    <col min="10" max="10" width="26.7539062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16384" width="9.125" style="60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57" t="s">
        <v>15</v>
      </c>
      <c r="C4" s="58">
        <v>27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7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7"/>
      <c r="B6" s="57"/>
      <c r="C6" s="13"/>
      <c r="D6" s="13"/>
      <c r="E6" s="14"/>
      <c r="F6" s="59"/>
      <c r="G6" s="55" t="s">
        <v>2</v>
      </c>
      <c r="H6" s="89">
        <f>SUM(N11:N11)</f>
        <v>0</v>
      </c>
      <c r="I6" s="90"/>
      <c r="Q6" s="60"/>
    </row>
    <row r="7" spans="1:17" ht="15">
      <c r="A7" s="57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7"/>
      <c r="E9" s="19"/>
      <c r="Q9" s="60"/>
    </row>
    <row r="10" spans="1:14" s="57" customFormat="1" ht="74.25" customHeight="1">
      <c r="A10" s="58" t="s">
        <v>59</v>
      </c>
      <c r="B10" s="58" t="s">
        <v>16</v>
      </c>
      <c r="C10" s="58" t="s">
        <v>17</v>
      </c>
      <c r="D10" s="58" t="s">
        <v>72</v>
      </c>
      <c r="E10" s="20" t="s">
        <v>83</v>
      </c>
      <c r="F10" s="21"/>
      <c r="G10" s="58" t="str">
        <f>"Nazwa handlowa /
"&amp;C10&amp;" / 
"&amp;D10</f>
        <v>Nazwa handlowa /
Dawka / 
Postać /Opakowanie</v>
      </c>
      <c r="H10" s="58" t="s">
        <v>75</v>
      </c>
      <c r="I10" s="58" t="str">
        <f>B10</f>
        <v>Skład</v>
      </c>
      <c r="J10" s="58" t="s">
        <v>76</v>
      </c>
      <c r="K10" s="58" t="s">
        <v>52</v>
      </c>
      <c r="L10" s="58" t="s">
        <v>53</v>
      </c>
      <c r="M10" s="58" t="s">
        <v>54</v>
      </c>
      <c r="N10" s="58" t="s">
        <v>18</v>
      </c>
    </row>
    <row r="11" spans="1:14" ht="45">
      <c r="A11" s="56" t="s">
        <v>3</v>
      </c>
      <c r="B11" s="1" t="s">
        <v>238</v>
      </c>
      <c r="C11" s="1" t="s">
        <v>124</v>
      </c>
      <c r="D11" s="1" t="s">
        <v>125</v>
      </c>
      <c r="E11" s="23">
        <v>36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3" spans="1:20" s="4" customFormat="1" ht="15">
      <c r="A13" s="60"/>
      <c r="B13" s="86" t="s">
        <v>239</v>
      </c>
      <c r="C13" s="91"/>
      <c r="D13" s="9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"/>
      <c r="R13" s="60"/>
      <c r="S13" s="60"/>
      <c r="T13" s="6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35.875" style="2" customWidth="1"/>
    <col min="3" max="3" width="18.62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2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SUM(N11:N11)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117</v>
      </c>
      <c r="C11" s="1" t="s">
        <v>118</v>
      </c>
      <c r="D11" s="1" t="s">
        <v>94</v>
      </c>
      <c r="E11" s="23">
        <v>2000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4" ht="115.5" customHeight="1">
      <c r="B13" s="86" t="s">
        <v>231</v>
      </c>
      <c r="C13" s="91"/>
      <c r="D13" s="9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2.375" style="2" customWidth="1"/>
    <col min="3" max="3" width="24.625" style="2" customWidth="1"/>
    <col min="4" max="4" width="28.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3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SUM(N11:N13)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119</v>
      </c>
      <c r="C11" s="1" t="s">
        <v>120</v>
      </c>
      <c r="D11" s="1" t="s">
        <v>121</v>
      </c>
      <c r="E11" s="23">
        <v>20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2" spans="1:14" ht="45">
      <c r="A12" s="22" t="s">
        <v>4</v>
      </c>
      <c r="B12" s="1" t="s">
        <v>119</v>
      </c>
      <c r="C12" s="1" t="s">
        <v>122</v>
      </c>
      <c r="D12" s="1" t="s">
        <v>121</v>
      </c>
      <c r="E12" s="23">
        <v>20</v>
      </c>
      <c r="F12" s="21" t="s">
        <v>91</v>
      </c>
      <c r="G12" s="24" t="s">
        <v>88</v>
      </c>
      <c r="H12" s="24"/>
      <c r="I12" s="24"/>
      <c r="J12" s="25"/>
      <c r="K12" s="24"/>
      <c r="L12" s="24"/>
      <c r="M12" s="24"/>
      <c r="N12" s="26">
        <f>ROUND(L12*ROUND(M12,2),2)</f>
        <v>0</v>
      </c>
    </row>
    <row r="13" spans="1:14" ht="45">
      <c r="A13" s="22" t="s">
        <v>5</v>
      </c>
      <c r="B13" s="1" t="s">
        <v>119</v>
      </c>
      <c r="C13" s="1" t="s">
        <v>123</v>
      </c>
      <c r="D13" s="1" t="s">
        <v>121</v>
      </c>
      <c r="E13" s="23">
        <v>40</v>
      </c>
      <c r="F13" s="21" t="s">
        <v>91</v>
      </c>
      <c r="G13" s="24" t="s">
        <v>88</v>
      </c>
      <c r="H13" s="24"/>
      <c r="I13" s="24"/>
      <c r="J13" s="25"/>
      <c r="K13" s="24"/>
      <c r="L13" s="24"/>
      <c r="M13" s="24"/>
      <c r="N13" s="26">
        <f>ROUND(L13*ROUND(M13,2),2)</f>
        <v>0</v>
      </c>
    </row>
    <row r="15" spans="2:4" ht="34.5" customHeight="1">
      <c r="B15" s="86" t="s">
        <v>116</v>
      </c>
      <c r="C15" s="91"/>
      <c r="D15" s="91"/>
    </row>
    <row r="16" spans="2:4" ht="15">
      <c r="B16" s="86" t="s">
        <v>126</v>
      </c>
      <c r="C16" s="91"/>
      <c r="D16" s="91"/>
    </row>
    <row r="17" spans="2:4" ht="15">
      <c r="B17" s="86"/>
      <c r="C17" s="91"/>
      <c r="D17" s="91"/>
    </row>
  </sheetData>
  <sheetProtection/>
  <mergeCells count="5">
    <mergeCell ref="G2:I2"/>
    <mergeCell ref="H6:I6"/>
    <mergeCell ref="B15:D15"/>
    <mergeCell ref="B16:D16"/>
    <mergeCell ref="B17:D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B17" sqref="B17:D17"/>
    </sheetView>
  </sheetViews>
  <sheetFormatPr defaultColWidth="9.00390625" defaultRowHeight="12.75"/>
  <cols>
    <col min="1" max="1" width="5.375" style="2" customWidth="1"/>
    <col min="2" max="2" width="22.75390625" style="2" customWidth="1"/>
    <col min="3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4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SUM(N11:N11)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92</v>
      </c>
      <c r="E10" s="20" t="s">
        <v>77</v>
      </c>
      <c r="F10" s="21"/>
      <c r="G10" s="8" t="str">
        <f>"Nazwa handlowa /
"&amp;C10&amp;" / 
"&amp;D10</f>
        <v>Nazwa handlowa /
Dawka / 
Postać / 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135" customHeight="1">
      <c r="A11" s="22" t="s">
        <v>3</v>
      </c>
      <c r="B11" s="1" t="s">
        <v>127</v>
      </c>
      <c r="C11" s="1" t="s">
        <v>208</v>
      </c>
      <c r="D11" s="1" t="s">
        <v>128</v>
      </c>
      <c r="E11" s="23">
        <v>800</v>
      </c>
      <c r="F11" s="21" t="s">
        <v>91</v>
      </c>
      <c r="G11" s="24" t="s">
        <v>212</v>
      </c>
      <c r="H11" s="24"/>
      <c r="I11" s="24"/>
      <c r="J11" s="24" t="s">
        <v>213</v>
      </c>
      <c r="K11" s="24"/>
      <c r="L11" s="24"/>
      <c r="M11" s="24"/>
      <c r="N11" s="26">
        <f>ROUND(L11*ROUND(M11,2),2)</f>
        <v>0</v>
      </c>
    </row>
    <row r="13" spans="2:4" ht="31.5" customHeight="1">
      <c r="B13" s="86" t="s">
        <v>116</v>
      </c>
      <c r="C13" s="91"/>
      <c r="D13" s="9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8">
      <selection activeCell="B17" sqref="B17:D17"/>
    </sheetView>
  </sheetViews>
  <sheetFormatPr defaultColWidth="9.00390625" defaultRowHeight="12.75"/>
  <cols>
    <col min="1" max="1" width="5.375" style="2" customWidth="1"/>
    <col min="2" max="2" width="25.125" style="2" customWidth="1"/>
    <col min="3" max="3" width="32.87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5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SUM(N11:N12)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77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129</v>
      </c>
      <c r="C11" s="1" t="s">
        <v>130</v>
      </c>
      <c r="D11" s="1" t="s">
        <v>131</v>
      </c>
      <c r="E11" s="23">
        <v>200</v>
      </c>
      <c r="F11" s="21" t="s">
        <v>91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2" spans="1:14" ht="45">
      <c r="A12" s="22" t="s">
        <v>4</v>
      </c>
      <c r="B12" s="1" t="s">
        <v>129</v>
      </c>
      <c r="C12" s="1" t="s">
        <v>132</v>
      </c>
      <c r="D12" s="1" t="s">
        <v>133</v>
      </c>
      <c r="E12" s="23">
        <v>500</v>
      </c>
      <c r="F12" s="21" t="s">
        <v>91</v>
      </c>
      <c r="G12" s="24" t="s">
        <v>88</v>
      </c>
      <c r="H12" s="24"/>
      <c r="I12" s="24"/>
      <c r="J12" s="25"/>
      <c r="K12" s="24"/>
      <c r="L12" s="24"/>
      <c r="M12" s="24"/>
      <c r="N12" s="26">
        <f>ROUND(L12*ROUND(M12,2),2)</f>
        <v>0</v>
      </c>
    </row>
    <row r="14" spans="2:4" ht="32.25" customHeight="1">
      <c r="B14" s="86" t="s">
        <v>116</v>
      </c>
      <c r="C14" s="91"/>
      <c r="D14" s="91"/>
    </row>
    <row r="15" spans="2:4" ht="15">
      <c r="B15" s="86" t="s">
        <v>134</v>
      </c>
      <c r="C15" s="91"/>
      <c r="D15" s="91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6">
      <selection activeCell="B17" sqref="B17:D17"/>
    </sheetView>
  </sheetViews>
  <sheetFormatPr defaultColWidth="9.00390625" defaultRowHeight="12.75"/>
  <cols>
    <col min="1" max="1" width="5.375" style="2" customWidth="1"/>
    <col min="2" max="2" width="22.25390625" style="2" customWidth="1"/>
    <col min="3" max="3" width="24.25390625" style="2" customWidth="1"/>
    <col min="4" max="4" width="23.1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hidden="1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6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SUM(N11:N11)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83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135</v>
      </c>
      <c r="C11" s="1" t="s">
        <v>136</v>
      </c>
      <c r="D11" s="1" t="s">
        <v>227</v>
      </c>
      <c r="E11" s="23">
        <v>650</v>
      </c>
      <c r="F11" s="21" t="s">
        <v>214</v>
      </c>
      <c r="G11" s="24" t="s">
        <v>88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3" spans="2:4" ht="36.75" customHeight="1">
      <c r="B13" s="86" t="s">
        <v>137</v>
      </c>
      <c r="C13" s="91"/>
      <c r="D13" s="9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4">
      <selection activeCell="B17" sqref="B17:D17"/>
    </sheetView>
  </sheetViews>
  <sheetFormatPr defaultColWidth="9.00390625" defaultRowHeight="12.75"/>
  <cols>
    <col min="1" max="1" width="5.375" style="2" customWidth="1"/>
    <col min="2" max="2" width="20.375" style="2" customWidth="1"/>
    <col min="3" max="3" width="16.12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7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SUM(N11:N11)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77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138</v>
      </c>
      <c r="C11" s="1" t="s">
        <v>139</v>
      </c>
      <c r="D11" s="1" t="s">
        <v>183</v>
      </c>
      <c r="E11" s="23">
        <v>2350</v>
      </c>
      <c r="F11" s="21" t="s">
        <v>90</v>
      </c>
      <c r="G11" s="24" t="s">
        <v>88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4" ht="40.5" customHeight="1">
      <c r="B13" s="86" t="s">
        <v>116</v>
      </c>
      <c r="C13" s="91"/>
      <c r="D13" s="9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7">
      <selection activeCell="B17" sqref="B17:D17"/>
    </sheetView>
  </sheetViews>
  <sheetFormatPr defaultColWidth="9.00390625" defaultRowHeight="12.75"/>
  <cols>
    <col min="1" max="1" width="5.375" style="2" customWidth="1"/>
    <col min="2" max="2" width="20.875" style="2" customWidth="1"/>
    <col min="3" max="3" width="22.00390625" style="2" customWidth="1"/>
    <col min="4" max="4" width="36.7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DFP.271.37.2021.AB</v>
      </c>
      <c r="N1" s="5" t="s">
        <v>74</v>
      </c>
      <c r="S1" s="3"/>
      <c r="T1" s="3"/>
    </row>
    <row r="2" spans="7:9" ht="15">
      <c r="G2" s="86"/>
      <c r="H2" s="86"/>
      <c r="I2" s="86"/>
    </row>
    <row r="3" ht="15">
      <c r="N3" s="5" t="s">
        <v>78</v>
      </c>
    </row>
    <row r="4" spans="2:17" ht="15">
      <c r="B4" s="7" t="s">
        <v>15</v>
      </c>
      <c r="C4" s="8">
        <v>8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9">
        <f>SUM(N11:N11)</f>
        <v>0</v>
      </c>
      <c r="I6" s="9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140</v>
      </c>
      <c r="E10" s="20" t="s">
        <v>83</v>
      </c>
      <c r="F10" s="21"/>
      <c r="G10" s="8" t="str">
        <f>"Nazwa handlowa /
"&amp;C10&amp;" / 
"&amp;D10</f>
        <v>Nazwa handlowa /
Dawka / 
Postać 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132" customHeight="1">
      <c r="A11" s="22" t="s">
        <v>3</v>
      </c>
      <c r="B11" s="1" t="s">
        <v>141</v>
      </c>
      <c r="C11" s="1" t="s">
        <v>209</v>
      </c>
      <c r="D11" s="1" t="s">
        <v>215</v>
      </c>
      <c r="E11" s="23">
        <v>1300</v>
      </c>
      <c r="F11" s="21" t="s">
        <v>184</v>
      </c>
      <c r="G11" s="24" t="s">
        <v>212</v>
      </c>
      <c r="H11" s="24"/>
      <c r="I11" s="24"/>
      <c r="J11" s="24" t="s">
        <v>213</v>
      </c>
      <c r="K11" s="24"/>
      <c r="L11" s="24"/>
      <c r="M11" s="24"/>
      <c r="N11" s="26">
        <f>ROUND(L11*ROUND(M11,2),2)</f>
        <v>0</v>
      </c>
    </row>
    <row r="13" spans="2:4" ht="228" customHeight="1">
      <c r="B13" s="86" t="s">
        <v>235</v>
      </c>
      <c r="C13" s="91"/>
      <c r="D13" s="9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2021-06-22T09:04:52Z</cp:lastPrinted>
  <dcterms:created xsi:type="dcterms:W3CDTF">2003-05-16T10:10:29Z</dcterms:created>
  <dcterms:modified xsi:type="dcterms:W3CDTF">2021-06-24T12:18:55Z</dcterms:modified>
  <cp:category/>
  <cp:version/>
  <cp:contentType/>
  <cp:contentStatus/>
</cp:coreProperties>
</file>