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99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</sheets>
  <definedNames/>
  <calcPr calcMode="manual" fullCalcOnLoad="1"/>
</workbook>
</file>

<file path=xl/sharedStrings.xml><?xml version="1.0" encoding="utf-8"?>
<sst xmlns="http://schemas.openxmlformats.org/spreadsheetml/2006/main" count="2423" uniqueCount="687">
  <si>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</si>
  <si>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</si>
  <si>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</si>
  <si>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</si>
  <si>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</si>
  <si>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</si>
  <si>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</si>
  <si>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</si>
  <si>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</si>
  <si>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</si>
  <si>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</si>
  <si>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</si>
  <si>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</si>
  <si>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</si>
  <si>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</si>
  <si>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</si>
  <si>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</si>
  <si>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</si>
  <si>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</si>
  <si>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</si>
  <si>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</si>
  <si>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</si>
  <si>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</si>
  <si>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</si>
  <si>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</si>
  <si>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</si>
  <si>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</si>
  <si>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</si>
  <si>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</si>
  <si>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</si>
  <si>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</si>
  <si>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</si>
  <si>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</si>
  <si>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</si>
  <si>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</si>
  <si>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</si>
  <si>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</si>
  <si>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</si>
  <si>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</si>
  <si>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</si>
  <si>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</si>
  <si>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</si>
  <si>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</si>
  <si>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</si>
  <si>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</si>
  <si>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</si>
  <si>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</si>
  <si>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</si>
  <si>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</si>
  <si>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</si>
  <si>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</si>
  <si>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</si>
  <si>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</si>
  <si>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</si>
  <si>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</si>
  <si>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</si>
  <si>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</si>
  <si>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</si>
  <si>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</si>
  <si>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</si>
  <si>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</si>
  <si>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</si>
  <si>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</si>
  <si>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</si>
  <si>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</si>
  <si>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100 mg</t>
  </si>
  <si>
    <t xml:space="preserve">Ilość </t>
  </si>
  <si>
    <t>25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</si>
  <si>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</si>
  <si>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</si>
  <si>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</si>
  <si>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</si>
  <si>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</si>
  <si>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</si>
  <si>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</si>
  <si>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</si>
  <si>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</si>
  <si>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</si>
  <si>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</si>
  <si>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</si>
  <si>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</si>
  <si>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</si>
  <si>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</si>
  <si>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</si>
  <si>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</si>
  <si>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</si>
  <si>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</si>
  <si>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</si>
  <si>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</si>
  <si>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proszek do sporządzania koncentratu roztworu do infuzji, fiol</t>
  </si>
  <si>
    <t>2,5 mg</t>
  </si>
  <si>
    <t>postać stała doustna</t>
  </si>
  <si>
    <t>roztwór do wstrzykiwań dożylnych, amp</t>
  </si>
  <si>
    <t>500 mg</t>
  </si>
  <si>
    <t>proszek do sporządzania koncentratu roztworu do infuzji</t>
  </si>
  <si>
    <t>13.</t>
  </si>
  <si>
    <t>14.</t>
  </si>
  <si>
    <t>15.</t>
  </si>
  <si>
    <t>16.</t>
  </si>
  <si>
    <t>17.</t>
  </si>
  <si>
    <t>18.</t>
  </si>
  <si>
    <t>19.</t>
  </si>
  <si>
    <t>20.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</si>
  <si>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</si>
  <si>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</si>
  <si>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</si>
  <si>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</si>
  <si>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</si>
  <si>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</si>
  <si>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</si>
  <si>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</si>
  <si>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</si>
  <si>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</si>
  <si>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</si>
  <si>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</si>
  <si>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</si>
  <si>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</si>
  <si>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</si>
  <si>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</si>
  <si>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</si>
  <si>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</si>
  <si>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</si>
  <si>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</si>
  <si>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</si>
  <si>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</si>
  <si>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</si>
  <si>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</si>
  <si>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</si>
  <si>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</si>
  <si>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</si>
  <si>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</si>
  <si>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</si>
  <si>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</si>
  <si>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</si>
  <si>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</si>
  <si>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</si>
  <si>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</si>
  <si>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</si>
  <si>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</si>
  <si>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</si>
  <si>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</si>
  <si>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</si>
  <si>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część 53</t>
  </si>
  <si>
    <t>część 54</t>
  </si>
  <si>
    <t>Dostawa róznych  produktów do Apteki Szpitala Uniwersyteckiego w Krakowie</t>
  </si>
  <si>
    <t>Postać / opakowanie</t>
  </si>
  <si>
    <t>Mycophenolate mofetil *</t>
  </si>
  <si>
    <t>proszek do sporz. koncentratu do przyg. roztw. do infuzji, fiol.</t>
  </si>
  <si>
    <t>250 mg</t>
  </si>
  <si>
    <t>kapsułki twarde</t>
  </si>
  <si>
    <t>tabletki</t>
  </si>
  <si>
    <t>1g/5 ml, 175  ml</t>
  </si>
  <si>
    <t xml:space="preserve">butelka, zawiesina, proszek do sporządzania zawiesiny doustnej </t>
  </si>
  <si>
    <t>* wymagany jeden podmiot odpowiedzialny</t>
  </si>
  <si>
    <t>Clindamycin</t>
  </si>
  <si>
    <t>300 mg</t>
  </si>
  <si>
    <t>stała postać doustna</t>
  </si>
  <si>
    <t>Buprenorphinum*</t>
  </si>
  <si>
    <t>35 mcg/h</t>
  </si>
  <si>
    <t>system transdermalny</t>
  </si>
  <si>
    <t>52,5 mcg/h</t>
  </si>
  <si>
    <t>70 mcg/h</t>
  </si>
  <si>
    <t>Allopurinolum</t>
  </si>
  <si>
    <t>Postać/Opakowanie</t>
  </si>
  <si>
    <t>Nitrendipinum*</t>
  </si>
  <si>
    <t>10 mg</t>
  </si>
  <si>
    <t>20 mg</t>
  </si>
  <si>
    <t>Clarithromycinum*</t>
  </si>
  <si>
    <t>Cefuroxime*</t>
  </si>
  <si>
    <t>750 mg</t>
  </si>
  <si>
    <t>proszek do przyg. roztw. do wstrz. doż. i zaw. do wstrz. dom.</t>
  </si>
  <si>
    <t>1,5 g</t>
  </si>
  <si>
    <t>proszek do przyg. roztw. do wstrz. doż. i wlewu doż.</t>
  </si>
  <si>
    <t>Tacrolismus * **</t>
  </si>
  <si>
    <t>0,5 mg</t>
  </si>
  <si>
    <t>kaps.</t>
  </si>
  <si>
    <t>1 mg</t>
  </si>
  <si>
    <t>5 mg</t>
  </si>
  <si>
    <t xml:space="preserve">Tacrolismus * </t>
  </si>
  <si>
    <t>5mg/ml</t>
  </si>
  <si>
    <t>koncentrat do sporządzania roztworu do infuzji</t>
  </si>
  <si>
    <t>** po otwarciu opakowania z folii aluminiowej okres ważności 1 rok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</si>
  <si>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</si>
  <si>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</si>
  <si>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</si>
  <si>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</si>
  <si>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</si>
  <si>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</si>
  <si>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</si>
  <si>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</si>
  <si>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</si>
  <si>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</si>
  <si>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</si>
  <si>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</si>
  <si>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</si>
  <si>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Budesonidum</t>
  </si>
  <si>
    <t>200 mcg/dawkę inhalacyjną, 100 dawek</t>
  </si>
  <si>
    <t>proszek do inhalacji</t>
  </si>
  <si>
    <t>3 mg</t>
  </si>
  <si>
    <t>kapsułki o przedłużonym uwalnianiu, twarde</t>
  </si>
  <si>
    <t>Clotrimazol</t>
  </si>
  <si>
    <t>tabletki dopochwowe</t>
  </si>
  <si>
    <t>Glimepiridum*</t>
  </si>
  <si>
    <t xml:space="preserve">2 mg </t>
  </si>
  <si>
    <t xml:space="preserve">4 mg </t>
  </si>
  <si>
    <t>Goserelina</t>
  </si>
  <si>
    <t>10,8 mg</t>
  </si>
  <si>
    <t>implant podskórny, amp-strzyk</t>
  </si>
  <si>
    <t>Lacidipine*</t>
  </si>
  <si>
    <t>2 mg</t>
  </si>
  <si>
    <t>4 mg</t>
  </si>
  <si>
    <t>Lamotrigina</t>
  </si>
  <si>
    <t>50 mg</t>
  </si>
  <si>
    <t>Levodopum + Carbidopum</t>
  </si>
  <si>
    <t>100 mg + 25 mg</t>
  </si>
  <si>
    <t>Sulfamethoxazolum + Trimethoprimum</t>
  </si>
  <si>
    <t>400 mg + 80 mg</t>
  </si>
  <si>
    <t>Pancreatinum*</t>
  </si>
  <si>
    <t>10000 j.m.</t>
  </si>
  <si>
    <t>25000 j.m.</t>
  </si>
  <si>
    <t>Betamethasoni dipropionas + Betamethasoni natrii phosphas</t>
  </si>
  <si>
    <t>(6,43 mg + 2,63 mg) /ml</t>
  </si>
  <si>
    <t>zawiesina do wstrzykiwań</t>
  </si>
  <si>
    <t>Bisoprololum  ^^</t>
  </si>
  <si>
    <t>Loperamidi hydrochloridum</t>
  </si>
  <si>
    <t>Risperidonum * ^^^</t>
  </si>
  <si>
    <t>3mg</t>
  </si>
  <si>
    <t>4mg</t>
  </si>
  <si>
    <t>Collagenasum</t>
  </si>
  <si>
    <t>1,2 j./g, 20 g</t>
  </si>
  <si>
    <t>maść</t>
  </si>
  <si>
    <t>Dexamethasonum</t>
  </si>
  <si>
    <t>Dexamethasonum*</t>
  </si>
  <si>
    <t>8 mg</t>
  </si>
  <si>
    <t>Tramadolum* ***</t>
  </si>
  <si>
    <t>150 mg</t>
  </si>
  <si>
    <t>* w przypadku tej samej substancji czynnej wymagany jeden podmiot odpowiedzialny</t>
  </si>
  <si>
    <t>Simvastatin*</t>
  </si>
  <si>
    <t>40 mg</t>
  </si>
  <si>
    <t>Nebivololum</t>
  </si>
  <si>
    <t xml:space="preserve">Salbutamolum </t>
  </si>
  <si>
    <t>100 mcg/dawkę, 200 dawek</t>
  </si>
  <si>
    <t>OPAKOWANIE aerozol wziewny, zawiesina</t>
  </si>
  <si>
    <t>Diazepamum</t>
  </si>
  <si>
    <t>5 mg/ml; 2 ml</t>
  </si>
  <si>
    <t>roztwór do wstrz.</t>
  </si>
  <si>
    <t>Bromazepamum</t>
  </si>
  <si>
    <t>Clonazepamum</t>
  </si>
  <si>
    <t>Morphini sulfas</t>
  </si>
  <si>
    <t>Oxycodone*</t>
  </si>
  <si>
    <t>tabletki oprzedłużonym uwalnianiu</t>
  </si>
  <si>
    <t>80 mg</t>
  </si>
  <si>
    <t>Agomelatine</t>
  </si>
  <si>
    <t>Gliclazide</t>
  </si>
  <si>
    <t>60 mg</t>
  </si>
  <si>
    <t xml:space="preserve">tabl. o zmodyf. uwalnianiu </t>
  </si>
  <si>
    <t>Indapamide</t>
  </si>
  <si>
    <t>1,5 mg</t>
  </si>
  <si>
    <t xml:space="preserve">tabl. powl. o przedł. uwalnianiu </t>
  </si>
  <si>
    <t>Ivabradine *</t>
  </si>
  <si>
    <t>tabletki powlekane</t>
  </si>
  <si>
    <t>7,5 mg</t>
  </si>
  <si>
    <t>Perindopril arginine *</t>
  </si>
  <si>
    <t>5 mg + 5 mg</t>
  </si>
  <si>
    <t>Tianeptine sodium</t>
  </si>
  <si>
    <t>12,5 mg</t>
  </si>
  <si>
    <t>Trimetazidine dihydrochloride</t>
  </si>
  <si>
    <t>35 mg</t>
  </si>
  <si>
    <t>Fluconazolum</t>
  </si>
  <si>
    <t>2 mg/ml; 100 ml</t>
  </si>
  <si>
    <t>roztwór do inf. ; but. lub fiol. lub worek</t>
  </si>
  <si>
    <t>0,25 g</t>
  </si>
  <si>
    <t>0,5 g</t>
  </si>
  <si>
    <t>Amphotericinum B</t>
  </si>
  <si>
    <t>5 mg/ml, 20 ml</t>
  </si>
  <si>
    <t>koncentrat do sporządzania zawiesiny do infuzji, zawiera amfoterycynę B w kompleksach lipidowych.</t>
  </si>
  <si>
    <t>100 j./ml</t>
  </si>
  <si>
    <t>zawiesina do wstrzykiwań / wkład a 3 ml</t>
  </si>
  <si>
    <t>50% rozpuszczalnej insuliny aspart, 50% insuliny aspart krystalizowanej z protaminą *</t>
  </si>
  <si>
    <t>insulina ludzka, insulina dwufazowa; zawiera: 30% insuliny rozpuszczalnej, 70% insuliny izofanowej *</t>
  </si>
  <si>
    <t>insulina ludzka, insulina izofanowa, o przedłuzonym działaniu *</t>
  </si>
  <si>
    <t>insulina ludzka, insulina neutralna, krótkodziałająca *</t>
  </si>
  <si>
    <t>roztwór do wstrzykiwań / wkład a 3 ml</t>
  </si>
  <si>
    <t>Insulinum aspartum, krótkodziałająca *</t>
  </si>
  <si>
    <t>Insulinum detemirum, długodziałająca *</t>
  </si>
  <si>
    <t>roztwór do wstrzykiwań / wstrzykiwacz a 3 ml</t>
  </si>
  <si>
    <t>Gadoteridolum *</t>
  </si>
  <si>
    <t>279,3 mg/ml, 20 ml</t>
  </si>
  <si>
    <t>roztwór do wstrz. , fiol</t>
  </si>
  <si>
    <t>279,3 mg/ml, 15 ml</t>
  </si>
  <si>
    <t>Atracurii besilas</t>
  </si>
  <si>
    <t>10 mg/ml; 5 ml</t>
  </si>
  <si>
    <t>roztwór do wstrzykiwań lub infuzji</t>
  </si>
  <si>
    <t>Insulinum lisprum</t>
  </si>
  <si>
    <t>roztwór do wstrzykiwań, OPAKOWANIE X 10 WSTRZYKIWACZY</t>
  </si>
  <si>
    <t>Acetylcysteinum</t>
  </si>
  <si>
    <t>100mg/ml, 3 ml</t>
  </si>
  <si>
    <t>Ketoprofenum</t>
  </si>
  <si>
    <t>50 mg/ml, 2 ml</t>
  </si>
  <si>
    <t>roztwór do wstrz. i.v., i.m.</t>
  </si>
  <si>
    <t>100 ml zawiera: 526 mg chlorku sodu, 37 mg chlorku potasu, 30 mg sześciowodnego chlorku magnezu, 368 mg trójwodnego octanu sodu, 502 mg glukonianu sodu*</t>
  </si>
  <si>
    <t>500 ml</t>
  </si>
  <si>
    <t>roztwór do infuzji; 500 ml; worek viaflo</t>
  </si>
  <si>
    <t>1000 ml</t>
  </si>
  <si>
    <t>roztwór do infuzji; 1000 ml; worek viaflo</t>
  </si>
  <si>
    <t>Ibuprofen</t>
  </si>
  <si>
    <t>5mg/ml, 2ml</t>
  </si>
  <si>
    <t>roztwór do wstrz., amp</t>
  </si>
  <si>
    <t>Kalii canrenoas</t>
  </si>
  <si>
    <t>20mg/ml; 10ml</t>
  </si>
  <si>
    <t>roztwór do wstrzykiwań, amp</t>
  </si>
  <si>
    <t>Furosemidum</t>
  </si>
  <si>
    <t>10mg/ml; 2ml</t>
  </si>
  <si>
    <t>Aluminii acetotartras</t>
  </si>
  <si>
    <t>10 mg/g; 75 g</t>
  </si>
  <si>
    <t xml:space="preserve">żel 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</si>
  <si>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</si>
  <si>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</si>
  <si>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</si>
  <si>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</si>
  <si>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</si>
  <si>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</si>
  <si>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</si>
  <si>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</si>
  <si>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</si>
  <si>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</si>
  <si>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</si>
  <si>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</si>
  <si>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</si>
  <si>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</si>
  <si>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</si>
  <si>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</si>
  <si>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</si>
  <si>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</si>
  <si>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</si>
  <si>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</si>
  <si>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</si>
  <si>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</si>
  <si>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</si>
  <si>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</si>
  <si>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</si>
  <si>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</si>
  <si>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</si>
  <si>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</si>
  <si>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</si>
  <si>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</si>
  <si>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</si>
  <si>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</si>
  <si>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</si>
  <si>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</si>
  <si>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</si>
  <si>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</si>
  <si>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</si>
  <si>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</si>
  <si>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</si>
  <si>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</si>
  <si>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</si>
  <si>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</si>
  <si>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</si>
  <si>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</si>
  <si>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Allantoin,  Zinc Oxide, Solanum Tuberosum Starch</t>
  </si>
  <si>
    <t>100 g</t>
  </si>
  <si>
    <t>zasypka, proszek</t>
  </si>
  <si>
    <t>Ambroxolum</t>
  </si>
  <si>
    <t>7,5 mg/ml; 100 ml</t>
  </si>
  <si>
    <t>płyn do inh. z nebulizatora but. 100 ml</t>
  </si>
  <si>
    <t>Azithromycinum</t>
  </si>
  <si>
    <t>200 mg/5 ml; 20 ml</t>
  </si>
  <si>
    <t>Benzyli benzoas</t>
  </si>
  <si>
    <t>120 ml</t>
  </si>
  <si>
    <t>płyn do stosowania na skórę</t>
  </si>
  <si>
    <t>Bencyclani fumaratum</t>
  </si>
  <si>
    <t>24 mg</t>
  </si>
  <si>
    <t>Bisoprololum  ***</t>
  </si>
  <si>
    <t>syrop bezcukrowy, o smaku miętowym, (4 mg/5 ml) 120 ml</t>
  </si>
  <si>
    <t>syrop, but. 120 ml</t>
  </si>
  <si>
    <t>Butamirati citras</t>
  </si>
  <si>
    <t>1,5 mg/ml; 100 ml lub 150 ml</t>
  </si>
  <si>
    <t>syrop dla dorosłych</t>
  </si>
  <si>
    <t>Ceftaroline fosamil</t>
  </si>
  <si>
    <t>0,6 g</t>
  </si>
  <si>
    <t>Captoprilum*</t>
  </si>
  <si>
    <t>Citalopramum</t>
  </si>
  <si>
    <t>Clobetasoli propionas</t>
  </si>
  <si>
    <t>0,5 mg/g; 30g</t>
  </si>
  <si>
    <t xml:space="preserve">maść, tuba </t>
  </si>
  <si>
    <t>krople do oczu, zawiesina: but. 5 ml</t>
  </si>
  <si>
    <t>Diclofenacum, bez środków konserwujących</t>
  </si>
  <si>
    <t>1 mg/ml; 10 ml</t>
  </si>
  <si>
    <t>krople do oczu: but. 10 ml</t>
  </si>
  <si>
    <t>Doxepinum</t>
  </si>
  <si>
    <t>Duloxetine* ***</t>
  </si>
  <si>
    <t>30 mg</t>
  </si>
  <si>
    <t>kapsuki dojelitowe twarde</t>
  </si>
  <si>
    <t>Dydrogesteronum</t>
  </si>
  <si>
    <t>Erdosteinum</t>
  </si>
  <si>
    <t>Ethylis chloridum</t>
  </si>
  <si>
    <t>70 g</t>
  </si>
  <si>
    <t>aerozol: 70 g</t>
  </si>
  <si>
    <t>Fenoteroli hydrobromidum</t>
  </si>
  <si>
    <t>aerozol inhalacyjny, roztwór</t>
  </si>
  <si>
    <t>(50 µg + 21 µg)/dawkę inh.; 200 dawek</t>
  </si>
  <si>
    <t>aerozol wziewny, roztwór: 200 dawek - 10 ml</t>
  </si>
  <si>
    <t>180 mg</t>
  </si>
  <si>
    <t>Glucosum</t>
  </si>
  <si>
    <t>400 mg/ml,10 ml</t>
  </si>
  <si>
    <t>roztwór do wstrz. doż.</t>
  </si>
  <si>
    <t>Hydrocortisone</t>
  </si>
  <si>
    <t>Hydroxyzine hydrochloride</t>
  </si>
  <si>
    <t>(1,6 mg/g) 250 g lub 10 mg/5ml; 250 g</t>
  </si>
  <si>
    <t>syrop: but. 250 g</t>
  </si>
  <si>
    <t>Hymecromone</t>
  </si>
  <si>
    <t>200 mg</t>
  </si>
  <si>
    <t>Hyoscini butylbromidum</t>
  </si>
  <si>
    <t>20 mg/ml;1 ml</t>
  </si>
  <si>
    <t xml:space="preserve">roztwór do wstrz. </t>
  </si>
  <si>
    <t>Immunoglobulinum humanum anty HBs</t>
  </si>
  <si>
    <t>200 j. m.</t>
  </si>
  <si>
    <t>amp.</t>
  </si>
  <si>
    <t>Lactobacillus sp.</t>
  </si>
  <si>
    <t>żywe kultury bakterii Lactobacillus rhamnosus GG 6 miliardów</t>
  </si>
  <si>
    <t>Lactulose</t>
  </si>
  <si>
    <t>9,75-10 g/15 ml</t>
  </si>
  <si>
    <t>syrop: but.300 ml</t>
  </si>
  <si>
    <t>Levofloxacinum</t>
  </si>
  <si>
    <t>5 mg/ml, 5 ml</t>
  </si>
  <si>
    <t>krople do oczu, roztwór</t>
  </si>
  <si>
    <t>Lidocainum + Prilocainum</t>
  </si>
  <si>
    <t>(2,5 g + 2,5 g)/100 g</t>
  </si>
  <si>
    <t>krem: tuba 30 g</t>
  </si>
  <si>
    <t>Lornoxicamum</t>
  </si>
  <si>
    <t>postać stała doustna***</t>
  </si>
  <si>
    <t>Meglumini amidotrizoas + Natrii amidotrizoas</t>
  </si>
  <si>
    <t>(660 mg + 100 mg)/ml, 100 ml</t>
  </si>
  <si>
    <t>roztwór doustny i doodbytniczy</t>
  </si>
  <si>
    <t>Metronidazolum</t>
  </si>
  <si>
    <t>1 mg/g, 15 g</t>
  </si>
  <si>
    <t>emulsja na skórę</t>
  </si>
  <si>
    <t>Mirtazapinum * ***</t>
  </si>
  <si>
    <t>tabletki ulegające rozpadowi w jamie ustnej</t>
  </si>
  <si>
    <t>45 mg</t>
  </si>
  <si>
    <t xml:space="preserve"> tabletki ulegające rozpadowi w jamie ustnej</t>
  </si>
  <si>
    <t>Misoprostol</t>
  </si>
  <si>
    <t>0,2 mg</t>
  </si>
  <si>
    <t>około 500 j.a. antytoksyny jadu żmij; 5 ml</t>
  </si>
  <si>
    <t>Mupirocinum</t>
  </si>
  <si>
    <t>20 mg / g, 15 g</t>
  </si>
  <si>
    <t>Natamycinum + Hydrocortisonum + Neomycinum</t>
  </si>
  <si>
    <t>Neomycinum</t>
  </si>
  <si>
    <t>Osseinum hydroxyapatitum compositum</t>
  </si>
  <si>
    <t>830 mg</t>
  </si>
  <si>
    <t>Oxytocinum</t>
  </si>
  <si>
    <t>5 j.m./1 ml</t>
  </si>
  <si>
    <t>roztwór do wlewu doż.</t>
  </si>
  <si>
    <t>Paracetamolum ^^</t>
  </si>
  <si>
    <t>Paracetamolum</t>
  </si>
  <si>
    <t xml:space="preserve">0,12g/5ml </t>
  </si>
  <si>
    <t xml:space="preserve">zawiesina, 100 ml </t>
  </si>
  <si>
    <t xml:space="preserve">czopki doodbytnicze </t>
  </si>
  <si>
    <t>Pini extr.fl., Chelidonii extr.fl., Foeniculi tinctura, Calcii lactas, Codeini phosphas, Acidum phosphoricum, Saccharum, Aqua</t>
  </si>
  <si>
    <t xml:space="preserve">100 g: 6,6 g wyciąg płynny z pędów sosny; 0,16 g wyciąg płynny z glistnika; 1,0 g nalewki z owoców kopru; 1,0 g mleczanu wapnia; 0,05 g fosforanu kodeiny; </t>
  </si>
  <si>
    <t>syrop 125 g</t>
  </si>
  <si>
    <t>Piracetamum</t>
  </si>
  <si>
    <t>1,2 g</t>
  </si>
  <si>
    <t>Pyridoxinum</t>
  </si>
  <si>
    <t>3,5 mg/ml; 70 mg/20 ml</t>
  </si>
  <si>
    <t>Propylthiouracilum</t>
  </si>
  <si>
    <t>5 mg/ml; 15 ml</t>
  </si>
  <si>
    <t>krople do oczu, roztwór but.</t>
  </si>
  <si>
    <t>Rifaximinum</t>
  </si>
  <si>
    <t>Salbutamolum</t>
  </si>
  <si>
    <t xml:space="preserve">sterylny, przeźroczysty, biowchłanialny żel o wysokiej lepkości, zawierający 100% czystego kwasu hialuronowego </t>
  </si>
  <si>
    <t>40 mg/ml; 10 ml</t>
  </si>
  <si>
    <t>strzykawka + kaniula o długości 30 cm do aplikacji żelu</t>
  </si>
  <si>
    <t>taninian żelatyny, skrobia kukurydziana, magnezu stearynian</t>
  </si>
  <si>
    <t>250mg</t>
  </si>
  <si>
    <t>saszetki</t>
  </si>
  <si>
    <t>Testosteronum</t>
  </si>
  <si>
    <t>250mg/ml</t>
  </si>
  <si>
    <t>Thiamazolum</t>
  </si>
  <si>
    <t>Thiamini hydrochloridum + Pyridoxini hydrochloridum + Cyanocobalaminum</t>
  </si>
  <si>
    <t>(50 mg + 50 mg + 0,5 mg)/ml; 2 ml</t>
  </si>
  <si>
    <t>Tiapridum</t>
  </si>
  <si>
    <t>Verapamili hydrochloridum</t>
  </si>
  <si>
    <t>240 mg</t>
  </si>
  <si>
    <t xml:space="preserve">tabl. o przedł. uwalnianiu </t>
  </si>
  <si>
    <t>krople do nosa, roztwór:but. 10 ml</t>
  </si>
  <si>
    <t>Albendazolum</t>
  </si>
  <si>
    <t>0,02g/1 ml; 20 ml</t>
  </si>
  <si>
    <t>zawiesina</t>
  </si>
  <si>
    <t>Nicotinum</t>
  </si>
  <si>
    <t>25 mg/ 16 h x 7 szt</t>
  </si>
  <si>
    <t>15 mg/ 16 h x 7 szt</t>
  </si>
  <si>
    <t>1,5 mg x 20 szt</t>
  </si>
  <si>
    <t>tabletki do ssania x 20 szt</t>
  </si>
  <si>
    <t>Rivaroxaban</t>
  </si>
  <si>
    <t>15 mg x 100 tabl</t>
  </si>
  <si>
    <t>100 tabletek powl. OPAKOWANIE</t>
  </si>
  <si>
    <t>20 mg x 100 tabl</t>
  </si>
  <si>
    <t>*** opakowanie max 30 szt</t>
  </si>
  <si>
    <t>Lidocaini hydrochloridum</t>
  </si>
  <si>
    <t>20 mg/ml; 50 ml</t>
  </si>
  <si>
    <t>Albuminum humanum</t>
  </si>
  <si>
    <t>(200 mg/ml) 10 ml</t>
  </si>
  <si>
    <t>Ceftolozanum +
Tazobactamum</t>
  </si>
  <si>
    <t>1 g + 0,5 g</t>
  </si>
  <si>
    <t>Empagliflozinum</t>
  </si>
  <si>
    <t>Immunoglobulinum humanum hepatitidis B*</t>
  </si>
  <si>
    <t>180 j.m./ml, 1 ml</t>
  </si>
  <si>
    <t>roztwór do wstrzykiwań, fiol.</t>
  </si>
  <si>
    <t>180 j.m./ml, 3 ml</t>
  </si>
  <si>
    <t>Aciclovir</t>
  </si>
  <si>
    <t xml:space="preserve">proszek do przyg. roztw. do inf. </t>
  </si>
  <si>
    <t>Heparinum</t>
  </si>
  <si>
    <t>5000 j.m./ml; 5 ml</t>
  </si>
  <si>
    <t>roztwór do wstrzykiwań,  fiol.</t>
  </si>
  <si>
    <t>Aqua pro iniectione</t>
  </si>
  <si>
    <t>rozpuszczalnik do sporządzania leków parenteralnych; butelka plastikowa; stojąca</t>
  </si>
  <si>
    <t>Gentamycinum</t>
  </si>
  <si>
    <t>130 mg, 10 x 10 x 0,5cm</t>
  </si>
  <si>
    <t xml:space="preserve">gąbka </t>
  </si>
  <si>
    <t xml:space="preserve">32,5 mg 5 cm x 5 cm x 0,5 cm </t>
  </si>
  <si>
    <t>Thiethylperazinum</t>
  </si>
  <si>
    <t>6,5 mg/ml</t>
  </si>
  <si>
    <t>10 ml</t>
  </si>
  <si>
    <t>rozpuszczalnik do sporządzania leków parenteralnych, amp.10ml</t>
  </si>
  <si>
    <t>(10 mg/ml) 2 ml</t>
  </si>
  <si>
    <t xml:space="preserve">roztwór do wstrz., ampułki </t>
  </si>
  <si>
    <t>Lidocaini hydrochloridum **</t>
  </si>
  <si>
    <t>10 mg / ml, 20 ml</t>
  </si>
  <si>
    <t>roztwór do wstrzykiwań, fiolki</t>
  </si>
  <si>
    <t>20 mg / ml, 2 ml</t>
  </si>
  <si>
    <t>roztwór do wstrzykiwań; amp.</t>
  </si>
  <si>
    <t>Natrii hydrocarbonas</t>
  </si>
  <si>
    <t>84 mg/ml, 20ml</t>
  </si>
  <si>
    <t xml:space="preserve">Iopromidum </t>
  </si>
  <si>
    <t>768,86 mg/ml, 500 ml</t>
  </si>
  <si>
    <t>Normalna immunoglobulina ludzka do stosowania dożylnego (IVIg)</t>
  </si>
  <si>
    <t>1 ml zawiera : białko ludzkiego osocza 50 mg w tym co najmniej 95% normalnej immunoglobuliny, IgM 6 mg, IgA 6 mg, IgG 38 mg (ok. 63% IgG1, 26% IgG2, 4 % IgG3, 7% IgG4)*</t>
  </si>
  <si>
    <t>roztwór do inf. dożylnych do zakupu po 2,5 g i 5 g</t>
  </si>
  <si>
    <t>* wskazania wg CHPL m.in.: "leczenie zakażeń bakteryjnych przy równoczesnym stosowaniu antybiotyków"</t>
  </si>
  <si>
    <t>10 mg/ml, 5 ml</t>
  </si>
  <si>
    <t>roztwór do wstrz; amp.</t>
  </si>
  <si>
    <t>100 mg x 30 tabl.</t>
  </si>
  <si>
    <t>30 tabletek</t>
  </si>
  <si>
    <t>1000 mg</t>
  </si>
  <si>
    <t>proszek do sporządzania roztworu do wstrzykiwań; fiol.</t>
  </si>
  <si>
    <t>*wymagany jeden podmiot odpowiedzialny</t>
  </si>
  <si>
    <t xml:space="preserve">0,05 G </t>
  </si>
  <si>
    <t xml:space="preserve">fiol. + rozp. </t>
  </si>
  <si>
    <t>Probenecid ^</t>
  </si>
  <si>
    <t>^ Import Docelowy</t>
  </si>
  <si>
    <t>Dwuzasadowy fosforan sodu – 0,032; jednozasadowy fosforan sodu – 0,009; chlorek wapnia – 0,052; chlorek sodu – 0,569; chlorek benzalkoniowy – 0,0125; woda destylowana</t>
  </si>
  <si>
    <t>4 butelki : 2 butelki a 225 ml roztworu A +2 butelki a 225 ml roztworu B</t>
  </si>
  <si>
    <t>płyn do płukania jamy ustnej, 4 butelki całość - 900ml</t>
  </si>
  <si>
    <t>Wymiary</t>
  </si>
  <si>
    <t>Jałowy opatrunek wykonany z hydrofobowej siatki poliamidowej pokrytej srebrem metalicznym do ran zakażonych *</t>
  </si>
  <si>
    <t>10 x 10 cm</t>
  </si>
  <si>
    <t>15 x 15 cm lub 10 x 20 cm</t>
  </si>
  <si>
    <t>*wymagany jeden wytwórca</t>
  </si>
  <si>
    <t>Pojemność</t>
  </si>
  <si>
    <t>płyn</t>
  </si>
  <si>
    <t>990 - 1000ml</t>
  </si>
  <si>
    <t>Jałowy opatrunek z błony poliuretanowej, przeźroczysty, półprzepuszczalny, wodoodporny, elastyczny, pokryty hypoalergicznym klejem akrylowym*</t>
  </si>
  <si>
    <t>5-6 cm  x 7 cm</t>
  </si>
  <si>
    <t>10-12 cm x 12 cm</t>
  </si>
  <si>
    <t>* wymagany jeden wytwórca</t>
  </si>
  <si>
    <t>Opatrunek chłonny hydrowłóknisty zbudowany z karbometylocelulozy sodowej, wzmocniony włóknami elastanu, zawierajacy 1,2% srebra jonowego, EDTA i BeC *</t>
  </si>
  <si>
    <t>5 cm x  5cm</t>
  </si>
  <si>
    <t>opatrunek</t>
  </si>
  <si>
    <t>10cm x 10cm</t>
  </si>
  <si>
    <t>15cm  x 15cm</t>
  </si>
  <si>
    <t>20cm x 30cm</t>
  </si>
  <si>
    <t>Opatrunek wykonany w technologii typu Hydrofiber z dodatkiem srebra jonowego wdbudowanego w strukturę włókien*</t>
  </si>
  <si>
    <t>5 x 5 cm</t>
  </si>
  <si>
    <t xml:space="preserve"> 10 x10 cm</t>
  </si>
  <si>
    <t>100 ml białka 7,6 g; węglowodany 18,9 g; tłuszcze 3,9 g w tym MCT 1,1 g kw. omega-3 0,6 g; Cholina 38 mg;  wartość energetyczna 606 kJ; o smaku wanilii i owoców tropikalnych</t>
  </si>
  <si>
    <t>płyn, 237 ml</t>
  </si>
  <si>
    <t xml:space="preserve">100 ml: białka5,6 g w tym arginina 1,3 g; węglowodany 13,4 g; tłuszcze 2,8 g w tym MCT 0,61 g, kw. omega-3 0,33 g; cholina 27 mg; wartość energetyczna 427 kJ </t>
  </si>
  <si>
    <t>Kompletny pod względem odżywczym produkt wysokoenergetyczny (2,0kcal/ml) i wysokobiałkowy *</t>
  </si>
  <si>
    <t>Wartość odżywcza w 100 ml białko 9g, węglowodany 21,4g; tłuszcze 8,7g w tym wielonienasycone 2,3g; witaminy i minerały</t>
  </si>
  <si>
    <t>płyn o smaku waniliowym i morelowym; 200 ml</t>
  </si>
  <si>
    <t>Kompletna pod względem odżywczym doustna dieta wysokobiałkowa;  1,25 kcal/ml *</t>
  </si>
  <si>
    <t>Wartość odżywcza w 100 ml białko 9,4 g, węglowodany 14 g; tłuszcze 3,5 g; witaminy i minerały</t>
  </si>
  <si>
    <t>płyn o smaku truskawki, moreli,  czekolady, 200 ml</t>
  </si>
  <si>
    <t xml:space="preserve"> Kompletny pod względem odżywczym produkt wysokoenergetyczny (2,0kcal/ml) i wysokobiałkowy z dodatkiem błonnika *</t>
  </si>
  <si>
    <t>Wartość odżywcza w 100 ml białko 9 g, węglowodany 20 g; tłuszcze 8,7 g w tym wielonienasycone 2,3g, błonnik 2,5g; witaminy i minerały</t>
  </si>
  <si>
    <t>płyn o smaku owoców leśnych i kawy, 200 ml</t>
  </si>
  <si>
    <t>* wymagany jeden producent</t>
  </si>
  <si>
    <t>Dieta normalizująca glikemię, kompletna, normokaloryczna (1 kcal/ml), bogatoresztkowa o niskiej zawartości węglowodanów, o wysokiej zawartości jednonienasyconych kwasów tłuszczowych i przeciwutleniaczy; zawiera unikalną mieszaninę błonnika. Klinicznie wolna od laktozy, bezglutenowa.</t>
  </si>
  <si>
    <t>100 ml diety zawiera 4,3 g białka, 4,2 g tłuszczów, 11,3 g węglowodanów; witaminy, skladniki mineralne, 37 mg choliny oraz 1,5 g błonnika. Wartość energetyczna 100 ml: 420 kJ (100 kcal). Osmolarność: 300 mOsm/l.</t>
  </si>
  <si>
    <t>100 ml zawiera: 2,6g białka; 10,3 g węglowodanów; 5,36g tłuszcze, błonnik pokarmowy 0,56g, skł. mineralne., witaminy, nukleotydy; wartość energetyczna  101 kcal.Osmolarność 295 mOsmol/l; 125 ml</t>
  </si>
  <si>
    <t>płyn, butelka, 125 ml;</t>
  </si>
  <si>
    <t>Modyfikowane mleko początkowe dla niemowląt przedwcześnie urodzonych z małą masą ciała</t>
  </si>
  <si>
    <t>Białko 2,6 g/100 ml. Tł. 3,9 g/100 ml (w tym DHA 13,6 mg/100 ml). Cukry 8,4 g/100 ml (w tym laktoza). Błonnik pokarmowy 2,6 g/100 ml. Skł. min. Witaminy. Zawiera nukleotydy, taurynę, cholinę, inozytol, L-karnitynę. 80 kcal/100 ml (335 kJ/100 ml). Produkt bezglutenowy.</t>
  </si>
  <si>
    <t>płyn, plastikowa buteleczka, 70 ml</t>
  </si>
  <si>
    <t>Dieta kompletna, wysokoenergetyczna, peptydowa dla niemowląt od urodzenia i małych dzieci do 18 miesiąca życia lub o masie ciała do 9 kg do podawania przez zgłębnik, przetokę odżywczą lub doustnie</t>
  </si>
  <si>
    <t>płyn, butelka, 200 ml</t>
  </si>
  <si>
    <t>Benzinum FP</t>
  </si>
  <si>
    <t xml:space="preserve">płyn, butelka </t>
  </si>
  <si>
    <t xml:space="preserve"> dawek a 2,5 g</t>
  </si>
  <si>
    <t xml:space="preserve">Fluticasoni propionas + Salmeterolum </t>
  </si>
  <si>
    <t>(250 mcg + 50 mcg) /dawkę inh.; 60 dawek</t>
  </si>
  <si>
    <t>Perindoprilum argininum + Amlodipinum *</t>
  </si>
  <si>
    <t>Perindoprilum argininum + Indapamidum *</t>
  </si>
  <si>
    <t>10 mg + 2,5 mg</t>
  </si>
  <si>
    <t>5 mg + 1,25 mg</t>
  </si>
  <si>
    <t>5 mg + 10 mg</t>
  </si>
  <si>
    <t>10 mg + 5 mg</t>
  </si>
  <si>
    <t>10 mg + 10 mg</t>
  </si>
  <si>
    <t>2,5 mg + 0,625 mg</t>
  </si>
  <si>
    <t>roztwór do wstrzykiwań dożylnych; amp</t>
  </si>
  <si>
    <t>Betahistini dihydrochloridum*</t>
  </si>
  <si>
    <t>Bromhexini hydrochloridum</t>
  </si>
  <si>
    <t>Dexamethasonum + Neomycinum + Polymyxinum B</t>
  </si>
  <si>
    <t>Fenoteroli hydrobromidum + Ipratropii bromidum</t>
  </si>
  <si>
    <t>Fexofenadini hydrochloridum</t>
  </si>
  <si>
    <t>Methylprednisoloni aceponas</t>
  </si>
  <si>
    <t>munoserum contra venena viperarum europaearum</t>
  </si>
  <si>
    <t>Propafenoni hydrochloridum</t>
  </si>
  <si>
    <t>Proxymetacaini hydrochloridum</t>
  </si>
  <si>
    <t>Xylometazolini hydrochloridum</t>
  </si>
  <si>
    <t>(1 mg + 3500 j.m. + 6000 j.m.) /ml; 5 ml</t>
  </si>
  <si>
    <t>100 mcg/dawkę 200 dawek - 10 ml</t>
  </si>
  <si>
    <t>(10 mg + 10 mg + 3500 I.U.)/g; 15 g</t>
  </si>
  <si>
    <t>21 mg/24 h (114 mg) x 7 szt</t>
  </si>
  <si>
    <t>granulat do sporządzania zawiesiny doustnej</t>
  </si>
  <si>
    <t>roztwór do wstrzykiwań</t>
  </si>
  <si>
    <t>system transdermalny x 7 szt</t>
  </si>
  <si>
    <t>roztwór do wlewu dożylnego</t>
  </si>
  <si>
    <t>1 kcal/ml; białko 2,6 g/100 ml; 100% białka w postaci hydrolizatu serwatki; 50% MCT i 50% LCT; maltodekstryny, dieta bezresztkowa, bezglutenowa, 295 mOsmol/l</t>
  </si>
  <si>
    <t>Dieta przeznaczona do żywienia niemowląt i małych dzieci z prawidłowo lub częściowo funkcjonującym przewodem pokarmowym w przypadku niedożywienia związanego z chorobą. Zawartosc energetyczna: 1 kcal/ml, zawiera białka serwatkowe i kazeinowe w proporcji takiej jak w mleku kobiecym (60:40), kwasy tłuszczowe LCP: AA (17,8 mg/100 ml) oraz DHA (9,97 mg/100 ml) - wspomagajacych prawidłowy rozwój układu nerwowego dziecka, maltodekstryny, laktoza, dieta bezglutenowa, zawiera GOS, FOS, nukleotydy</t>
  </si>
  <si>
    <t>DFP.271.92.2021.AB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</si>
  <si>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</si>
  <si>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</si>
  <si>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</si>
  <si>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30% rozpuszczalnej insuliny aspart, 70% insuliny aspart krystalizowanej z protaminą *</t>
  </si>
  <si>
    <t>dla dawki 2,5 g:
Nazwa handlowa:
Dawka: 
Postać / Opakowanie:
dla dawki 5 g:
Nazwa handlowa:
Dawka: 
Postać / Opakowanie:</t>
  </si>
  <si>
    <t xml:space="preserve">dla dawki 2,5 g:
dla dawki 5 g:
</t>
  </si>
  <si>
    <t>Oferowana ilość dawek a 2,5 g</t>
  </si>
  <si>
    <t>Cena brutto # jednej  dawki a 2,5 g</t>
  </si>
  <si>
    <t>Oświadczamy, że oferowane przez nas w części 43, 45-46 produkty lecznicze są dopuszczone do obrotu na terenie Polski na zasadach określonych w art. 3 lub 4a lub 4 ust. 1 i 2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</si>
  <si>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 28 (poz. 62-64), 47-51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(dotyczy wykonawców oferujących wyroby medyczne).</t>
  </si>
  <si>
    <t>Oświadczamy, że oferowane przez nas w części 28 (poz. 34), 52-53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</si>
  <si>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Oświadczamy, że oferowane przez nas w części 28 (poz. 1) kosmetyki są dopuszczone do obrotu na terenie Polski na zasadach określonych w ustawie o produktach kosmetycznych. Jednocześnie oświadczamy, że na każdorazowe wezwanie Zamawiającego przedstawimy dokumenty dopuszczające do obrotu na terenie Polski. (dotyczy wykonawców oferujących kosmetyki)</t>
  </si>
  <si>
    <t>tabl. o przedł. uwalnianiu</t>
  </si>
  <si>
    <t>dla smaku wanilii:
Nazwa handlowa:
Dawka: 
Postać / Opakowanie:
dla smaku owoców tropikalnych:
Nazwa handlowa:
Dawka: 
Postać / Opakowanie:</t>
  </si>
  <si>
    <t>dla smaku wanilii:
dla smaku owoców tropikalnych:</t>
  </si>
  <si>
    <t>dla smaku waniliowego:
Nazwa handlowa:
Dawka: 
Postać / Opakowanie:
dla smaku morelowego:
Nazwa handlowa:
Dawka: 
Postać / Opakowanie:</t>
  </si>
  <si>
    <t xml:space="preserve">dla smaku waniliowego:
dla smaku morelowego:
</t>
  </si>
  <si>
    <t>dla smaku truskawki:
Nazwa handlowa:
Dawka: 
Postać / Opakowanie:
dla smaku moreli:
Nazwa handlowa:
Dawka: 
Postać / Opakowanie:
dla smaku czekolady:
Nazwa handlowa:
Dawka: 
Postać / Opakowanie:</t>
  </si>
  <si>
    <t xml:space="preserve">dla smaku truskawki:
dla smaku moreli:
dla smaku czekolady:
</t>
  </si>
  <si>
    <t>dla smaku owoców leśnych:
Nazwa handlowa:
Dawka: 
Postać / Opakowanie:
dla smaku kawy:
Nazwa handlowa:
Dawka: 
Postać / Opakowanie:</t>
  </si>
  <si>
    <t xml:space="preserve">dla smaku owoców leśnych:
dla smaku kawy:
</t>
  </si>
  <si>
    <t>Producent (poz. 1, 34)
Podmiot Odpowiedzialny (poz. 2-33, 35-61, 65-77)
Wytwórca (poz. 62-64)</t>
  </si>
  <si>
    <t>Wytwórca</t>
  </si>
  <si>
    <t>Producent</t>
  </si>
  <si>
    <t>^^^ opakowanie nie większe niż 60 sztuk</t>
  </si>
  <si>
    <t>^^ opakowanie nie większe niż 30 sztuk</t>
  </si>
  <si>
    <t>Quetiapinum</t>
  </si>
  <si>
    <t>Thiopentalum natricum^^ *</t>
  </si>
  <si>
    <t>^ ^ Czasowe Dopuszczenie</t>
  </si>
  <si>
    <t>Melphalan ^</t>
  </si>
  <si>
    <t>^  import docelowy</t>
  </si>
  <si>
    <t>Thalidomide^</t>
  </si>
  <si>
    <t>Oświadczamy, że oferowane przez nas w części 1-27, 28 (poz. 2-33, 35-61, 65-77), 29-42, 44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</si>
  <si>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*** Opakowanie nie większe niż 10 sztuk</t>
  </si>
  <si>
    <t>100 j.m./ml, 3 ml x 10 wstrzykiwaczy typu SoloStar</t>
  </si>
  <si>
    <t>^^ opakowanie nie większe niż 20 szt</t>
  </si>
  <si>
    <t>Kod EAN (poz. 1, 34, 62-64 -jeżeli dotyczy)
Klasa wyrobu medycznego (poz. 62-64)</t>
  </si>
  <si>
    <r>
      <t>**</t>
    </r>
    <r>
      <rPr>
        <sz val="11"/>
        <color indexed="8"/>
        <rFont val="Times New Roman"/>
        <family val="1"/>
      </rPr>
      <t xml:space="preserve"> wymagany jeden podmiot odpowiedzialny</t>
    </r>
  </si>
  <si>
    <t>Kod EAN (jeżeli dotyczy)</t>
  </si>
  <si>
    <t>Kod EAN (jeżeli dotyczy)
Klasa wyrobu medycznego</t>
  </si>
  <si>
    <t>Kod EAN (jeżeli dotyczy) /
Klasa wyrobu medycznego</t>
  </si>
  <si>
    <t>Roztwór aktywnego oksydantu o pH 6,0 - 8,0 i zakresie stężeń podchlorynu sodu mieszczącym się w granicach 0,004% -  0,005%*</t>
  </si>
  <si>
    <t>Dieta Kompletna pod względem odżywczym. Immunożywienie podawane doustne</t>
  </si>
  <si>
    <t xml:space="preserve">Dieta kompletna pod względem odżywczym. Immunożywienie zawierające: kw. tłuszczowe omega-3, argininę i nukleotydy, do podawania doustnie lub przez zgłębnik. </t>
  </si>
  <si>
    <t>500 ml, typu SmartFlex</t>
  </si>
  <si>
    <t>tabl. o przedłużonym uwalnianiu*</t>
  </si>
  <si>
    <t>*  opakowanie nie większe niż 30 sztuk</t>
  </si>
  <si>
    <t>**opakowanie  nie większe niż 20 szt</t>
  </si>
  <si>
    <t>Levofloxacinum ** *</t>
  </si>
  <si>
    <t>* wymagany jeden podmiot odpowiedzialny w przypadku tej samej substancji czynnej</t>
  </si>
  <si>
    <t>Protamini sulfas^</t>
  </si>
  <si>
    <t>^ możliwe czasowe dopuszczenie</t>
  </si>
  <si>
    <t>^ import docelowy</t>
  </si>
  <si>
    <t>Cena brutto #: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</si>
</sst>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trike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trike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6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2" fillId="0" borderId="10" xfId="0" applyFont="1" applyFill="1" applyBorder="1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3" fontId="52" fillId="0" borderId="10" xfId="55" applyNumberFormat="1" applyFont="1" applyFill="1" applyBorder="1" applyAlignment="1">
      <alignment horizontal="right" vertical="top" wrapText="1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44" fontId="52" fillId="0" borderId="0" xfId="105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justify" vertical="top" wrapText="1"/>
      <protection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>
      <alignment horizontal="left" vertical="top" wrapText="1"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55" applyNumberFormat="1" applyFont="1" applyFill="1" applyBorder="1" applyAlignment="1">
      <alignment horizontal="right" vertical="top" wrapText="1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 applyProtection="1">
      <alignment horizontal="left" vertical="top" wrapText="1"/>
      <protection locked="0"/>
    </xf>
    <xf numFmtId="3" fontId="53" fillId="34" borderId="12" xfId="55" applyNumberFormat="1" applyFont="1" applyFill="1" applyBorder="1" applyAlignment="1" applyProtection="1">
      <alignment horizontal="left" vertical="top" wrapText="1"/>
      <protection locked="0"/>
    </xf>
    <xf numFmtId="0" fontId="52" fillId="34" borderId="11" xfId="0" applyFont="1" applyFill="1" applyBorder="1" applyAlignment="1" applyProtection="1">
      <alignment horizontal="left" vertical="top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 locked="0"/>
    </xf>
    <xf numFmtId="0" fontId="6" fillId="34" borderId="12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3" fontId="52" fillId="33" borderId="10" xfId="55" applyNumberFormat="1" applyFont="1" applyFill="1" applyBorder="1" applyAlignment="1">
      <alignment horizontal="right" vertical="top" wrapText="1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4" fontId="52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3" xfId="0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3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/>
    </xf>
    <xf numFmtId="0" fontId="52" fillId="0" borderId="0" xfId="0" applyFont="1" applyFill="1" applyAlignment="1">
      <alignment horizontal="justify" vertical="top" wrapText="1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34" borderId="12" xfId="0" applyFont="1" applyFill="1" applyBorder="1" applyAlignment="1" applyProtection="1">
      <alignment horizontal="justify" vertical="top" wrapText="1"/>
      <protection/>
    </xf>
    <xf numFmtId="0" fontId="52" fillId="0" borderId="11" xfId="0" applyFont="1" applyBorder="1" applyAlignment="1">
      <alignment horizontal="justify" vertical="top" wrapText="1"/>
    </xf>
    <xf numFmtId="0" fontId="52" fillId="0" borderId="14" xfId="0" applyFont="1" applyFill="1" applyBorder="1" applyAlignment="1" applyProtection="1">
      <alignment horizontal="justify" vertical="top" wrapText="1"/>
      <protection locked="0"/>
    </xf>
    <xf numFmtId="0" fontId="52" fillId="0" borderId="14" xfId="0" applyFont="1" applyBorder="1" applyAlignment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2" fillId="34" borderId="12" xfId="0" applyFont="1" applyFill="1" applyBorder="1" applyAlignment="1" applyProtection="1">
      <alignment horizontal="right" vertical="top" wrapText="1"/>
      <protection/>
    </xf>
    <xf numFmtId="0" fontId="52" fillId="0" borderId="11" xfId="0" applyFont="1" applyBorder="1" applyAlignment="1">
      <alignment horizontal="right" vertical="top" wrapText="1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7" fillId="33" borderId="10" xfId="0" applyFont="1" applyFill="1" applyBorder="1" applyAlignment="1" applyProtection="1">
      <alignment horizontal="left" vertical="top" wrapText="1"/>
      <protection locked="0"/>
    </xf>
    <xf numFmtId="0" fontId="58" fillId="33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 applyProtection="1">
      <alignment horizontal="left" vertical="top"/>
      <protection locked="0"/>
    </xf>
    <xf numFmtId="0" fontId="59" fillId="0" borderId="10" xfId="0" applyFont="1" applyBorder="1" applyAlignment="1">
      <alignment horizontal="left" vertical="top"/>
    </xf>
    <xf numFmtId="0" fontId="59" fillId="0" borderId="10" xfId="0" applyFont="1" applyBorder="1" applyAlignment="1">
      <alignment horizontal="left" vertical="top" wrapText="1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113"/>
  <sheetViews>
    <sheetView showGridLines="0" tabSelected="1" zoomScale="80" zoomScaleNormal="80" zoomScaleSheetLayoutView="85" zoomScalePageLayoutView="115" workbookViewId="0" topLeftCell="A43">
      <selection activeCell="D6" sqref="D6:E6"/>
    </sheetView>
  </sheetViews>
  <sheetFormatPr defaultColWidth="9.00390625" defaultRowHeight="12.75"/>
  <cols>
    <col min="1" max="1" width="9.125" style="11" customWidth="1"/>
    <col min="2" max="2" width="6.125" style="11" customWidth="1"/>
    <col min="3" max="4" width="30.00390625" style="11" customWidth="1"/>
    <col min="5" max="5" width="50.25390625" style="10" customWidth="1"/>
    <col min="6" max="7" width="9.125" style="11" customWidth="1"/>
    <col min="8" max="8" width="31.00390625" style="11" customWidth="1"/>
    <col min="9" max="9" width="9.125" style="11" customWidth="1"/>
    <col min="10" max="10" width="26.75390625" style="11" customWidth="1"/>
    <col min="11" max="12" width="16.125" style="11" customWidth="1"/>
    <col min="13" max="16384" width="9.125" style="11" customWidth="1"/>
  </cols>
  <sheetData>
    <row r="1" ht="15">
      <c r="E1" s="14" t="s">
        <v>58</v>
      </c>
    </row>
    <row r="2" spans="3:5" ht="15">
      <c r="C2" s="25"/>
      <c r="D2" s="25" t="s">
        <v>56</v>
      </c>
      <c r="E2" s="25"/>
    </row>
    <row r="4" spans="3:4" ht="15">
      <c r="C4" s="11" t="s">
        <v>48</v>
      </c>
      <c r="D4" s="11" t="s">
        <v>632</v>
      </c>
    </row>
    <row r="6" spans="3:5" ht="33" customHeight="1">
      <c r="C6" s="11" t="s">
        <v>47</v>
      </c>
      <c r="D6" s="74" t="s">
        <v>144</v>
      </c>
      <c r="E6" s="74"/>
    </row>
    <row r="8" spans="3:5" ht="15">
      <c r="C8" s="20" t="s">
        <v>43</v>
      </c>
      <c r="D8" s="87"/>
      <c r="E8" s="77"/>
    </row>
    <row r="9" spans="3:5" ht="15">
      <c r="C9" s="20" t="s">
        <v>49</v>
      </c>
      <c r="D9" s="88"/>
      <c r="E9" s="89"/>
    </row>
    <row r="10" spans="3:5" ht="15">
      <c r="C10" s="20" t="s">
        <v>42</v>
      </c>
      <c r="D10" s="85"/>
      <c r="E10" s="86"/>
    </row>
    <row r="11" spans="3:5" ht="15">
      <c r="C11" s="20" t="s">
        <v>50</v>
      </c>
      <c r="D11" s="85"/>
      <c r="E11" s="86"/>
    </row>
    <row r="12" spans="3:5" ht="15">
      <c r="C12" s="20" t="s">
        <v>51</v>
      </c>
      <c r="D12" s="85"/>
      <c r="E12" s="86"/>
    </row>
    <row r="13" spans="3:5" ht="15">
      <c r="C13" s="20" t="s">
        <v>52</v>
      </c>
      <c r="D13" s="85"/>
      <c r="E13" s="86"/>
    </row>
    <row r="14" spans="3:5" ht="15">
      <c r="C14" s="20" t="s">
        <v>53</v>
      </c>
      <c r="D14" s="85"/>
      <c r="E14" s="86"/>
    </row>
    <row r="15" spans="3:5" ht="15">
      <c r="C15" s="20" t="s">
        <v>54</v>
      </c>
      <c r="D15" s="85"/>
      <c r="E15" s="86"/>
    </row>
    <row r="16" spans="3:5" ht="15">
      <c r="C16" s="20" t="s">
        <v>55</v>
      </c>
      <c r="D16" s="85"/>
      <c r="E16" s="86"/>
    </row>
    <row r="17" spans="4:5" ht="15">
      <c r="D17" s="9"/>
      <c r="E17" s="26"/>
    </row>
    <row r="18" spans="2:5" ht="15" customHeight="1">
      <c r="B18" s="11" t="s">
        <v>2</v>
      </c>
      <c r="C18" s="94" t="s">
        <v>72</v>
      </c>
      <c r="D18" s="95"/>
      <c r="E18" s="79"/>
    </row>
    <row r="19" spans="4:5" ht="15">
      <c r="D19" s="2"/>
      <c r="E19" s="4"/>
    </row>
    <row r="20" spans="3:5" ht="21" customHeight="1">
      <c r="C20" s="8" t="s">
        <v>18</v>
      </c>
      <c r="D20" s="27" t="s">
        <v>686</v>
      </c>
      <c r="E20" s="9"/>
    </row>
    <row r="21" spans="3:5" ht="15">
      <c r="C21" s="20" t="s">
        <v>25</v>
      </c>
      <c r="D21" s="28">
        <f>'część (1)'!H$6</f>
        <v>0</v>
      </c>
      <c r="E21" s="29"/>
    </row>
    <row r="22" spans="3:5" ht="15">
      <c r="C22" s="20" t="s">
        <v>26</v>
      </c>
      <c r="D22" s="28">
        <f>'część (2)'!H$6</f>
        <v>0</v>
      </c>
      <c r="E22" s="29"/>
    </row>
    <row r="23" spans="3:5" ht="15">
      <c r="C23" s="20" t="s">
        <v>27</v>
      </c>
      <c r="D23" s="28">
        <f>'część (3)'!H$6</f>
        <v>0</v>
      </c>
      <c r="E23" s="29"/>
    </row>
    <row r="24" spans="3:5" ht="15">
      <c r="C24" s="20" t="s">
        <v>28</v>
      </c>
      <c r="D24" s="28">
        <f>'część (4)'!H$6</f>
        <v>0</v>
      </c>
      <c r="E24" s="29"/>
    </row>
    <row r="25" spans="3:5" ht="15">
      <c r="C25" s="20" t="s">
        <v>29</v>
      </c>
      <c r="D25" s="28">
        <f>'część (5)'!H$6</f>
        <v>0</v>
      </c>
      <c r="E25" s="29"/>
    </row>
    <row r="26" spans="3:5" ht="15">
      <c r="C26" s="20" t="s">
        <v>30</v>
      </c>
      <c r="D26" s="28">
        <f>'część (6)'!H$6</f>
        <v>0</v>
      </c>
      <c r="E26" s="29"/>
    </row>
    <row r="27" spans="3:5" ht="15">
      <c r="C27" s="20" t="s">
        <v>31</v>
      </c>
      <c r="D27" s="28">
        <f>'część (7)'!H$6</f>
        <v>0</v>
      </c>
      <c r="E27" s="29"/>
    </row>
    <row r="28" spans="3:5" ht="15">
      <c r="C28" s="20" t="s">
        <v>32</v>
      </c>
      <c r="D28" s="28">
        <f>'część (8)'!H$6</f>
        <v>0</v>
      </c>
      <c r="E28" s="29"/>
    </row>
    <row r="29" spans="3:5" ht="15">
      <c r="C29" s="20" t="s">
        <v>33</v>
      </c>
      <c r="D29" s="28">
        <f>'część (9)'!H$6</f>
        <v>0</v>
      </c>
      <c r="E29" s="29"/>
    </row>
    <row r="30" spans="3:5" ht="15">
      <c r="C30" s="20" t="s">
        <v>34</v>
      </c>
      <c r="D30" s="28">
        <f>'część (10)'!H$6</f>
        <v>0</v>
      </c>
      <c r="E30" s="29"/>
    </row>
    <row r="31" spans="3:5" ht="15">
      <c r="C31" s="20" t="s">
        <v>35</v>
      </c>
      <c r="D31" s="28">
        <f>'część (11)'!H$6</f>
        <v>0</v>
      </c>
      <c r="E31" s="29"/>
    </row>
    <row r="32" spans="3:5" ht="15">
      <c r="C32" s="20" t="s">
        <v>36</v>
      </c>
      <c r="D32" s="28">
        <f>'część (12)'!H$6</f>
        <v>0</v>
      </c>
      <c r="E32" s="29"/>
    </row>
    <row r="33" spans="3:5" ht="15">
      <c r="C33" s="20" t="s">
        <v>37</v>
      </c>
      <c r="D33" s="28">
        <f>'część (13)'!H$6</f>
        <v>0</v>
      </c>
      <c r="E33" s="29"/>
    </row>
    <row r="34" spans="3:5" s="48" customFormat="1" ht="15">
      <c r="C34" s="45" t="s">
        <v>103</v>
      </c>
      <c r="D34" s="28">
        <f>'część (14)'!H$6</f>
        <v>0</v>
      </c>
      <c r="E34" s="29"/>
    </row>
    <row r="35" spans="3:5" s="48" customFormat="1" ht="15">
      <c r="C35" s="45" t="s">
        <v>104</v>
      </c>
      <c r="D35" s="28">
        <f>'część (15)'!H$6</f>
        <v>0</v>
      </c>
      <c r="E35" s="29"/>
    </row>
    <row r="36" spans="3:5" s="48" customFormat="1" ht="15">
      <c r="C36" s="45" t="s">
        <v>105</v>
      </c>
      <c r="D36" s="28">
        <f>'część (16)'!H$6</f>
        <v>0</v>
      </c>
      <c r="E36" s="29"/>
    </row>
    <row r="37" spans="3:5" s="48" customFormat="1" ht="15">
      <c r="C37" s="45" t="s">
        <v>106</v>
      </c>
      <c r="D37" s="28">
        <f>'część (17)'!H$6</f>
        <v>0</v>
      </c>
      <c r="E37" s="29"/>
    </row>
    <row r="38" spans="3:5" s="48" customFormat="1" ht="15">
      <c r="C38" s="45" t="s">
        <v>107</v>
      </c>
      <c r="D38" s="28">
        <f>'część (18)'!H$6</f>
        <v>0</v>
      </c>
      <c r="E38" s="29"/>
    </row>
    <row r="39" spans="3:5" s="48" customFormat="1" ht="15">
      <c r="C39" s="45" t="s">
        <v>108</v>
      </c>
      <c r="D39" s="28">
        <f>'część (19)'!H$6</f>
        <v>0</v>
      </c>
      <c r="E39" s="29"/>
    </row>
    <row r="40" spans="3:5" s="48" customFormat="1" ht="15">
      <c r="C40" s="45" t="s">
        <v>109</v>
      </c>
      <c r="D40" s="28">
        <f>'część (20)'!H$6</f>
        <v>0</v>
      </c>
      <c r="E40" s="29"/>
    </row>
    <row r="41" spans="3:5" s="48" customFormat="1" ht="15">
      <c r="C41" s="45" t="s">
        <v>110</v>
      </c>
      <c r="D41" s="28">
        <f>'część (21)'!H$6</f>
        <v>0</v>
      </c>
      <c r="E41" s="29"/>
    </row>
    <row r="42" spans="3:5" s="48" customFormat="1" ht="15">
      <c r="C42" s="45" t="s">
        <v>111</v>
      </c>
      <c r="D42" s="28">
        <f>'część (22)'!H$6</f>
        <v>0</v>
      </c>
      <c r="E42" s="29"/>
    </row>
    <row r="43" spans="3:5" s="48" customFormat="1" ht="15">
      <c r="C43" s="45" t="s">
        <v>112</v>
      </c>
      <c r="D43" s="28">
        <f>'część (23)'!H$6</f>
        <v>0</v>
      </c>
      <c r="E43" s="29"/>
    </row>
    <row r="44" spans="3:5" s="48" customFormat="1" ht="15">
      <c r="C44" s="45" t="s">
        <v>113</v>
      </c>
      <c r="D44" s="28">
        <f>'część (24)'!H$6</f>
        <v>0</v>
      </c>
      <c r="E44" s="29"/>
    </row>
    <row r="45" spans="3:5" s="48" customFormat="1" ht="15">
      <c r="C45" s="45" t="s">
        <v>114</v>
      </c>
      <c r="D45" s="28">
        <f>'część (24)'!H$6</f>
        <v>0</v>
      </c>
      <c r="E45" s="29"/>
    </row>
    <row r="46" spans="3:5" s="48" customFormat="1" ht="15">
      <c r="C46" s="45" t="s">
        <v>115</v>
      </c>
      <c r="D46" s="28">
        <f>'część (26)'!H$6</f>
        <v>0</v>
      </c>
      <c r="E46" s="29"/>
    </row>
    <row r="47" spans="3:5" s="48" customFormat="1" ht="15">
      <c r="C47" s="45" t="s">
        <v>116</v>
      </c>
      <c r="D47" s="28">
        <f>'część (27)'!H$6</f>
        <v>0</v>
      </c>
      <c r="E47" s="29"/>
    </row>
    <row r="48" spans="3:5" s="48" customFormat="1" ht="15">
      <c r="C48" s="45" t="s">
        <v>117</v>
      </c>
      <c r="D48" s="28">
        <f>'część (28)'!H$6</f>
        <v>0</v>
      </c>
      <c r="E48" s="29"/>
    </row>
    <row r="49" spans="3:5" s="48" customFormat="1" ht="15">
      <c r="C49" s="45" t="s">
        <v>118</v>
      </c>
      <c r="D49" s="28">
        <f>'część (29)'!H$6</f>
        <v>0</v>
      </c>
      <c r="E49" s="29"/>
    </row>
    <row r="50" spans="3:5" s="48" customFormat="1" ht="15">
      <c r="C50" s="45" t="s">
        <v>119</v>
      </c>
      <c r="D50" s="28">
        <f>'część (30)'!H$6</f>
        <v>0</v>
      </c>
      <c r="E50" s="29"/>
    </row>
    <row r="51" spans="3:5" s="48" customFormat="1" ht="15">
      <c r="C51" s="45" t="s">
        <v>120</v>
      </c>
      <c r="D51" s="28">
        <f>'część (31)'!H$6</f>
        <v>0</v>
      </c>
      <c r="E51" s="29"/>
    </row>
    <row r="52" spans="3:5" s="48" customFormat="1" ht="15">
      <c r="C52" s="45" t="s">
        <v>121</v>
      </c>
      <c r="D52" s="28">
        <f>'część (32)'!H$6</f>
        <v>0</v>
      </c>
      <c r="E52" s="29"/>
    </row>
    <row r="53" spans="3:5" s="48" customFormat="1" ht="15">
      <c r="C53" s="45" t="s">
        <v>122</v>
      </c>
      <c r="D53" s="28">
        <f>'część (33)'!H$6</f>
        <v>0</v>
      </c>
      <c r="E53" s="29"/>
    </row>
    <row r="54" spans="3:5" s="48" customFormat="1" ht="15">
      <c r="C54" s="45" t="s">
        <v>123</v>
      </c>
      <c r="D54" s="28">
        <f>'część (34)'!H$6</f>
        <v>0</v>
      </c>
      <c r="E54" s="29"/>
    </row>
    <row r="55" spans="3:5" s="48" customFormat="1" ht="15">
      <c r="C55" s="45" t="s">
        <v>124</v>
      </c>
      <c r="D55" s="28">
        <f>'część (35)'!H$6</f>
        <v>0</v>
      </c>
      <c r="E55" s="29"/>
    </row>
    <row r="56" spans="3:5" s="48" customFormat="1" ht="15">
      <c r="C56" s="45" t="s">
        <v>125</v>
      </c>
      <c r="D56" s="28">
        <f>'część (36)'!H$6</f>
        <v>0</v>
      </c>
      <c r="E56" s="29"/>
    </row>
    <row r="57" spans="3:5" s="48" customFormat="1" ht="15">
      <c r="C57" s="45" t="s">
        <v>126</v>
      </c>
      <c r="D57" s="28">
        <f>'część (37)'!H$6</f>
        <v>0</v>
      </c>
      <c r="E57" s="29"/>
    </row>
    <row r="58" spans="3:5" s="48" customFormat="1" ht="15">
      <c r="C58" s="45" t="s">
        <v>127</v>
      </c>
      <c r="D58" s="28">
        <f>'część (38)'!H$6</f>
        <v>0</v>
      </c>
      <c r="E58" s="29"/>
    </row>
    <row r="59" spans="3:5" s="48" customFormat="1" ht="15">
      <c r="C59" s="45" t="s">
        <v>128</v>
      </c>
      <c r="D59" s="28">
        <f>'część (39)'!H$6</f>
        <v>0</v>
      </c>
      <c r="E59" s="29"/>
    </row>
    <row r="60" spans="3:5" s="48" customFormat="1" ht="15">
      <c r="C60" s="45" t="s">
        <v>129</v>
      </c>
      <c r="D60" s="28">
        <f>'część (40)'!H$6</f>
        <v>0</v>
      </c>
      <c r="E60" s="29"/>
    </row>
    <row r="61" spans="3:5" s="48" customFormat="1" ht="15">
      <c r="C61" s="45" t="s">
        <v>130</v>
      </c>
      <c r="D61" s="28">
        <f>'część (41)'!H$6</f>
        <v>0</v>
      </c>
      <c r="E61" s="29"/>
    </row>
    <row r="62" spans="3:5" s="48" customFormat="1" ht="15">
      <c r="C62" s="45" t="s">
        <v>131</v>
      </c>
      <c r="D62" s="28">
        <f>'część (42)'!H$6</f>
        <v>0</v>
      </c>
      <c r="E62" s="29"/>
    </row>
    <row r="63" spans="3:5" s="48" customFormat="1" ht="15">
      <c r="C63" s="45" t="s">
        <v>132</v>
      </c>
      <c r="D63" s="28">
        <f>'część (43)'!H$6</f>
        <v>0</v>
      </c>
      <c r="E63" s="29"/>
    </row>
    <row r="64" spans="3:5" s="48" customFormat="1" ht="15">
      <c r="C64" s="45" t="s">
        <v>133</v>
      </c>
      <c r="D64" s="28">
        <f>'część (44)'!H$6</f>
        <v>0</v>
      </c>
      <c r="E64" s="29"/>
    </row>
    <row r="65" spans="3:5" s="48" customFormat="1" ht="15">
      <c r="C65" s="45" t="s">
        <v>134</v>
      </c>
      <c r="D65" s="28">
        <f>'część (45)'!H$6</f>
        <v>0</v>
      </c>
      <c r="E65" s="29"/>
    </row>
    <row r="66" spans="3:5" s="48" customFormat="1" ht="15">
      <c r="C66" s="45" t="s">
        <v>135</v>
      </c>
      <c r="D66" s="28">
        <f>'część (46)'!H$6</f>
        <v>0</v>
      </c>
      <c r="E66" s="29"/>
    </row>
    <row r="67" spans="3:5" s="48" customFormat="1" ht="15">
      <c r="C67" s="45" t="s">
        <v>136</v>
      </c>
      <c r="D67" s="28">
        <f>'część (47)'!H$6</f>
        <v>0</v>
      </c>
      <c r="E67" s="29"/>
    </row>
    <row r="68" spans="3:5" s="48" customFormat="1" ht="15">
      <c r="C68" s="45" t="s">
        <v>137</v>
      </c>
      <c r="D68" s="28">
        <f>'część (48)'!H$6</f>
        <v>0</v>
      </c>
      <c r="E68" s="29"/>
    </row>
    <row r="69" spans="3:5" s="48" customFormat="1" ht="15">
      <c r="C69" s="45" t="s">
        <v>138</v>
      </c>
      <c r="D69" s="28">
        <f>'część (49)'!H$6</f>
        <v>0</v>
      </c>
      <c r="E69" s="29"/>
    </row>
    <row r="70" spans="3:5" s="48" customFormat="1" ht="15">
      <c r="C70" s="45" t="s">
        <v>139</v>
      </c>
      <c r="D70" s="28">
        <f>'część (50)'!H$6</f>
        <v>0</v>
      </c>
      <c r="E70" s="29"/>
    </row>
    <row r="71" spans="3:5" s="48" customFormat="1" ht="15">
      <c r="C71" s="45" t="s">
        <v>140</v>
      </c>
      <c r="D71" s="28">
        <f>'część (51)'!H$6</f>
        <v>0</v>
      </c>
      <c r="E71" s="29"/>
    </row>
    <row r="72" spans="3:5" s="48" customFormat="1" ht="15">
      <c r="C72" s="45" t="s">
        <v>141</v>
      </c>
      <c r="D72" s="28">
        <f>'część (52)'!H$6</f>
        <v>0</v>
      </c>
      <c r="E72" s="29"/>
    </row>
    <row r="73" spans="3:5" s="48" customFormat="1" ht="15">
      <c r="C73" s="45" t="s">
        <v>142</v>
      </c>
      <c r="D73" s="28">
        <f>'część (52)'!H$6</f>
        <v>0</v>
      </c>
      <c r="E73" s="29"/>
    </row>
    <row r="74" spans="3:5" s="48" customFormat="1" ht="15">
      <c r="C74" s="45" t="s">
        <v>143</v>
      </c>
      <c r="D74" s="28">
        <f>'część (54)'!H$6</f>
        <v>0</v>
      </c>
      <c r="E74" s="29"/>
    </row>
    <row r="75" spans="3:5" s="66" customFormat="1" ht="36" customHeight="1">
      <c r="C75" s="74" t="s">
        <v>633</v>
      </c>
      <c r="D75" s="75"/>
      <c r="E75" s="75"/>
    </row>
    <row r="76" spans="4:5" ht="15">
      <c r="D76" s="30"/>
      <c r="E76" s="29"/>
    </row>
    <row r="77" spans="2:5" ht="34.5" customHeight="1">
      <c r="B77" s="11" t="s">
        <v>3</v>
      </c>
      <c r="C77" s="91" t="s">
        <v>73</v>
      </c>
      <c r="D77" s="91"/>
      <c r="E77" s="91"/>
    </row>
    <row r="78" spans="3:5" ht="50.25" customHeight="1">
      <c r="C78" s="96" t="s">
        <v>74</v>
      </c>
      <c r="D78" s="97"/>
      <c r="E78" s="31" t="s">
        <v>75</v>
      </c>
    </row>
    <row r="79" spans="3:5" ht="57.75" customHeight="1">
      <c r="C79" s="91" t="s">
        <v>76</v>
      </c>
      <c r="D79" s="91"/>
      <c r="E79" s="91"/>
    </row>
    <row r="80" spans="2:5" ht="31.5" customHeight="1">
      <c r="B80" s="11" t="s">
        <v>4</v>
      </c>
      <c r="C80" s="74" t="s">
        <v>77</v>
      </c>
      <c r="D80" s="74"/>
      <c r="E80" s="74"/>
    </row>
    <row r="81" spans="3:5" ht="33" customHeight="1">
      <c r="C81" s="96" t="s">
        <v>78</v>
      </c>
      <c r="D81" s="97"/>
      <c r="E81" s="31" t="s">
        <v>79</v>
      </c>
    </row>
    <row r="82" spans="3:5" ht="42" customHeight="1">
      <c r="C82" s="98" t="s">
        <v>80</v>
      </c>
      <c r="D82" s="99"/>
      <c r="E82" s="99"/>
    </row>
    <row r="83" spans="2:5" ht="18.75" customHeight="1">
      <c r="B83" s="11" t="s">
        <v>5</v>
      </c>
      <c r="C83" s="74" t="s">
        <v>81</v>
      </c>
      <c r="D83" s="74"/>
      <c r="E83" s="74"/>
    </row>
    <row r="84" spans="3:5" ht="94.5" customHeight="1">
      <c r="C84" s="101" t="s">
        <v>82</v>
      </c>
      <c r="D84" s="102"/>
      <c r="E84" s="31" t="s">
        <v>83</v>
      </c>
    </row>
    <row r="85" spans="3:5" ht="25.5" customHeight="1">
      <c r="C85" s="98" t="s">
        <v>84</v>
      </c>
      <c r="D85" s="99"/>
      <c r="E85" s="99"/>
    </row>
    <row r="86" spans="2:5" ht="38.25" customHeight="1">
      <c r="B86" s="11" t="s">
        <v>40</v>
      </c>
      <c r="C86" s="91" t="s">
        <v>85</v>
      </c>
      <c r="D86" s="91"/>
      <c r="E86" s="91"/>
    </row>
    <row r="87" spans="2:5" ht="23.25" customHeight="1">
      <c r="B87" s="11" t="s">
        <v>46</v>
      </c>
      <c r="C87" s="90" t="s">
        <v>86</v>
      </c>
      <c r="D87" s="74"/>
      <c r="E87" s="92"/>
    </row>
    <row r="88" spans="2:5" ht="42.75" customHeight="1">
      <c r="B88" s="11" t="s">
        <v>6</v>
      </c>
      <c r="C88" s="93" t="s">
        <v>69</v>
      </c>
      <c r="D88" s="93"/>
      <c r="E88" s="93"/>
    </row>
    <row r="89" spans="2:5" ht="69.75" customHeight="1">
      <c r="B89" s="11" t="s">
        <v>7</v>
      </c>
      <c r="C89" s="100" t="s">
        <v>665</v>
      </c>
      <c r="D89" s="100"/>
      <c r="E89" s="100"/>
    </row>
    <row r="90" spans="3:5" s="53" customFormat="1" ht="69.75" customHeight="1">
      <c r="C90" s="100" t="s">
        <v>641</v>
      </c>
      <c r="D90" s="100"/>
      <c r="E90" s="100"/>
    </row>
    <row r="91" spans="3:5" s="53" customFormat="1" ht="69.75" customHeight="1">
      <c r="C91" s="100" t="s">
        <v>642</v>
      </c>
      <c r="D91" s="100"/>
      <c r="E91" s="100"/>
    </row>
    <row r="92" spans="3:5" s="53" customFormat="1" ht="81" customHeight="1">
      <c r="C92" s="100" t="s">
        <v>643</v>
      </c>
      <c r="D92" s="100"/>
      <c r="E92" s="100"/>
    </row>
    <row r="93" spans="3:5" s="53" customFormat="1" ht="71.25" customHeight="1">
      <c r="C93" s="100" t="s">
        <v>644</v>
      </c>
      <c r="D93" s="100"/>
      <c r="E93" s="100"/>
    </row>
    <row r="94" spans="2:5" ht="39.75" customHeight="1">
      <c r="B94" s="44" t="s">
        <v>20</v>
      </c>
      <c r="C94" s="74" t="s">
        <v>23</v>
      </c>
      <c r="D94" s="90"/>
      <c r="E94" s="90"/>
    </row>
    <row r="95" spans="2:5" s="32" customFormat="1" ht="29.25" customHeight="1">
      <c r="B95" s="44" t="s">
        <v>45</v>
      </c>
      <c r="C95" s="74" t="s">
        <v>87</v>
      </c>
      <c r="D95" s="90"/>
      <c r="E95" s="90"/>
    </row>
    <row r="96" spans="2:5" s="32" customFormat="1" ht="42" customHeight="1">
      <c r="B96" s="44" t="s">
        <v>1</v>
      </c>
      <c r="C96" s="74" t="s">
        <v>41</v>
      </c>
      <c r="D96" s="90"/>
      <c r="E96" s="90"/>
    </row>
    <row r="97" spans="2:5" ht="18" customHeight="1">
      <c r="B97" s="44" t="s">
        <v>0</v>
      </c>
      <c r="C97" s="33" t="s">
        <v>8</v>
      </c>
      <c r="D97" s="33"/>
      <c r="E97" s="34"/>
    </row>
    <row r="98" spans="3:5" ht="18" customHeight="1">
      <c r="C98" s="2"/>
      <c r="D98" s="2"/>
      <c r="E98" s="14"/>
    </row>
    <row r="99" spans="3:5" ht="18" customHeight="1">
      <c r="C99" s="82" t="s">
        <v>21</v>
      </c>
      <c r="D99" s="83"/>
      <c r="E99" s="84"/>
    </row>
    <row r="100" spans="3:5" ht="18" customHeight="1">
      <c r="C100" s="82" t="s">
        <v>9</v>
      </c>
      <c r="D100" s="84"/>
      <c r="E100" s="20" t="s">
        <v>10</v>
      </c>
    </row>
    <row r="101" spans="3:5" ht="18" customHeight="1">
      <c r="C101" s="80"/>
      <c r="D101" s="81"/>
      <c r="E101" s="20"/>
    </row>
    <row r="102" spans="3:5" ht="18" customHeight="1">
      <c r="C102" s="80"/>
      <c r="D102" s="81"/>
      <c r="E102" s="20"/>
    </row>
    <row r="103" spans="3:5" ht="18" customHeight="1">
      <c r="C103" s="35" t="s">
        <v>11</v>
      </c>
      <c r="D103" s="35"/>
      <c r="E103" s="14"/>
    </row>
    <row r="104" spans="3:5" ht="18" customHeight="1">
      <c r="C104" s="82" t="s">
        <v>22</v>
      </c>
      <c r="D104" s="83"/>
      <c r="E104" s="84"/>
    </row>
    <row r="105" spans="3:5" ht="18" customHeight="1">
      <c r="C105" s="36" t="s">
        <v>9</v>
      </c>
      <c r="D105" s="37" t="s">
        <v>10</v>
      </c>
      <c r="E105" s="38" t="s">
        <v>12</v>
      </c>
    </row>
    <row r="106" spans="3:5" ht="18" customHeight="1">
      <c r="C106" s="39"/>
      <c r="D106" s="37"/>
      <c r="E106" s="40"/>
    </row>
    <row r="107" spans="3:5" ht="18" customHeight="1">
      <c r="C107" s="39"/>
      <c r="D107" s="37"/>
      <c r="E107" s="40"/>
    </row>
    <row r="108" spans="3:5" ht="18" customHeight="1">
      <c r="C108" s="35"/>
      <c r="D108" s="35"/>
      <c r="E108" s="14"/>
    </row>
    <row r="109" spans="3:5" ht="18" customHeight="1">
      <c r="C109" s="82" t="s">
        <v>24</v>
      </c>
      <c r="D109" s="83"/>
      <c r="E109" s="84"/>
    </row>
    <row r="110" spans="3:5" ht="18" customHeight="1">
      <c r="C110" s="76" t="s">
        <v>13</v>
      </c>
      <c r="D110" s="76"/>
      <c r="E110" s="20" t="s">
        <v>88</v>
      </c>
    </row>
    <row r="111" spans="3:5" ht="18" customHeight="1">
      <c r="C111" s="77"/>
      <c r="D111" s="77"/>
      <c r="E111" s="20"/>
    </row>
    <row r="112" ht="34.5" customHeight="1"/>
    <row r="113" spans="3:5" ht="21" customHeight="1">
      <c r="C113" s="78"/>
      <c r="D113" s="79"/>
      <c r="E113" s="79"/>
    </row>
  </sheetData>
  <sheetProtection/>
  <mergeCells count="41">
    <mergeCell ref="C91:E91"/>
    <mergeCell ref="C92:E92"/>
    <mergeCell ref="C93:E93"/>
    <mergeCell ref="C84:D84"/>
    <mergeCell ref="C85:E85"/>
    <mergeCell ref="C89:E89"/>
    <mergeCell ref="C90:E90"/>
    <mergeCell ref="C77:E77"/>
    <mergeCell ref="C78:D78"/>
    <mergeCell ref="C79:E79"/>
    <mergeCell ref="C82:E82"/>
    <mergeCell ref="C80:E80"/>
    <mergeCell ref="C81:D81"/>
    <mergeCell ref="C96:E96"/>
    <mergeCell ref="C83:E83"/>
    <mergeCell ref="C86:E86"/>
    <mergeCell ref="C87:E87"/>
    <mergeCell ref="C88:E88"/>
    <mergeCell ref="D10:E10"/>
    <mergeCell ref="D12:E12"/>
    <mergeCell ref="C94:E94"/>
    <mergeCell ref="C95:E95"/>
    <mergeCell ref="C18:E18"/>
    <mergeCell ref="D6:E6"/>
    <mergeCell ref="D13:E13"/>
    <mergeCell ref="D11:E11"/>
    <mergeCell ref="D14:E14"/>
    <mergeCell ref="D8:E8"/>
    <mergeCell ref="D16:E16"/>
    <mergeCell ref="D15:E15"/>
    <mergeCell ref="D9:E9"/>
    <mergeCell ref="C75:E75"/>
    <mergeCell ref="C110:D110"/>
    <mergeCell ref="C111:D111"/>
    <mergeCell ref="C113:E113"/>
    <mergeCell ref="C101:D101"/>
    <mergeCell ref="C102:D102"/>
    <mergeCell ref="C104:E104"/>
    <mergeCell ref="C109:E109"/>
    <mergeCell ref="C100:D100"/>
    <mergeCell ref="C99:E9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01"/>
  <sheetViews>
    <sheetView showGridLines="0" zoomScale="77" zoomScaleNormal="77" zoomScalePageLayoutView="80" workbookViewId="0" topLeftCell="A7">
      <selection activeCell="H7" sqref="H7"/>
    </sheetView>
  </sheetViews>
  <sheetFormatPr defaultColWidth="9.00390625" defaultRowHeight="12.75"/>
  <cols>
    <col min="1" max="1" width="5.375" style="2" customWidth="1"/>
    <col min="2" max="2" width="24.875" style="2" customWidth="1"/>
    <col min="3" max="3" width="22.375" style="2" customWidth="1"/>
    <col min="4" max="4" width="24.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7" t="s">
        <v>14</v>
      </c>
      <c r="C4" s="8">
        <v>9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634</v>
      </c>
      <c r="H6" s="103">
        <f>SUM(N11:N38)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66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7" s="49" customFormat="1" ht="45">
      <c r="A11" s="45" t="s">
        <v>2</v>
      </c>
      <c r="B11" s="50" t="s">
        <v>195</v>
      </c>
      <c r="C11" s="50" t="s">
        <v>196</v>
      </c>
      <c r="D11" s="50" t="s">
        <v>197</v>
      </c>
      <c r="E11" s="52">
        <v>100</v>
      </c>
      <c r="F11" s="19" t="s">
        <v>71</v>
      </c>
      <c r="G11" s="22" t="s">
        <v>68</v>
      </c>
      <c r="H11" s="22"/>
      <c r="I11" s="22"/>
      <c r="J11" s="23"/>
      <c r="K11" s="22"/>
      <c r="L11" s="22"/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601</v>
      </c>
      <c r="C12" s="50" t="s">
        <v>602</v>
      </c>
      <c r="D12" s="50" t="s">
        <v>197</v>
      </c>
      <c r="E12" s="52">
        <v>50</v>
      </c>
      <c r="F12" s="19" t="s">
        <v>71</v>
      </c>
      <c r="G12" s="22" t="s">
        <v>68</v>
      </c>
      <c r="H12" s="22"/>
      <c r="I12" s="22"/>
      <c r="J12" s="23"/>
      <c r="K12" s="22"/>
      <c r="L12" s="22"/>
      <c r="M12" s="22"/>
      <c r="N12" s="51">
        <f aca="true" t="shared" si="0" ref="N12:N17">ROUND(L12*ROUND(M12,2),2)</f>
        <v>0</v>
      </c>
      <c r="Q12" s="6"/>
    </row>
    <row r="13" spans="1:17" s="49" customFormat="1" ht="45">
      <c r="A13" s="45" t="s">
        <v>4</v>
      </c>
      <c r="B13" s="50" t="s">
        <v>195</v>
      </c>
      <c r="C13" s="50" t="s">
        <v>198</v>
      </c>
      <c r="D13" s="50" t="s">
        <v>199</v>
      </c>
      <c r="E13" s="52">
        <v>2000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>IF(K13=0,"0,00",IF(K13&gt;0,ROUND(E13/K13,2)))</f>
        <v>0,00</v>
      </c>
      <c r="M13" s="22"/>
      <c r="N13" s="51">
        <f t="shared" si="0"/>
        <v>0</v>
      </c>
      <c r="Q13" s="6"/>
    </row>
    <row r="14" spans="1:17" s="49" customFormat="1" ht="45">
      <c r="A14" s="45" t="s">
        <v>5</v>
      </c>
      <c r="B14" s="50" t="s">
        <v>200</v>
      </c>
      <c r="C14" s="50" t="s">
        <v>65</v>
      </c>
      <c r="D14" s="50" t="s">
        <v>201</v>
      </c>
      <c r="E14" s="52">
        <v>600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>IF(K14=0,"0,00",IF(K14&gt;0,ROUND(E14/K14,2)))</f>
        <v>0,00</v>
      </c>
      <c r="M14" s="22"/>
      <c r="N14" s="51">
        <f t="shared" si="0"/>
        <v>0</v>
      </c>
      <c r="Q14" s="6"/>
    </row>
    <row r="15" spans="1:17" s="49" customFormat="1" ht="45">
      <c r="A15" s="45" t="s">
        <v>40</v>
      </c>
      <c r="B15" s="50" t="s">
        <v>202</v>
      </c>
      <c r="C15" s="50" t="s">
        <v>203</v>
      </c>
      <c r="D15" s="50" t="s">
        <v>91</v>
      </c>
      <c r="E15" s="52">
        <v>1620</v>
      </c>
      <c r="F15" s="19" t="s">
        <v>70</v>
      </c>
      <c r="G15" s="22" t="s">
        <v>68</v>
      </c>
      <c r="H15" s="22"/>
      <c r="I15" s="22"/>
      <c r="J15" s="23"/>
      <c r="K15" s="22"/>
      <c r="L15" s="22" t="str">
        <f>IF(K15=0,"0,00",IF(K15&gt;0,ROUND(E15/K15,2)))</f>
        <v>0,00</v>
      </c>
      <c r="M15" s="22"/>
      <c r="N15" s="51">
        <f t="shared" si="0"/>
        <v>0</v>
      </c>
      <c r="Q15" s="6"/>
    </row>
    <row r="16" spans="1:17" s="49" customFormat="1" ht="45">
      <c r="A16" s="45" t="s">
        <v>46</v>
      </c>
      <c r="B16" s="50" t="s">
        <v>202</v>
      </c>
      <c r="C16" s="50" t="s">
        <v>204</v>
      </c>
      <c r="D16" s="50" t="s">
        <v>91</v>
      </c>
      <c r="E16" s="52">
        <v>1500</v>
      </c>
      <c r="F16" s="19" t="s">
        <v>70</v>
      </c>
      <c r="G16" s="22" t="s">
        <v>68</v>
      </c>
      <c r="H16" s="22"/>
      <c r="I16" s="22"/>
      <c r="J16" s="23"/>
      <c r="K16" s="22"/>
      <c r="L16" s="22" t="str">
        <f>IF(K16=0,"0,00",IF(K16&gt;0,ROUND(E16/K16,2)))</f>
        <v>0,00</v>
      </c>
      <c r="M16" s="22"/>
      <c r="N16" s="51">
        <f t="shared" si="0"/>
        <v>0</v>
      </c>
      <c r="Q16" s="6"/>
    </row>
    <row r="17" spans="1:17" s="49" customFormat="1" ht="45">
      <c r="A17" s="45" t="s">
        <v>6</v>
      </c>
      <c r="B17" s="50" t="s">
        <v>205</v>
      </c>
      <c r="C17" s="50" t="s">
        <v>206</v>
      </c>
      <c r="D17" s="50" t="s">
        <v>207</v>
      </c>
      <c r="E17" s="52">
        <v>12</v>
      </c>
      <c r="F17" s="19" t="s">
        <v>70</v>
      </c>
      <c r="G17" s="22" t="s">
        <v>68</v>
      </c>
      <c r="H17" s="22"/>
      <c r="I17" s="22"/>
      <c r="J17" s="23"/>
      <c r="K17" s="22"/>
      <c r="L17" s="22" t="str">
        <f>IF(K17=0,"0,00",IF(K17&gt;0,ROUND(E17/K17,2)))</f>
        <v>0,00</v>
      </c>
      <c r="M17" s="22"/>
      <c r="N17" s="51">
        <f t="shared" si="0"/>
        <v>0</v>
      </c>
      <c r="Q17" s="6"/>
    </row>
    <row r="18" spans="1:17" s="49" customFormat="1" ht="45">
      <c r="A18" s="45" t="s">
        <v>7</v>
      </c>
      <c r="B18" s="50" t="s">
        <v>208</v>
      </c>
      <c r="C18" s="50" t="s">
        <v>209</v>
      </c>
      <c r="D18" s="50" t="s">
        <v>156</v>
      </c>
      <c r="E18" s="52">
        <v>5600</v>
      </c>
      <c r="F18" s="19" t="s">
        <v>70</v>
      </c>
      <c r="G18" s="22" t="s">
        <v>68</v>
      </c>
      <c r="H18" s="22"/>
      <c r="I18" s="22"/>
      <c r="J18" s="23"/>
      <c r="K18" s="22"/>
      <c r="L18" s="22" t="str">
        <f aca="true" t="shared" si="1" ref="L18:L38">IF(K18=0,"0,00",IF(K18&gt;0,ROUND(E18/K18,2)))</f>
        <v>0,00</v>
      </c>
      <c r="M18" s="22"/>
      <c r="N18" s="51">
        <f aca="true" t="shared" si="2" ref="N18:N38">ROUND(L18*ROUND(M18,2),2)</f>
        <v>0</v>
      </c>
      <c r="Q18" s="6"/>
    </row>
    <row r="19" spans="1:17" s="49" customFormat="1" ht="45">
      <c r="A19" s="45" t="s">
        <v>20</v>
      </c>
      <c r="B19" s="50" t="s">
        <v>208</v>
      </c>
      <c r="C19" s="50" t="s">
        <v>210</v>
      </c>
      <c r="D19" s="50" t="s">
        <v>156</v>
      </c>
      <c r="E19" s="52">
        <v>3024</v>
      </c>
      <c r="F19" s="19" t="s">
        <v>70</v>
      </c>
      <c r="G19" s="22" t="s">
        <v>68</v>
      </c>
      <c r="H19" s="22"/>
      <c r="I19" s="22"/>
      <c r="J19" s="23"/>
      <c r="K19" s="22"/>
      <c r="L19" s="22" t="str">
        <f t="shared" si="1"/>
        <v>0,00</v>
      </c>
      <c r="M19" s="22"/>
      <c r="N19" s="51">
        <f t="shared" si="2"/>
        <v>0</v>
      </c>
      <c r="Q19" s="6"/>
    </row>
    <row r="20" spans="1:17" s="49" customFormat="1" ht="45">
      <c r="A20" s="45" t="s">
        <v>45</v>
      </c>
      <c r="B20" s="50" t="s">
        <v>211</v>
      </c>
      <c r="C20" s="50" t="s">
        <v>212</v>
      </c>
      <c r="D20" s="50" t="s">
        <v>156</v>
      </c>
      <c r="E20" s="52">
        <v>12510</v>
      </c>
      <c r="F20" s="19" t="s">
        <v>70</v>
      </c>
      <c r="G20" s="22" t="s">
        <v>68</v>
      </c>
      <c r="H20" s="22"/>
      <c r="I20" s="22"/>
      <c r="J20" s="23"/>
      <c r="K20" s="22"/>
      <c r="L20" s="22" t="str">
        <f t="shared" si="1"/>
        <v>0,00</v>
      </c>
      <c r="M20" s="22"/>
      <c r="N20" s="51">
        <f t="shared" si="2"/>
        <v>0</v>
      </c>
      <c r="Q20" s="6"/>
    </row>
    <row r="21" spans="1:17" s="49" customFormat="1" ht="45">
      <c r="A21" s="45" t="s">
        <v>1</v>
      </c>
      <c r="B21" s="50" t="s">
        <v>213</v>
      </c>
      <c r="C21" s="50" t="s">
        <v>214</v>
      </c>
      <c r="D21" s="50" t="s">
        <v>156</v>
      </c>
      <c r="E21" s="52">
        <v>1800</v>
      </c>
      <c r="F21" s="19" t="s">
        <v>70</v>
      </c>
      <c r="G21" s="22" t="s">
        <v>68</v>
      </c>
      <c r="H21" s="22"/>
      <c r="I21" s="22"/>
      <c r="J21" s="23"/>
      <c r="K21" s="22"/>
      <c r="L21" s="22" t="str">
        <f t="shared" si="1"/>
        <v>0,00</v>
      </c>
      <c r="M21" s="22"/>
      <c r="N21" s="51">
        <f t="shared" si="2"/>
        <v>0</v>
      </c>
      <c r="Q21" s="6"/>
    </row>
    <row r="22" spans="1:17" s="49" customFormat="1" ht="45">
      <c r="A22" s="45" t="s">
        <v>0</v>
      </c>
      <c r="B22" s="50" t="s">
        <v>215</v>
      </c>
      <c r="C22" s="50" t="s">
        <v>216</v>
      </c>
      <c r="D22" s="50" t="s">
        <v>156</v>
      </c>
      <c r="E22" s="52">
        <v>2000</v>
      </c>
      <c r="F22" s="19" t="s">
        <v>70</v>
      </c>
      <c r="G22" s="22" t="s">
        <v>68</v>
      </c>
      <c r="H22" s="22"/>
      <c r="I22" s="22"/>
      <c r="J22" s="23"/>
      <c r="K22" s="22"/>
      <c r="L22" s="22" t="str">
        <f t="shared" si="1"/>
        <v>0,00</v>
      </c>
      <c r="M22" s="22"/>
      <c r="N22" s="51">
        <f t="shared" si="2"/>
        <v>0</v>
      </c>
      <c r="Q22" s="6"/>
    </row>
    <row r="23" spans="1:17" s="49" customFormat="1" ht="45">
      <c r="A23" s="45" t="s">
        <v>95</v>
      </c>
      <c r="B23" s="50" t="s">
        <v>217</v>
      </c>
      <c r="C23" s="50" t="s">
        <v>218</v>
      </c>
      <c r="D23" s="50" t="s">
        <v>156</v>
      </c>
      <c r="E23" s="52">
        <v>5400</v>
      </c>
      <c r="F23" s="19" t="s">
        <v>70</v>
      </c>
      <c r="G23" s="22" t="s">
        <v>68</v>
      </c>
      <c r="H23" s="22"/>
      <c r="I23" s="22"/>
      <c r="J23" s="23"/>
      <c r="K23" s="22"/>
      <c r="L23" s="22" t="str">
        <f t="shared" si="1"/>
        <v>0,00</v>
      </c>
      <c r="M23" s="22"/>
      <c r="N23" s="51">
        <f t="shared" si="2"/>
        <v>0</v>
      </c>
      <c r="Q23" s="6"/>
    </row>
    <row r="24" spans="1:17" s="49" customFormat="1" ht="45">
      <c r="A24" s="45" t="s">
        <v>96</v>
      </c>
      <c r="B24" s="50" t="s">
        <v>217</v>
      </c>
      <c r="C24" s="50" t="s">
        <v>219</v>
      </c>
      <c r="D24" s="50" t="s">
        <v>156</v>
      </c>
      <c r="E24" s="52">
        <v>12000</v>
      </c>
      <c r="F24" s="19" t="s">
        <v>70</v>
      </c>
      <c r="G24" s="22" t="s">
        <v>68</v>
      </c>
      <c r="H24" s="22"/>
      <c r="I24" s="22"/>
      <c r="J24" s="23"/>
      <c r="K24" s="22"/>
      <c r="L24" s="22" t="str">
        <f t="shared" si="1"/>
        <v>0,00</v>
      </c>
      <c r="M24" s="22"/>
      <c r="N24" s="51">
        <f t="shared" si="2"/>
        <v>0</v>
      </c>
      <c r="Q24" s="6"/>
    </row>
    <row r="25" spans="1:17" s="49" customFormat="1" ht="45">
      <c r="A25" s="45" t="s">
        <v>97</v>
      </c>
      <c r="B25" s="50" t="s">
        <v>220</v>
      </c>
      <c r="C25" s="50" t="s">
        <v>221</v>
      </c>
      <c r="D25" s="50" t="s">
        <v>222</v>
      </c>
      <c r="E25" s="52">
        <v>4000</v>
      </c>
      <c r="F25" s="19" t="s">
        <v>70</v>
      </c>
      <c r="G25" s="22" t="s">
        <v>68</v>
      </c>
      <c r="H25" s="22"/>
      <c r="I25" s="22"/>
      <c r="J25" s="23"/>
      <c r="K25" s="22"/>
      <c r="L25" s="22" t="str">
        <f t="shared" si="1"/>
        <v>0,00</v>
      </c>
      <c r="M25" s="22"/>
      <c r="N25" s="51">
        <f t="shared" si="2"/>
        <v>0</v>
      </c>
      <c r="Q25" s="6"/>
    </row>
    <row r="26" spans="1:17" s="49" customFormat="1" ht="45">
      <c r="A26" s="45" t="s">
        <v>98</v>
      </c>
      <c r="B26" s="50" t="s">
        <v>223</v>
      </c>
      <c r="C26" s="50" t="s">
        <v>165</v>
      </c>
      <c r="D26" s="50" t="s">
        <v>156</v>
      </c>
      <c r="E26" s="52">
        <v>1710</v>
      </c>
      <c r="F26" s="19" t="s">
        <v>70</v>
      </c>
      <c r="G26" s="22" t="s">
        <v>68</v>
      </c>
      <c r="H26" s="22"/>
      <c r="I26" s="22"/>
      <c r="J26" s="23"/>
      <c r="K26" s="22"/>
      <c r="L26" s="22" t="str">
        <f t="shared" si="1"/>
        <v>0,00</v>
      </c>
      <c r="M26" s="22"/>
      <c r="N26" s="51">
        <f t="shared" si="2"/>
        <v>0</v>
      </c>
      <c r="Q26" s="6"/>
    </row>
    <row r="27" spans="1:17" s="49" customFormat="1" ht="45">
      <c r="A27" s="45" t="s">
        <v>99</v>
      </c>
      <c r="B27" s="50" t="s">
        <v>224</v>
      </c>
      <c r="C27" s="50" t="s">
        <v>209</v>
      </c>
      <c r="D27" s="50" t="s">
        <v>156</v>
      </c>
      <c r="E27" s="52">
        <v>13500</v>
      </c>
      <c r="F27" s="19" t="s">
        <v>70</v>
      </c>
      <c r="G27" s="22" t="s">
        <v>68</v>
      </c>
      <c r="H27" s="22"/>
      <c r="I27" s="22"/>
      <c r="J27" s="23"/>
      <c r="K27" s="22"/>
      <c r="L27" s="22" t="str">
        <f t="shared" si="1"/>
        <v>0,00</v>
      </c>
      <c r="M27" s="22"/>
      <c r="N27" s="51">
        <f t="shared" si="2"/>
        <v>0</v>
      </c>
      <c r="Q27" s="6"/>
    </row>
    <row r="28" spans="1:17" s="49" customFormat="1" ht="45">
      <c r="A28" s="45" t="s">
        <v>100</v>
      </c>
      <c r="B28" s="50" t="s">
        <v>225</v>
      </c>
      <c r="C28" s="50" t="s">
        <v>176</v>
      </c>
      <c r="D28" s="50" t="s">
        <v>156</v>
      </c>
      <c r="E28" s="52">
        <v>11880</v>
      </c>
      <c r="F28" s="19" t="s">
        <v>70</v>
      </c>
      <c r="G28" s="22" t="s">
        <v>68</v>
      </c>
      <c r="H28" s="22"/>
      <c r="I28" s="22"/>
      <c r="J28" s="23"/>
      <c r="K28" s="22"/>
      <c r="L28" s="22" t="str">
        <f t="shared" si="1"/>
        <v>0,00</v>
      </c>
      <c r="M28" s="22"/>
      <c r="N28" s="51">
        <f t="shared" si="2"/>
        <v>0</v>
      </c>
      <c r="Q28" s="6"/>
    </row>
    <row r="29" spans="1:17" s="49" customFormat="1" ht="45">
      <c r="A29" s="45" t="s">
        <v>101</v>
      </c>
      <c r="B29" s="50" t="s">
        <v>225</v>
      </c>
      <c r="C29" s="50" t="s">
        <v>209</v>
      </c>
      <c r="D29" s="50" t="s">
        <v>156</v>
      </c>
      <c r="E29" s="52">
        <v>4320</v>
      </c>
      <c r="F29" s="19" t="s">
        <v>70</v>
      </c>
      <c r="G29" s="22" t="s">
        <v>68</v>
      </c>
      <c r="H29" s="22"/>
      <c r="I29" s="22"/>
      <c r="J29" s="23"/>
      <c r="K29" s="22"/>
      <c r="L29" s="22" t="str">
        <f t="shared" si="1"/>
        <v>0,00</v>
      </c>
      <c r="M29" s="22"/>
      <c r="N29" s="51">
        <f t="shared" si="2"/>
        <v>0</v>
      </c>
      <c r="Q29" s="6"/>
    </row>
    <row r="30" spans="1:17" s="49" customFormat="1" ht="45">
      <c r="A30" s="45" t="s">
        <v>102</v>
      </c>
      <c r="B30" s="50" t="s">
        <v>225</v>
      </c>
      <c r="C30" s="50" t="s">
        <v>226</v>
      </c>
      <c r="D30" s="50" t="s">
        <v>156</v>
      </c>
      <c r="E30" s="52">
        <v>1200</v>
      </c>
      <c r="F30" s="19" t="s">
        <v>70</v>
      </c>
      <c r="G30" s="22" t="s">
        <v>68</v>
      </c>
      <c r="H30" s="22"/>
      <c r="I30" s="22"/>
      <c r="J30" s="23"/>
      <c r="K30" s="22"/>
      <c r="L30" s="22" t="str">
        <f t="shared" si="1"/>
        <v>0,00</v>
      </c>
      <c r="M30" s="22"/>
      <c r="N30" s="51">
        <f t="shared" si="2"/>
        <v>0</v>
      </c>
      <c r="Q30" s="6"/>
    </row>
    <row r="31" spans="1:17" s="49" customFormat="1" ht="45">
      <c r="A31" s="45" t="s">
        <v>182</v>
      </c>
      <c r="B31" s="50" t="s">
        <v>225</v>
      </c>
      <c r="C31" s="50" t="s">
        <v>227</v>
      </c>
      <c r="D31" s="50" t="s">
        <v>156</v>
      </c>
      <c r="E31" s="52">
        <v>3240</v>
      </c>
      <c r="F31" s="19" t="s">
        <v>70</v>
      </c>
      <c r="G31" s="22" t="s">
        <v>68</v>
      </c>
      <c r="H31" s="22"/>
      <c r="I31" s="22"/>
      <c r="J31" s="23"/>
      <c r="K31" s="22"/>
      <c r="L31" s="22" t="str">
        <f t="shared" si="1"/>
        <v>0,00</v>
      </c>
      <c r="M31" s="22"/>
      <c r="N31" s="51">
        <f t="shared" si="2"/>
        <v>0</v>
      </c>
      <c r="Q31" s="6"/>
    </row>
    <row r="32" spans="1:17" s="49" customFormat="1" ht="45">
      <c r="A32" s="45" t="s">
        <v>183</v>
      </c>
      <c r="B32" s="50" t="s">
        <v>228</v>
      </c>
      <c r="C32" s="50" t="s">
        <v>229</v>
      </c>
      <c r="D32" s="50" t="s">
        <v>230</v>
      </c>
      <c r="E32" s="52">
        <v>500</v>
      </c>
      <c r="F32" s="19" t="s">
        <v>70</v>
      </c>
      <c r="G32" s="22" t="s">
        <v>68</v>
      </c>
      <c r="H32" s="22"/>
      <c r="I32" s="22"/>
      <c r="J32" s="23"/>
      <c r="K32" s="22"/>
      <c r="L32" s="22" t="str">
        <f t="shared" si="1"/>
        <v>0,00</v>
      </c>
      <c r="M32" s="22"/>
      <c r="N32" s="51">
        <f t="shared" si="2"/>
        <v>0</v>
      </c>
      <c r="Q32" s="6"/>
    </row>
    <row r="33" spans="1:17" s="49" customFormat="1" ht="45">
      <c r="A33" s="45" t="s">
        <v>184</v>
      </c>
      <c r="B33" s="50" t="s">
        <v>231</v>
      </c>
      <c r="C33" s="50" t="s">
        <v>176</v>
      </c>
      <c r="D33" s="50" t="s">
        <v>156</v>
      </c>
      <c r="E33" s="52">
        <v>20000</v>
      </c>
      <c r="F33" s="19" t="s">
        <v>70</v>
      </c>
      <c r="G33" s="22" t="s">
        <v>68</v>
      </c>
      <c r="H33" s="22"/>
      <c r="I33" s="22"/>
      <c r="J33" s="23"/>
      <c r="K33" s="22"/>
      <c r="L33" s="22" t="str">
        <f t="shared" si="1"/>
        <v>0,00</v>
      </c>
      <c r="M33" s="22"/>
      <c r="N33" s="51">
        <f t="shared" si="2"/>
        <v>0</v>
      </c>
      <c r="Q33" s="6"/>
    </row>
    <row r="34" spans="1:17" s="49" customFormat="1" ht="45">
      <c r="A34" s="45" t="s">
        <v>185</v>
      </c>
      <c r="B34" s="50" t="s">
        <v>232</v>
      </c>
      <c r="C34" s="50" t="s">
        <v>210</v>
      </c>
      <c r="D34" s="50" t="s">
        <v>156</v>
      </c>
      <c r="E34" s="52">
        <v>4000</v>
      </c>
      <c r="F34" s="19" t="s">
        <v>70</v>
      </c>
      <c r="G34" s="22" t="s">
        <v>68</v>
      </c>
      <c r="H34" s="22"/>
      <c r="I34" s="22"/>
      <c r="J34" s="23"/>
      <c r="K34" s="22"/>
      <c r="L34" s="22" t="str">
        <f t="shared" si="1"/>
        <v>0,00</v>
      </c>
      <c r="M34" s="22"/>
      <c r="N34" s="51">
        <f t="shared" si="2"/>
        <v>0</v>
      </c>
      <c r="Q34" s="6"/>
    </row>
    <row r="35" spans="1:17" s="49" customFormat="1" ht="45">
      <c r="A35" s="45" t="s">
        <v>186</v>
      </c>
      <c r="B35" s="50" t="s">
        <v>232</v>
      </c>
      <c r="C35" s="50" t="s">
        <v>233</v>
      </c>
      <c r="D35" s="50" t="s">
        <v>156</v>
      </c>
      <c r="E35" s="52">
        <v>720</v>
      </c>
      <c r="F35" s="19" t="s">
        <v>70</v>
      </c>
      <c r="G35" s="22" t="s">
        <v>68</v>
      </c>
      <c r="H35" s="22"/>
      <c r="I35" s="22"/>
      <c r="J35" s="23"/>
      <c r="K35" s="22"/>
      <c r="L35" s="22" t="str">
        <f t="shared" si="1"/>
        <v>0,00</v>
      </c>
      <c r="M35" s="22"/>
      <c r="N35" s="51">
        <f t="shared" si="2"/>
        <v>0</v>
      </c>
      <c r="Q35" s="6"/>
    </row>
    <row r="36" spans="1:17" s="49" customFormat="1" ht="45">
      <c r="A36" s="45" t="s">
        <v>187</v>
      </c>
      <c r="B36" s="50" t="s">
        <v>232</v>
      </c>
      <c r="C36" s="50" t="s">
        <v>166</v>
      </c>
      <c r="D36" s="50" t="s">
        <v>156</v>
      </c>
      <c r="E36" s="52">
        <v>1000</v>
      </c>
      <c r="F36" s="19" t="s">
        <v>70</v>
      </c>
      <c r="G36" s="22" t="s">
        <v>68</v>
      </c>
      <c r="H36" s="22"/>
      <c r="I36" s="22"/>
      <c r="J36" s="23"/>
      <c r="K36" s="22"/>
      <c r="L36" s="22" t="str">
        <f t="shared" si="1"/>
        <v>0,00</v>
      </c>
      <c r="M36" s="22"/>
      <c r="N36" s="51">
        <f t="shared" si="2"/>
        <v>0</v>
      </c>
      <c r="Q36" s="6"/>
    </row>
    <row r="37" spans="1:17" s="49" customFormat="1" ht="45">
      <c r="A37" s="45" t="s">
        <v>188</v>
      </c>
      <c r="B37" s="50" t="s">
        <v>234</v>
      </c>
      <c r="C37" s="50" t="s">
        <v>65</v>
      </c>
      <c r="D37" s="56" t="s">
        <v>645</v>
      </c>
      <c r="E37" s="52">
        <v>2520</v>
      </c>
      <c r="F37" s="19" t="s">
        <v>70</v>
      </c>
      <c r="G37" s="22" t="s">
        <v>68</v>
      </c>
      <c r="H37" s="22"/>
      <c r="I37" s="22"/>
      <c r="J37" s="23"/>
      <c r="K37" s="22"/>
      <c r="L37" s="22" t="str">
        <f t="shared" si="1"/>
        <v>0,00</v>
      </c>
      <c r="M37" s="22"/>
      <c r="N37" s="51">
        <f t="shared" si="2"/>
        <v>0</v>
      </c>
      <c r="Q37" s="6"/>
    </row>
    <row r="38" spans="1:17" s="49" customFormat="1" ht="45">
      <c r="A38" s="45" t="s">
        <v>189</v>
      </c>
      <c r="B38" s="50" t="s">
        <v>234</v>
      </c>
      <c r="C38" s="50" t="s">
        <v>235</v>
      </c>
      <c r="D38" s="56" t="s">
        <v>645</v>
      </c>
      <c r="E38" s="52">
        <v>400</v>
      </c>
      <c r="F38" s="19" t="s">
        <v>70</v>
      </c>
      <c r="G38" s="22" t="s">
        <v>68</v>
      </c>
      <c r="H38" s="22"/>
      <c r="I38" s="22"/>
      <c r="J38" s="23"/>
      <c r="K38" s="22"/>
      <c r="L38" s="22" t="str">
        <f t="shared" si="1"/>
        <v>0,00</v>
      </c>
      <c r="M38" s="22"/>
      <c r="N38" s="51">
        <f t="shared" si="2"/>
        <v>0</v>
      </c>
      <c r="Q38" s="6"/>
    </row>
    <row r="39" spans="5:17" s="49" customFormat="1" ht="15">
      <c r="E39" s="4"/>
      <c r="Q39" s="6"/>
    </row>
    <row r="40" spans="2:17" s="49" customFormat="1" ht="15">
      <c r="B40" s="77" t="s">
        <v>236</v>
      </c>
      <c r="C40" s="105"/>
      <c r="D40" s="105"/>
      <c r="E40" s="105"/>
      <c r="F40" s="105"/>
      <c r="Q40" s="6"/>
    </row>
    <row r="41" spans="2:17" s="49" customFormat="1" ht="15">
      <c r="B41" s="107" t="s">
        <v>666</v>
      </c>
      <c r="C41" s="108"/>
      <c r="D41" s="108"/>
      <c r="E41" s="108"/>
      <c r="F41" s="108"/>
      <c r="Q41" s="6"/>
    </row>
    <row r="42" spans="2:17" s="49" customFormat="1" ht="15">
      <c r="B42" s="109" t="s">
        <v>657</v>
      </c>
      <c r="C42" s="110"/>
      <c r="D42" s="110"/>
      <c r="E42" s="110"/>
      <c r="F42" s="110"/>
      <c r="Q42" s="6"/>
    </row>
    <row r="43" spans="2:17" s="64" customFormat="1" ht="15">
      <c r="B43" s="109" t="s">
        <v>658</v>
      </c>
      <c r="C43" s="110"/>
      <c r="D43" s="110"/>
      <c r="E43" s="110"/>
      <c r="F43" s="110"/>
      <c r="Q43" s="6"/>
    </row>
    <row r="44" spans="2:17" s="65" customFormat="1" ht="15">
      <c r="B44" s="62"/>
      <c r="C44" s="3"/>
      <c r="D44" s="3"/>
      <c r="E44" s="63"/>
      <c r="F44" s="3"/>
      <c r="Q44" s="6"/>
    </row>
    <row r="45" spans="2:17" s="54" customFormat="1" ht="15">
      <c r="B45" s="106" t="s">
        <v>633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  <row r="71" spans="5:17" s="49" customFormat="1" ht="15">
      <c r="E71" s="4"/>
      <c r="Q71" s="6"/>
    </row>
    <row r="72" spans="5:17" s="49" customFormat="1" ht="15">
      <c r="E72" s="4"/>
      <c r="Q72" s="6"/>
    </row>
    <row r="73" spans="5:17" s="49" customFormat="1" ht="15">
      <c r="E73" s="4"/>
      <c r="Q73" s="6"/>
    </row>
    <row r="74" spans="5:17" s="49" customFormat="1" ht="15">
      <c r="E74" s="4"/>
      <c r="Q74" s="6"/>
    </row>
    <row r="75" spans="5:17" s="49" customFormat="1" ht="15">
      <c r="E75" s="4"/>
      <c r="Q75" s="6"/>
    </row>
    <row r="76" spans="5:17" s="49" customFormat="1" ht="15">
      <c r="E76" s="4"/>
      <c r="Q76" s="6"/>
    </row>
    <row r="77" spans="5:17" s="49" customFormat="1" ht="15">
      <c r="E77" s="4"/>
      <c r="Q77" s="6"/>
    </row>
    <row r="78" spans="5:17" s="49" customFormat="1" ht="15">
      <c r="E78" s="4"/>
      <c r="Q78" s="6"/>
    </row>
    <row r="79" spans="5:17" s="49" customFormat="1" ht="15">
      <c r="E79" s="4"/>
      <c r="Q79" s="6"/>
    </row>
    <row r="80" spans="5:17" s="49" customFormat="1" ht="15">
      <c r="E80" s="4"/>
      <c r="Q80" s="6"/>
    </row>
    <row r="81" spans="5:17" s="49" customFormat="1" ht="15">
      <c r="E81" s="4"/>
      <c r="Q81" s="6"/>
    </row>
    <row r="82" spans="5:17" s="49" customFormat="1" ht="15">
      <c r="E82" s="4"/>
      <c r="Q82" s="6"/>
    </row>
    <row r="83" spans="5:17" s="49" customFormat="1" ht="15">
      <c r="E83" s="4"/>
      <c r="Q83" s="6"/>
    </row>
    <row r="84" spans="5:17" s="49" customFormat="1" ht="15">
      <c r="E84" s="4"/>
      <c r="Q84" s="6"/>
    </row>
    <row r="85" spans="5:17" s="49" customFormat="1" ht="15">
      <c r="E85" s="4"/>
      <c r="Q85" s="6"/>
    </row>
    <row r="86" spans="5:17" s="49" customFormat="1" ht="15">
      <c r="E86" s="4"/>
      <c r="Q86" s="6"/>
    </row>
    <row r="87" spans="5:17" s="49" customFormat="1" ht="15">
      <c r="E87" s="4"/>
      <c r="Q87" s="6"/>
    </row>
    <row r="88" spans="5:17" s="49" customFormat="1" ht="15">
      <c r="E88" s="4"/>
      <c r="Q88" s="6"/>
    </row>
    <row r="89" spans="5:17" s="49" customFormat="1" ht="15">
      <c r="E89" s="4"/>
      <c r="Q89" s="6"/>
    </row>
    <row r="90" spans="5:17" s="49" customFormat="1" ht="15">
      <c r="E90" s="4"/>
      <c r="Q90" s="6"/>
    </row>
    <row r="91" spans="5:17" s="49" customFormat="1" ht="15">
      <c r="E91" s="4"/>
      <c r="Q91" s="6"/>
    </row>
    <row r="92" spans="5:17" s="49" customFormat="1" ht="15">
      <c r="E92" s="4"/>
      <c r="Q92" s="6"/>
    </row>
    <row r="93" spans="5:17" s="49" customFormat="1" ht="15">
      <c r="E93" s="4"/>
      <c r="Q93" s="6"/>
    </row>
    <row r="94" spans="5:17" s="49" customFormat="1" ht="15">
      <c r="E94" s="4"/>
      <c r="Q94" s="6"/>
    </row>
    <row r="95" spans="5:17" s="49" customFormat="1" ht="15">
      <c r="E95" s="4"/>
      <c r="Q95" s="6"/>
    </row>
    <row r="96" spans="5:17" s="49" customFormat="1" ht="15">
      <c r="E96" s="4"/>
      <c r="Q96" s="6"/>
    </row>
    <row r="97" spans="5:17" s="49" customFormat="1" ht="15">
      <c r="E97" s="4"/>
      <c r="Q97" s="6"/>
    </row>
    <row r="98" spans="5:17" s="49" customFormat="1" ht="15">
      <c r="E98" s="4"/>
      <c r="Q98" s="6"/>
    </row>
    <row r="99" spans="5:17" s="49" customFormat="1" ht="15">
      <c r="E99" s="4"/>
      <c r="Q99" s="6"/>
    </row>
    <row r="100" spans="5:17" s="49" customFormat="1" ht="15">
      <c r="E100" s="4"/>
      <c r="Q100" s="6"/>
    </row>
    <row r="101" spans="5:17" s="49" customFormat="1" ht="15">
      <c r="E101" s="4"/>
      <c r="Q101" s="6"/>
    </row>
  </sheetData>
  <sheetProtection/>
  <mergeCells count="7">
    <mergeCell ref="G2:I2"/>
    <mergeCell ref="H6:I6"/>
    <mergeCell ref="B40:F40"/>
    <mergeCell ref="B41:F41"/>
    <mergeCell ref="B45:N45"/>
    <mergeCell ref="B42:F42"/>
    <mergeCell ref="B43:F4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5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5.125" style="2" customWidth="1"/>
    <col min="3" max="3" width="12.625" style="2" customWidth="1"/>
    <col min="4" max="4" width="20.37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7" t="s">
        <v>14</v>
      </c>
      <c r="C4" s="8">
        <v>10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634</v>
      </c>
      <c r="H6" s="103">
        <f>SUM(N11:N12)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66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7" s="49" customFormat="1" ht="45">
      <c r="A11" s="45" t="s">
        <v>2</v>
      </c>
      <c r="B11" s="50" t="s">
        <v>237</v>
      </c>
      <c r="C11" s="50" t="s">
        <v>166</v>
      </c>
      <c r="D11" s="50" t="s">
        <v>156</v>
      </c>
      <c r="E11" s="52">
        <v>16200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237</v>
      </c>
      <c r="C12" s="50" t="s">
        <v>238</v>
      </c>
      <c r="D12" s="50" t="s">
        <v>156</v>
      </c>
      <c r="E12" s="52">
        <v>3780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  <c r="Q12" s="6"/>
    </row>
    <row r="13" spans="5:17" s="49" customFormat="1" ht="15">
      <c r="E13" s="4"/>
      <c r="Q13" s="6"/>
    </row>
    <row r="14" spans="2:17" s="49" customFormat="1" ht="15">
      <c r="B14" s="77" t="s">
        <v>153</v>
      </c>
      <c r="C14" s="105"/>
      <c r="D14" s="105"/>
      <c r="E14" s="105"/>
      <c r="F14" s="105"/>
      <c r="Q14" s="6"/>
    </row>
    <row r="15" spans="5:17" s="49" customFormat="1" ht="15">
      <c r="E15" s="4"/>
      <c r="Q15" s="6"/>
    </row>
    <row r="16" spans="2:17" s="54" customFormat="1" ht="15">
      <c r="B16" s="106" t="s">
        <v>633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  <row r="17" spans="5:17" s="49" customFormat="1" ht="15">
      <c r="E17" s="4"/>
      <c r="Q17" s="6"/>
    </row>
    <row r="18" spans="5:17" s="49" customFormat="1" ht="15">
      <c r="E18" s="4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  <row r="71" spans="5:17" s="49" customFormat="1" ht="15">
      <c r="E71" s="4"/>
      <c r="Q71" s="6"/>
    </row>
    <row r="72" spans="5:17" s="49" customFormat="1" ht="15">
      <c r="E72" s="4"/>
      <c r="Q72" s="6"/>
    </row>
    <row r="73" spans="5:17" s="49" customFormat="1" ht="15">
      <c r="E73" s="4"/>
      <c r="Q73" s="6"/>
    </row>
    <row r="74" spans="5:17" s="49" customFormat="1" ht="15">
      <c r="E74" s="4"/>
      <c r="Q74" s="6"/>
    </row>
    <row r="75" spans="5:17" s="49" customFormat="1" ht="15">
      <c r="E75" s="4"/>
      <c r="Q75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5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4.00390625" style="2" customWidth="1"/>
    <col min="3" max="3" width="11.125" style="2" customWidth="1"/>
    <col min="4" max="4" width="21.1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7" t="s">
        <v>14</v>
      </c>
      <c r="C4" s="8">
        <v>11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7" s="49" customFormat="1" ht="45">
      <c r="A11" s="45" t="s">
        <v>2</v>
      </c>
      <c r="B11" s="50" t="s">
        <v>239</v>
      </c>
      <c r="C11" s="50" t="s">
        <v>177</v>
      </c>
      <c r="D11" s="50" t="s">
        <v>156</v>
      </c>
      <c r="E11" s="52">
        <v>20020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5:17" s="49" customFormat="1" ht="15">
      <c r="E12" s="4"/>
      <c r="Q12" s="6"/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  <row r="15" spans="5:17" s="49" customFormat="1" ht="15">
      <c r="E15" s="4"/>
      <c r="Q15" s="6"/>
    </row>
    <row r="16" spans="5:17" s="49" customFormat="1" ht="15">
      <c r="E16" s="4"/>
      <c r="Q16" s="6"/>
    </row>
    <row r="17" spans="5:17" s="49" customFormat="1" ht="15">
      <c r="E17" s="4"/>
      <c r="Q17" s="6"/>
    </row>
    <row r="18" spans="5:17" s="49" customFormat="1" ht="15">
      <c r="E18" s="4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2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8.75390625" style="2" customWidth="1"/>
    <col min="3" max="3" width="17.75390625" style="2" customWidth="1"/>
    <col min="4" max="4" width="23.37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7" t="s">
        <v>14</v>
      </c>
      <c r="C4" s="8">
        <v>12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634</v>
      </c>
      <c r="H6" s="103">
        <f>SUM(N11:N12)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66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7" s="49" customFormat="1" ht="45">
      <c r="A11" s="45" t="s">
        <v>2</v>
      </c>
      <c r="B11" s="50" t="s">
        <v>659</v>
      </c>
      <c r="C11" s="50" t="s">
        <v>212</v>
      </c>
      <c r="D11" s="50" t="s">
        <v>678</v>
      </c>
      <c r="E11" s="52">
        <v>8640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240</v>
      </c>
      <c r="C12" s="50" t="s">
        <v>241</v>
      </c>
      <c r="D12" s="50" t="s">
        <v>242</v>
      </c>
      <c r="E12" s="52">
        <v>200</v>
      </c>
      <c r="F12" s="19" t="s">
        <v>71</v>
      </c>
      <c r="G12" s="22" t="s">
        <v>68</v>
      </c>
      <c r="H12" s="22"/>
      <c r="I12" s="22"/>
      <c r="J12" s="23"/>
      <c r="K12" s="22"/>
      <c r="L12" s="22"/>
      <c r="M12" s="22"/>
      <c r="N12" s="51">
        <f>ROUND(L12*ROUND(M12,2),2)</f>
        <v>0</v>
      </c>
      <c r="Q12" s="6"/>
    </row>
    <row r="13" spans="2:17" s="49" customFormat="1" ht="15">
      <c r="B13" s="65"/>
      <c r="C13" s="65"/>
      <c r="D13" s="65"/>
      <c r="E13" s="4"/>
      <c r="F13" s="65"/>
      <c r="Q13" s="6"/>
    </row>
    <row r="14" spans="2:17" s="49" customFormat="1" ht="15">
      <c r="B14" s="77" t="s">
        <v>679</v>
      </c>
      <c r="C14" s="111"/>
      <c r="D14" s="111"/>
      <c r="E14" s="111"/>
      <c r="F14" s="111"/>
      <c r="Q14" s="6"/>
    </row>
    <row r="15" spans="5:17" s="49" customFormat="1" ht="15">
      <c r="E15" s="4"/>
      <c r="Q15" s="6"/>
    </row>
    <row r="16" spans="2:17" s="54" customFormat="1" ht="15">
      <c r="B16" s="106" t="s">
        <v>633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  <row r="17" spans="5:17" s="49" customFormat="1" ht="15">
      <c r="E17" s="4"/>
      <c r="Q17" s="6"/>
    </row>
    <row r="18" spans="5:17" s="49" customFormat="1" ht="15">
      <c r="E18" s="4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  <row r="71" spans="5:17" s="49" customFormat="1" ht="15">
      <c r="E71" s="4"/>
      <c r="Q71" s="6"/>
    </row>
    <row r="72" spans="5:17" s="49" customFormat="1" ht="15">
      <c r="E72" s="4"/>
      <c r="Q72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8"/>
  <sheetViews>
    <sheetView showGridLines="0" zoomScale="77" zoomScaleNormal="77" zoomScalePageLayoutView="80" workbookViewId="0" topLeftCell="A1">
      <selection activeCell="H7" sqref="H7"/>
    </sheetView>
  </sheetViews>
  <sheetFormatPr defaultColWidth="9.00390625" defaultRowHeight="12.75"/>
  <cols>
    <col min="1" max="1" width="5.375" style="2" customWidth="1"/>
    <col min="2" max="2" width="18.00390625" style="2" customWidth="1"/>
    <col min="3" max="3" width="14.375" style="2" customWidth="1"/>
    <col min="4" max="4" width="22.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7" t="s">
        <v>14</v>
      </c>
      <c r="C4" s="8">
        <v>13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634</v>
      </c>
      <c r="H6" s="103">
        <f>SUM(N11:N19)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7" s="49" customFormat="1" ht="45">
      <c r="A11" s="45" t="s">
        <v>2</v>
      </c>
      <c r="B11" s="50" t="s">
        <v>243</v>
      </c>
      <c r="C11" s="50" t="s">
        <v>244</v>
      </c>
      <c r="D11" s="50" t="s">
        <v>245</v>
      </c>
      <c r="E11" s="52">
        <v>6500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246</v>
      </c>
      <c r="C12" s="50" t="s">
        <v>198</v>
      </c>
      <c r="D12" s="50" t="s">
        <v>156</v>
      </c>
      <c r="E12" s="52">
        <v>1620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 aca="true" t="shared" si="0" ref="L12:L19">IF(K12=0,"0,00",IF(K12&gt;0,ROUND(E12/K12,2)))</f>
        <v>0,00</v>
      </c>
      <c r="M12" s="22"/>
      <c r="N12" s="51">
        <f aca="true" t="shared" si="1" ref="N12:N19">ROUND(L12*ROUND(M12,2),2)</f>
        <v>0</v>
      </c>
      <c r="Q12" s="6"/>
    </row>
    <row r="13" spans="1:17" s="49" customFormat="1" ht="45">
      <c r="A13" s="45" t="s">
        <v>4</v>
      </c>
      <c r="B13" s="50" t="s">
        <v>247</v>
      </c>
      <c r="C13" s="50" t="s">
        <v>209</v>
      </c>
      <c r="D13" s="50" t="s">
        <v>156</v>
      </c>
      <c r="E13" s="52">
        <v>3240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 t="shared" si="0"/>
        <v>0,00</v>
      </c>
      <c r="M13" s="22"/>
      <c r="N13" s="51">
        <f t="shared" si="1"/>
        <v>0</v>
      </c>
      <c r="Q13" s="6"/>
    </row>
    <row r="14" spans="1:17" s="49" customFormat="1" ht="45">
      <c r="A14" s="45" t="s">
        <v>5</v>
      </c>
      <c r="B14" s="50" t="s">
        <v>248</v>
      </c>
      <c r="C14" s="50" t="s">
        <v>166</v>
      </c>
      <c r="D14" s="50" t="s">
        <v>156</v>
      </c>
      <c r="E14" s="52">
        <v>600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 t="shared" si="0"/>
        <v>0,00</v>
      </c>
      <c r="M14" s="22"/>
      <c r="N14" s="51">
        <f t="shared" si="1"/>
        <v>0</v>
      </c>
      <c r="Q14" s="6"/>
    </row>
    <row r="15" spans="1:17" s="49" customFormat="1" ht="45">
      <c r="A15" s="45" t="s">
        <v>40</v>
      </c>
      <c r="B15" s="50" t="s">
        <v>249</v>
      </c>
      <c r="C15" s="50" t="s">
        <v>177</v>
      </c>
      <c r="D15" s="50" t="s">
        <v>250</v>
      </c>
      <c r="E15" s="52">
        <v>1500</v>
      </c>
      <c r="F15" s="19" t="s">
        <v>70</v>
      </c>
      <c r="G15" s="22" t="s">
        <v>68</v>
      </c>
      <c r="H15" s="22"/>
      <c r="I15" s="22"/>
      <c r="J15" s="23"/>
      <c r="K15" s="22"/>
      <c r="L15" s="22" t="str">
        <f t="shared" si="0"/>
        <v>0,00</v>
      </c>
      <c r="M15" s="22"/>
      <c r="N15" s="51">
        <f t="shared" si="1"/>
        <v>0</v>
      </c>
      <c r="Q15" s="6"/>
    </row>
    <row r="16" spans="1:17" s="49" customFormat="1" ht="45">
      <c r="A16" s="45" t="s">
        <v>46</v>
      </c>
      <c r="B16" s="50" t="s">
        <v>249</v>
      </c>
      <c r="C16" s="50" t="s">
        <v>165</v>
      </c>
      <c r="D16" s="50" t="s">
        <v>250</v>
      </c>
      <c r="E16" s="52">
        <v>3000</v>
      </c>
      <c r="F16" s="19" t="s">
        <v>70</v>
      </c>
      <c r="G16" s="22" t="s">
        <v>68</v>
      </c>
      <c r="H16" s="22"/>
      <c r="I16" s="22"/>
      <c r="J16" s="23"/>
      <c r="K16" s="22"/>
      <c r="L16" s="22" t="str">
        <f t="shared" si="0"/>
        <v>0,00</v>
      </c>
      <c r="M16" s="22"/>
      <c r="N16" s="51">
        <f t="shared" si="1"/>
        <v>0</v>
      </c>
      <c r="Q16" s="6"/>
    </row>
    <row r="17" spans="1:17" s="49" customFormat="1" ht="45">
      <c r="A17" s="45" t="s">
        <v>6</v>
      </c>
      <c r="B17" s="50" t="s">
        <v>249</v>
      </c>
      <c r="C17" s="50" t="s">
        <v>166</v>
      </c>
      <c r="D17" s="50" t="s">
        <v>250</v>
      </c>
      <c r="E17" s="52">
        <v>1620</v>
      </c>
      <c r="F17" s="19" t="s">
        <v>70</v>
      </c>
      <c r="G17" s="22" t="s">
        <v>68</v>
      </c>
      <c r="H17" s="22"/>
      <c r="I17" s="22"/>
      <c r="J17" s="23"/>
      <c r="K17" s="22"/>
      <c r="L17" s="22" t="str">
        <f t="shared" si="0"/>
        <v>0,00</v>
      </c>
      <c r="M17" s="22"/>
      <c r="N17" s="51">
        <f t="shared" si="1"/>
        <v>0</v>
      </c>
      <c r="Q17" s="6"/>
    </row>
    <row r="18" spans="1:17" s="49" customFormat="1" ht="45">
      <c r="A18" s="45" t="s">
        <v>7</v>
      </c>
      <c r="B18" s="50" t="s">
        <v>249</v>
      </c>
      <c r="C18" s="50" t="s">
        <v>238</v>
      </c>
      <c r="D18" s="50" t="s">
        <v>250</v>
      </c>
      <c r="E18" s="52">
        <v>1080</v>
      </c>
      <c r="F18" s="19" t="s">
        <v>70</v>
      </c>
      <c r="G18" s="22" t="s">
        <v>68</v>
      </c>
      <c r="H18" s="22"/>
      <c r="I18" s="22"/>
      <c r="J18" s="23"/>
      <c r="K18" s="22"/>
      <c r="L18" s="22" t="str">
        <f t="shared" si="0"/>
        <v>0,00</v>
      </c>
      <c r="M18" s="22"/>
      <c r="N18" s="51">
        <f t="shared" si="1"/>
        <v>0</v>
      </c>
      <c r="Q18" s="6"/>
    </row>
    <row r="19" spans="1:17" s="49" customFormat="1" ht="45">
      <c r="A19" s="45" t="s">
        <v>20</v>
      </c>
      <c r="B19" s="50" t="s">
        <v>249</v>
      </c>
      <c r="C19" s="50" t="s">
        <v>251</v>
      </c>
      <c r="D19" s="50" t="s">
        <v>250</v>
      </c>
      <c r="E19" s="52">
        <v>600</v>
      </c>
      <c r="F19" s="19" t="s">
        <v>70</v>
      </c>
      <c r="G19" s="22" t="s">
        <v>68</v>
      </c>
      <c r="H19" s="22"/>
      <c r="I19" s="22"/>
      <c r="J19" s="23"/>
      <c r="K19" s="22"/>
      <c r="L19" s="22" t="str">
        <f t="shared" si="0"/>
        <v>0,00</v>
      </c>
      <c r="M19" s="22"/>
      <c r="N19" s="51">
        <f t="shared" si="1"/>
        <v>0</v>
      </c>
      <c r="Q19" s="6"/>
    </row>
    <row r="20" spans="5:17" s="49" customFormat="1" ht="15">
      <c r="E20" s="4"/>
      <c r="Q20" s="6"/>
    </row>
    <row r="21" spans="2:17" s="49" customFormat="1" ht="15">
      <c r="B21" s="77" t="s">
        <v>153</v>
      </c>
      <c r="C21" s="105"/>
      <c r="D21" s="105"/>
      <c r="E21" s="105"/>
      <c r="F21" s="105"/>
      <c r="Q21" s="6"/>
    </row>
    <row r="22" spans="5:17" s="49" customFormat="1" ht="15">
      <c r="E22" s="4"/>
      <c r="Q22" s="6"/>
    </row>
    <row r="23" spans="2:17" s="54" customFormat="1" ht="15">
      <c r="B23" s="106" t="s">
        <v>633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  <row r="71" spans="5:17" s="49" customFormat="1" ht="15">
      <c r="E71" s="4"/>
      <c r="Q71" s="6"/>
    </row>
    <row r="72" spans="5:17" s="49" customFormat="1" ht="15">
      <c r="E72" s="4"/>
      <c r="Q72" s="6"/>
    </row>
    <row r="73" spans="5:17" s="49" customFormat="1" ht="15">
      <c r="E73" s="4"/>
      <c r="Q73" s="6"/>
    </row>
    <row r="74" spans="5:17" s="49" customFormat="1" ht="15">
      <c r="E74" s="4"/>
      <c r="Q74" s="6"/>
    </row>
    <row r="75" spans="5:17" s="49" customFormat="1" ht="15">
      <c r="E75" s="4"/>
      <c r="Q75" s="6"/>
    </row>
    <row r="76" spans="5:17" s="49" customFormat="1" ht="15">
      <c r="E76" s="4"/>
      <c r="Q76" s="6"/>
    </row>
    <row r="77" spans="5:17" s="49" customFormat="1" ht="15">
      <c r="E77" s="4"/>
      <c r="Q77" s="6"/>
    </row>
    <row r="78" spans="5:17" s="49" customFormat="1" ht="15">
      <c r="E78" s="4"/>
      <c r="Q78" s="6"/>
    </row>
  </sheetData>
  <sheetProtection/>
  <mergeCells count="4">
    <mergeCell ref="G2:I2"/>
    <mergeCell ref="H6:I6"/>
    <mergeCell ref="B21:F21"/>
    <mergeCell ref="B23:N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0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3.625" style="49" customWidth="1"/>
    <col min="3" max="3" width="21.125" style="49" customWidth="1"/>
    <col min="4" max="4" width="22.37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14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SUM(N11:N26)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252</v>
      </c>
      <c r="C11" s="50" t="s">
        <v>67</v>
      </c>
      <c r="D11" s="50" t="s">
        <v>156</v>
      </c>
      <c r="E11" s="52">
        <v>1680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253</v>
      </c>
      <c r="C12" s="50" t="s">
        <v>254</v>
      </c>
      <c r="D12" s="50" t="s">
        <v>255</v>
      </c>
      <c r="E12" s="52">
        <v>8100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 aca="true" t="shared" si="0" ref="L12:L26">IF(K12=0,"0,00",IF(K12&gt;0,ROUND(E12/K12,2)))</f>
        <v>0,00</v>
      </c>
      <c r="M12" s="22"/>
      <c r="N12" s="51">
        <f aca="true" t="shared" si="1" ref="N12:N26">ROUND(L12*ROUND(M12,2),2)</f>
        <v>0</v>
      </c>
    </row>
    <row r="13" spans="1:14" ht="45">
      <c r="A13" s="45" t="s">
        <v>4</v>
      </c>
      <c r="B13" s="50" t="s">
        <v>256</v>
      </c>
      <c r="C13" s="50" t="s">
        <v>257</v>
      </c>
      <c r="D13" s="50" t="s">
        <v>258</v>
      </c>
      <c r="E13" s="52">
        <v>21600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 t="shared" si="0"/>
        <v>0,00</v>
      </c>
      <c r="M13" s="22"/>
      <c r="N13" s="51">
        <f t="shared" si="1"/>
        <v>0</v>
      </c>
    </row>
    <row r="14" spans="1:14" ht="45">
      <c r="A14" s="45" t="s">
        <v>5</v>
      </c>
      <c r="B14" s="50" t="s">
        <v>259</v>
      </c>
      <c r="C14" s="50" t="s">
        <v>177</v>
      </c>
      <c r="D14" s="50" t="s">
        <v>260</v>
      </c>
      <c r="E14" s="52">
        <v>2160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 t="shared" si="0"/>
        <v>0,00</v>
      </c>
      <c r="M14" s="22"/>
      <c r="N14" s="51">
        <f t="shared" si="1"/>
        <v>0</v>
      </c>
    </row>
    <row r="15" spans="1:14" ht="45">
      <c r="A15" s="45" t="s">
        <v>40</v>
      </c>
      <c r="B15" s="50" t="s">
        <v>259</v>
      </c>
      <c r="C15" s="50" t="s">
        <v>261</v>
      </c>
      <c r="D15" s="50" t="s">
        <v>260</v>
      </c>
      <c r="E15" s="52">
        <v>896</v>
      </c>
      <c r="F15" s="19" t="s">
        <v>70</v>
      </c>
      <c r="G15" s="22" t="s">
        <v>68</v>
      </c>
      <c r="H15" s="22"/>
      <c r="I15" s="22"/>
      <c r="J15" s="23"/>
      <c r="K15" s="22"/>
      <c r="L15" s="22" t="str">
        <f t="shared" si="0"/>
        <v>0,00</v>
      </c>
      <c r="M15" s="22"/>
      <c r="N15" s="51">
        <f t="shared" si="1"/>
        <v>0</v>
      </c>
    </row>
    <row r="16" spans="1:14" ht="45">
      <c r="A16" s="45" t="s">
        <v>46</v>
      </c>
      <c r="B16" s="50" t="s">
        <v>262</v>
      </c>
      <c r="C16" s="50" t="s">
        <v>165</v>
      </c>
      <c r="D16" s="50" t="s">
        <v>156</v>
      </c>
      <c r="E16" s="52">
        <v>5400</v>
      </c>
      <c r="F16" s="19" t="s">
        <v>70</v>
      </c>
      <c r="G16" s="22" t="s">
        <v>68</v>
      </c>
      <c r="H16" s="22"/>
      <c r="I16" s="22"/>
      <c r="J16" s="23"/>
      <c r="K16" s="22"/>
      <c r="L16" s="22" t="str">
        <f t="shared" si="0"/>
        <v>0,00</v>
      </c>
      <c r="M16" s="22"/>
      <c r="N16" s="51">
        <f t="shared" si="1"/>
        <v>0</v>
      </c>
    </row>
    <row r="17" spans="1:14" ht="45">
      <c r="A17" s="45" t="s">
        <v>6</v>
      </c>
      <c r="B17" s="50" t="s">
        <v>262</v>
      </c>
      <c r="C17" s="50" t="s">
        <v>177</v>
      </c>
      <c r="D17" s="50" t="s">
        <v>156</v>
      </c>
      <c r="E17" s="52">
        <v>21060</v>
      </c>
      <c r="F17" s="19" t="s">
        <v>70</v>
      </c>
      <c r="G17" s="22" t="s">
        <v>68</v>
      </c>
      <c r="H17" s="22"/>
      <c r="I17" s="22"/>
      <c r="J17" s="23"/>
      <c r="K17" s="22"/>
      <c r="L17" s="22" t="str">
        <f t="shared" si="0"/>
        <v>0,00</v>
      </c>
      <c r="M17" s="22"/>
      <c r="N17" s="51">
        <f t="shared" si="1"/>
        <v>0</v>
      </c>
    </row>
    <row r="18" spans="1:14" ht="45">
      <c r="A18" s="45" t="s">
        <v>7</v>
      </c>
      <c r="B18" s="50" t="s">
        <v>603</v>
      </c>
      <c r="C18" s="50" t="s">
        <v>263</v>
      </c>
      <c r="D18" s="50" t="s">
        <v>156</v>
      </c>
      <c r="E18" s="52">
        <v>1620</v>
      </c>
      <c r="F18" s="19" t="s">
        <v>70</v>
      </c>
      <c r="G18" s="22" t="s">
        <v>68</v>
      </c>
      <c r="H18" s="22"/>
      <c r="I18" s="22"/>
      <c r="J18" s="23"/>
      <c r="K18" s="22"/>
      <c r="L18" s="22" t="str">
        <f t="shared" si="0"/>
        <v>0,00</v>
      </c>
      <c r="M18" s="22"/>
      <c r="N18" s="51">
        <f t="shared" si="1"/>
        <v>0</v>
      </c>
    </row>
    <row r="19" spans="1:14" ht="45">
      <c r="A19" s="45" t="s">
        <v>20</v>
      </c>
      <c r="B19" s="50" t="s">
        <v>603</v>
      </c>
      <c r="C19" s="50" t="s">
        <v>607</v>
      </c>
      <c r="D19" s="50" t="s">
        <v>156</v>
      </c>
      <c r="E19" s="52">
        <v>540</v>
      </c>
      <c r="F19" s="19" t="s">
        <v>70</v>
      </c>
      <c r="G19" s="22" t="s">
        <v>68</v>
      </c>
      <c r="H19" s="22"/>
      <c r="I19" s="22"/>
      <c r="J19" s="23"/>
      <c r="K19" s="22"/>
      <c r="L19" s="22" t="str">
        <f t="shared" si="0"/>
        <v>0,00</v>
      </c>
      <c r="M19" s="22"/>
      <c r="N19" s="51">
        <f t="shared" si="1"/>
        <v>0</v>
      </c>
    </row>
    <row r="20" spans="1:14" ht="45">
      <c r="A20" s="45" t="s">
        <v>45</v>
      </c>
      <c r="B20" s="50" t="s">
        <v>603</v>
      </c>
      <c r="C20" s="50" t="s">
        <v>608</v>
      </c>
      <c r="D20" s="50" t="s">
        <v>156</v>
      </c>
      <c r="E20" s="52">
        <v>540</v>
      </c>
      <c r="F20" s="19" t="s">
        <v>70</v>
      </c>
      <c r="G20" s="22" t="s">
        <v>68</v>
      </c>
      <c r="H20" s="22"/>
      <c r="I20" s="22"/>
      <c r="J20" s="23"/>
      <c r="K20" s="22"/>
      <c r="L20" s="22" t="str">
        <f t="shared" si="0"/>
        <v>0,00</v>
      </c>
      <c r="M20" s="22"/>
      <c r="N20" s="51">
        <f t="shared" si="1"/>
        <v>0</v>
      </c>
    </row>
    <row r="21" spans="1:14" ht="45">
      <c r="A21" s="45" t="s">
        <v>1</v>
      </c>
      <c r="B21" s="50" t="s">
        <v>603</v>
      </c>
      <c r="C21" s="50" t="s">
        <v>609</v>
      </c>
      <c r="D21" s="50" t="s">
        <v>156</v>
      </c>
      <c r="E21" s="52">
        <v>540</v>
      </c>
      <c r="F21" s="19" t="s">
        <v>70</v>
      </c>
      <c r="G21" s="22" t="s">
        <v>68</v>
      </c>
      <c r="H21" s="22"/>
      <c r="I21" s="22"/>
      <c r="J21" s="23"/>
      <c r="K21" s="22"/>
      <c r="L21" s="22" t="str">
        <f t="shared" si="0"/>
        <v>0,00</v>
      </c>
      <c r="M21" s="22"/>
      <c r="N21" s="51">
        <f t="shared" si="1"/>
        <v>0</v>
      </c>
    </row>
    <row r="22" spans="1:14" ht="45">
      <c r="A22" s="45" t="s">
        <v>0</v>
      </c>
      <c r="B22" s="50" t="s">
        <v>604</v>
      </c>
      <c r="C22" s="50" t="s">
        <v>610</v>
      </c>
      <c r="D22" s="50" t="s">
        <v>260</v>
      </c>
      <c r="E22" s="52">
        <v>900</v>
      </c>
      <c r="F22" s="19" t="s">
        <v>70</v>
      </c>
      <c r="G22" s="22" t="s">
        <v>68</v>
      </c>
      <c r="H22" s="22"/>
      <c r="I22" s="22"/>
      <c r="J22" s="23"/>
      <c r="K22" s="22"/>
      <c r="L22" s="22" t="str">
        <f t="shared" si="0"/>
        <v>0,00</v>
      </c>
      <c r="M22" s="22"/>
      <c r="N22" s="51">
        <f t="shared" si="1"/>
        <v>0</v>
      </c>
    </row>
    <row r="23" spans="1:14" ht="45">
      <c r="A23" s="45" t="s">
        <v>95</v>
      </c>
      <c r="B23" s="50" t="s">
        <v>604</v>
      </c>
      <c r="C23" s="50" t="s">
        <v>606</v>
      </c>
      <c r="D23" s="50" t="s">
        <v>260</v>
      </c>
      <c r="E23" s="52">
        <v>6480</v>
      </c>
      <c r="F23" s="19" t="s">
        <v>70</v>
      </c>
      <c r="G23" s="22" t="s">
        <v>68</v>
      </c>
      <c r="H23" s="22"/>
      <c r="I23" s="22"/>
      <c r="J23" s="23"/>
      <c r="K23" s="22"/>
      <c r="L23" s="22" t="str">
        <f t="shared" si="0"/>
        <v>0,00</v>
      </c>
      <c r="M23" s="22"/>
      <c r="N23" s="51">
        <f t="shared" si="1"/>
        <v>0</v>
      </c>
    </row>
    <row r="24" spans="1:14" ht="45">
      <c r="A24" s="45" t="s">
        <v>96</v>
      </c>
      <c r="B24" s="50" t="s">
        <v>604</v>
      </c>
      <c r="C24" s="50" t="s">
        <v>605</v>
      </c>
      <c r="D24" s="50" t="s">
        <v>260</v>
      </c>
      <c r="E24" s="52">
        <v>360</v>
      </c>
      <c r="F24" s="19" t="s">
        <v>70</v>
      </c>
      <c r="G24" s="22" t="s">
        <v>68</v>
      </c>
      <c r="H24" s="22"/>
      <c r="I24" s="22"/>
      <c r="J24" s="23"/>
      <c r="K24" s="22"/>
      <c r="L24" s="22" t="str">
        <f t="shared" si="0"/>
        <v>0,00</v>
      </c>
      <c r="M24" s="22"/>
      <c r="N24" s="51">
        <f t="shared" si="1"/>
        <v>0</v>
      </c>
    </row>
    <row r="25" spans="1:14" ht="45">
      <c r="A25" s="45" t="s">
        <v>97</v>
      </c>
      <c r="B25" s="50" t="s">
        <v>264</v>
      </c>
      <c r="C25" s="50" t="s">
        <v>265</v>
      </c>
      <c r="D25" s="50" t="s">
        <v>91</v>
      </c>
      <c r="E25" s="52">
        <v>2700</v>
      </c>
      <c r="F25" s="19" t="s">
        <v>70</v>
      </c>
      <c r="G25" s="22" t="s">
        <v>68</v>
      </c>
      <c r="H25" s="22"/>
      <c r="I25" s="22"/>
      <c r="J25" s="23"/>
      <c r="K25" s="22"/>
      <c r="L25" s="22" t="str">
        <f t="shared" si="0"/>
        <v>0,00</v>
      </c>
      <c r="M25" s="22"/>
      <c r="N25" s="51">
        <f t="shared" si="1"/>
        <v>0</v>
      </c>
    </row>
    <row r="26" spans="1:14" ht="45">
      <c r="A26" s="45" t="s">
        <v>98</v>
      </c>
      <c r="B26" s="50" t="s">
        <v>266</v>
      </c>
      <c r="C26" s="50" t="s">
        <v>267</v>
      </c>
      <c r="D26" s="50" t="s">
        <v>255</v>
      </c>
      <c r="E26" s="52">
        <v>6480</v>
      </c>
      <c r="F26" s="19" t="s">
        <v>70</v>
      </c>
      <c r="G26" s="22" t="s">
        <v>68</v>
      </c>
      <c r="H26" s="22"/>
      <c r="I26" s="22"/>
      <c r="J26" s="23"/>
      <c r="K26" s="22"/>
      <c r="L26" s="22" t="str">
        <f t="shared" si="0"/>
        <v>0,00</v>
      </c>
      <c r="M26" s="22"/>
      <c r="N26" s="51">
        <f t="shared" si="1"/>
        <v>0</v>
      </c>
    </row>
    <row r="28" spans="2:6" ht="15">
      <c r="B28" s="77" t="s">
        <v>236</v>
      </c>
      <c r="C28" s="105"/>
      <c r="D28" s="105"/>
      <c r="E28" s="105"/>
      <c r="F28" s="105"/>
    </row>
    <row r="30" spans="2:17" s="54" customFormat="1" ht="15">
      <c r="B30" s="106" t="s">
        <v>633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Q30" s="6"/>
    </row>
  </sheetData>
  <sheetProtection/>
  <mergeCells count="4">
    <mergeCell ref="G2:I2"/>
    <mergeCell ref="H6:I6"/>
    <mergeCell ref="B28:F28"/>
    <mergeCell ref="B30:N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4.875" style="49" customWidth="1"/>
    <col min="3" max="3" width="16.875" style="49" customWidth="1"/>
    <col min="4" max="4" width="21.87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15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268</v>
      </c>
      <c r="C11" s="50" t="s">
        <v>269</v>
      </c>
      <c r="D11" s="50" t="s">
        <v>270</v>
      </c>
      <c r="E11" s="52">
        <v>11000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1.125" style="49" customWidth="1"/>
    <col min="3" max="3" width="10.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16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681</v>
      </c>
      <c r="C11" s="50" t="s">
        <v>271</v>
      </c>
      <c r="D11" s="50" t="s">
        <v>156</v>
      </c>
      <c r="E11" s="52">
        <v>3000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681</v>
      </c>
      <c r="C12" s="50" t="s">
        <v>272</v>
      </c>
      <c r="D12" s="50" t="s">
        <v>156</v>
      </c>
      <c r="E12" s="52">
        <v>16200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14" ht="15">
      <c r="B14" s="77" t="s">
        <v>680</v>
      </c>
      <c r="C14" s="111"/>
      <c r="D14" s="111"/>
      <c r="E14" s="111"/>
      <c r="F14" s="111"/>
      <c r="G14" s="65"/>
      <c r="H14" s="65"/>
      <c r="I14" s="65"/>
      <c r="J14" s="65"/>
      <c r="K14" s="65"/>
      <c r="L14" s="65"/>
      <c r="M14" s="65"/>
      <c r="N14" s="65"/>
    </row>
    <row r="15" spans="2:14" ht="15">
      <c r="B15" s="77" t="s">
        <v>153</v>
      </c>
      <c r="C15" s="111"/>
      <c r="D15" s="111"/>
      <c r="E15" s="111"/>
      <c r="F15" s="111"/>
      <c r="G15" s="65"/>
      <c r="H15" s="65"/>
      <c r="I15" s="65"/>
      <c r="J15" s="65"/>
      <c r="K15" s="65"/>
      <c r="L15" s="65"/>
      <c r="M15" s="65"/>
      <c r="N15" s="65"/>
    </row>
    <row r="16" spans="2:14" ht="15">
      <c r="B16" s="65"/>
      <c r="C16" s="65"/>
      <c r="D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2:17" s="54" customFormat="1" ht="15">
      <c r="B17" s="95" t="s">
        <v>633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Q17" s="6"/>
    </row>
  </sheetData>
  <sheetProtection/>
  <mergeCells count="5">
    <mergeCell ref="G2:I2"/>
    <mergeCell ref="H6:I6"/>
    <mergeCell ref="B14:F14"/>
    <mergeCell ref="B15:F15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9.875" style="49" customWidth="1"/>
    <col min="3" max="3" width="16.625" style="49" customWidth="1"/>
    <col min="4" max="4" width="36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17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273</v>
      </c>
      <c r="C11" s="50" t="s">
        <v>274</v>
      </c>
      <c r="D11" s="50" t="s">
        <v>275</v>
      </c>
      <c r="E11" s="52">
        <v>1000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1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35.00390625" style="49" customWidth="1"/>
    <col min="3" max="3" width="14.125" style="49" customWidth="1"/>
    <col min="4" max="4" width="23.37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18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SUM(N11:N17)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66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636</v>
      </c>
      <c r="C11" s="50" t="s">
        <v>276</v>
      </c>
      <c r="D11" s="50" t="s">
        <v>277</v>
      </c>
      <c r="E11" s="52">
        <v>300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278</v>
      </c>
      <c r="C12" s="50" t="s">
        <v>276</v>
      </c>
      <c r="D12" s="50" t="s">
        <v>277</v>
      </c>
      <c r="E12" s="52">
        <v>40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 aca="true" t="shared" si="0" ref="L12:L17">IF(K12=0,"0,00",IF(K12&gt;0,ROUND(E12/K12,2)))</f>
        <v>0,00</v>
      </c>
      <c r="M12" s="22"/>
      <c r="N12" s="51">
        <f aca="true" t="shared" si="1" ref="N12:N17">ROUND(L12*ROUND(M12,2),2)</f>
        <v>0</v>
      </c>
    </row>
    <row r="13" spans="1:14" ht="45">
      <c r="A13" s="45" t="s">
        <v>4</v>
      </c>
      <c r="B13" s="50" t="s">
        <v>279</v>
      </c>
      <c r="C13" s="50" t="s">
        <v>276</v>
      </c>
      <c r="D13" s="50" t="s">
        <v>277</v>
      </c>
      <c r="E13" s="52">
        <v>200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 t="shared" si="0"/>
        <v>0,00</v>
      </c>
      <c r="M13" s="22"/>
      <c r="N13" s="51">
        <f t="shared" si="1"/>
        <v>0</v>
      </c>
    </row>
    <row r="14" spans="1:14" ht="45">
      <c r="A14" s="45" t="s">
        <v>5</v>
      </c>
      <c r="B14" s="50" t="s">
        <v>280</v>
      </c>
      <c r="C14" s="50" t="s">
        <v>276</v>
      </c>
      <c r="D14" s="50" t="s">
        <v>277</v>
      </c>
      <c r="E14" s="52">
        <v>1000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 t="shared" si="0"/>
        <v>0,00</v>
      </c>
      <c r="M14" s="22"/>
      <c r="N14" s="51">
        <f t="shared" si="1"/>
        <v>0</v>
      </c>
    </row>
    <row r="15" spans="1:14" ht="45">
      <c r="A15" s="45" t="s">
        <v>40</v>
      </c>
      <c r="B15" s="50" t="s">
        <v>281</v>
      </c>
      <c r="C15" s="50" t="s">
        <v>276</v>
      </c>
      <c r="D15" s="50" t="s">
        <v>282</v>
      </c>
      <c r="E15" s="52">
        <v>1260</v>
      </c>
      <c r="F15" s="19" t="s">
        <v>70</v>
      </c>
      <c r="G15" s="22" t="s">
        <v>68</v>
      </c>
      <c r="H15" s="22"/>
      <c r="I15" s="22"/>
      <c r="J15" s="23"/>
      <c r="K15" s="22"/>
      <c r="L15" s="22" t="str">
        <f t="shared" si="0"/>
        <v>0,00</v>
      </c>
      <c r="M15" s="22"/>
      <c r="N15" s="51">
        <f t="shared" si="1"/>
        <v>0</v>
      </c>
    </row>
    <row r="16" spans="1:14" ht="45">
      <c r="A16" s="45" t="s">
        <v>46</v>
      </c>
      <c r="B16" s="50" t="s">
        <v>283</v>
      </c>
      <c r="C16" s="50" t="s">
        <v>276</v>
      </c>
      <c r="D16" s="50" t="s">
        <v>282</v>
      </c>
      <c r="E16" s="52">
        <v>1200</v>
      </c>
      <c r="F16" s="19" t="s">
        <v>70</v>
      </c>
      <c r="G16" s="22" t="s">
        <v>68</v>
      </c>
      <c r="H16" s="22"/>
      <c r="I16" s="22"/>
      <c r="J16" s="23"/>
      <c r="K16" s="22"/>
      <c r="L16" s="22" t="str">
        <f t="shared" si="0"/>
        <v>0,00</v>
      </c>
      <c r="M16" s="22"/>
      <c r="N16" s="51">
        <f t="shared" si="1"/>
        <v>0</v>
      </c>
    </row>
    <row r="17" spans="1:14" ht="45">
      <c r="A17" s="45" t="s">
        <v>6</v>
      </c>
      <c r="B17" s="50" t="s">
        <v>284</v>
      </c>
      <c r="C17" s="50" t="s">
        <v>276</v>
      </c>
      <c r="D17" s="50" t="s">
        <v>285</v>
      </c>
      <c r="E17" s="52">
        <v>200</v>
      </c>
      <c r="F17" s="19" t="s">
        <v>70</v>
      </c>
      <c r="G17" s="22" t="s">
        <v>68</v>
      </c>
      <c r="H17" s="22"/>
      <c r="I17" s="22"/>
      <c r="J17" s="23"/>
      <c r="K17" s="22"/>
      <c r="L17" s="22" t="str">
        <f t="shared" si="0"/>
        <v>0,00</v>
      </c>
      <c r="M17" s="22"/>
      <c r="N17" s="51">
        <f t="shared" si="1"/>
        <v>0</v>
      </c>
    </row>
    <row r="19" spans="2:6" ht="15">
      <c r="B19" s="77" t="s">
        <v>153</v>
      </c>
      <c r="C19" s="105"/>
      <c r="D19" s="105"/>
      <c r="E19" s="105"/>
      <c r="F19" s="105"/>
    </row>
    <row r="21" spans="2:17" s="54" customFormat="1" ht="15">
      <c r="B21" s="106" t="s">
        <v>633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Q21" s="6"/>
    </row>
  </sheetData>
  <sheetProtection/>
  <mergeCells count="4">
    <mergeCell ref="G2:I2"/>
    <mergeCell ref="H6:I6"/>
    <mergeCell ref="B19:F19"/>
    <mergeCell ref="B21:N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24.875" style="2" customWidth="1"/>
    <col min="3" max="3" width="18.375" style="2" customWidth="1"/>
    <col min="4" max="4" width="24.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7" t="s">
        <v>14</v>
      </c>
      <c r="C4" s="8">
        <v>1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634</v>
      </c>
      <c r="H6" s="103">
        <f>SUM(N11:N14)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145</v>
      </c>
      <c r="E10" s="58" t="s">
        <v>62</v>
      </c>
      <c r="F10" s="59"/>
      <c r="G10" s="57" t="str">
        <f>"Nazwa handlowa /
"&amp;C10&amp;" / 
"&amp;D10</f>
        <v>Nazwa handlowa /
Dawka / 
Postać 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7" s="49" customFormat="1" ht="45">
      <c r="A11" s="45" t="s">
        <v>2</v>
      </c>
      <c r="B11" s="50" t="s">
        <v>146</v>
      </c>
      <c r="C11" s="50" t="s">
        <v>93</v>
      </c>
      <c r="D11" s="50" t="s">
        <v>147</v>
      </c>
      <c r="E11" s="52">
        <v>1800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146</v>
      </c>
      <c r="C12" s="50" t="s">
        <v>148</v>
      </c>
      <c r="D12" s="50" t="s">
        <v>149</v>
      </c>
      <c r="E12" s="52">
        <v>6000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  <c r="Q12" s="6"/>
    </row>
    <row r="13" spans="1:17" s="49" customFormat="1" ht="45">
      <c r="A13" s="45" t="s">
        <v>4</v>
      </c>
      <c r="B13" s="50" t="s">
        <v>146</v>
      </c>
      <c r="C13" s="50" t="s">
        <v>93</v>
      </c>
      <c r="D13" s="50" t="s">
        <v>150</v>
      </c>
      <c r="E13" s="52">
        <v>15000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>IF(K13=0,"0,00",IF(K13&gt;0,ROUND(E13/K13,2)))</f>
        <v>0,00</v>
      </c>
      <c r="M13" s="22"/>
      <c r="N13" s="51">
        <f>ROUND(L13*ROUND(M13,2),2)</f>
        <v>0</v>
      </c>
      <c r="Q13" s="6"/>
    </row>
    <row r="14" spans="1:17" s="49" customFormat="1" ht="45">
      <c r="A14" s="45" t="s">
        <v>5</v>
      </c>
      <c r="B14" s="50" t="s">
        <v>146</v>
      </c>
      <c r="C14" s="50" t="s">
        <v>151</v>
      </c>
      <c r="D14" s="50" t="s">
        <v>152</v>
      </c>
      <c r="E14" s="52">
        <v>20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>IF(K14=0,"0,00",IF(K14&gt;0,ROUND(E14/K14,2)))</f>
        <v>0,00</v>
      </c>
      <c r="M14" s="22"/>
      <c r="N14" s="51">
        <f>ROUND(L14*ROUND(M14,2),2)</f>
        <v>0</v>
      </c>
      <c r="Q14" s="6"/>
    </row>
    <row r="15" spans="5:17" s="49" customFormat="1" ht="15">
      <c r="E15" s="4"/>
      <c r="Q15" s="6"/>
    </row>
    <row r="16" spans="2:17" s="49" customFormat="1" ht="15">
      <c r="B16" s="77" t="s">
        <v>153</v>
      </c>
      <c r="C16" s="105"/>
      <c r="D16" s="105"/>
      <c r="E16" s="105"/>
      <c r="F16" s="105"/>
      <c r="Q16" s="6"/>
    </row>
    <row r="17" s="49" customFormat="1" ht="15">
      <c r="Q17" s="6"/>
    </row>
    <row r="18" spans="2:17" s="54" customFormat="1" ht="15">
      <c r="B18" s="106" t="s">
        <v>633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  <row r="71" spans="5:17" s="49" customFormat="1" ht="15">
      <c r="E71" s="4"/>
      <c r="Q71" s="6"/>
    </row>
    <row r="72" spans="5:17" s="49" customFormat="1" ht="15">
      <c r="E72" s="4"/>
      <c r="Q72" s="6"/>
    </row>
    <row r="73" spans="5:17" s="49" customFormat="1" ht="15">
      <c r="E73" s="4"/>
      <c r="Q73" s="6"/>
    </row>
    <row r="74" spans="5:17" s="49" customFormat="1" ht="15">
      <c r="E74" s="4"/>
      <c r="Q74" s="6"/>
    </row>
  </sheetData>
  <sheetProtection/>
  <mergeCells count="4">
    <mergeCell ref="G2:I2"/>
    <mergeCell ref="H6:I6"/>
    <mergeCell ref="B16:F16"/>
    <mergeCell ref="B18:N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6.875" style="49" customWidth="1"/>
    <col min="3" max="3" width="19.75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19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66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286</v>
      </c>
      <c r="C11" s="50" t="s">
        <v>287</v>
      </c>
      <c r="D11" s="50" t="s">
        <v>288</v>
      </c>
      <c r="E11" s="52">
        <v>2700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286</v>
      </c>
      <c r="C12" s="50" t="s">
        <v>289</v>
      </c>
      <c r="D12" s="50" t="s">
        <v>288</v>
      </c>
      <c r="E12" s="52">
        <v>360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6" ht="15">
      <c r="B14" s="77" t="s">
        <v>153</v>
      </c>
      <c r="C14" s="105"/>
      <c r="D14" s="105"/>
      <c r="E14" s="105"/>
      <c r="F14" s="105"/>
    </row>
    <row r="16" spans="2:17" s="54" customFormat="1" ht="15">
      <c r="B16" s="106" t="s">
        <v>633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7.25390625" style="49" customWidth="1"/>
    <col min="3" max="3" width="16.25390625" style="49" customWidth="1"/>
    <col min="4" max="4" width="23.6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20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62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290</v>
      </c>
      <c r="C11" s="50" t="s">
        <v>291</v>
      </c>
      <c r="D11" s="50" t="s">
        <v>292</v>
      </c>
      <c r="E11" s="52">
        <v>300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8.625" style="49" customWidth="1"/>
    <col min="3" max="3" width="22.875" style="49" customWidth="1"/>
    <col min="4" max="4" width="24.253906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21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293</v>
      </c>
      <c r="C11" s="50" t="s">
        <v>667</v>
      </c>
      <c r="D11" s="50" t="s">
        <v>294</v>
      </c>
      <c r="E11" s="52">
        <v>85</v>
      </c>
      <c r="F11" s="19" t="s">
        <v>71</v>
      </c>
      <c r="G11" s="22" t="s">
        <v>68</v>
      </c>
      <c r="H11" s="22"/>
      <c r="I11" s="22"/>
      <c r="J11" s="23"/>
      <c r="K11" s="22"/>
      <c r="L11" s="22"/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8.75390625" style="49" customWidth="1"/>
    <col min="3" max="3" width="16.75390625" style="49" customWidth="1"/>
    <col min="4" max="4" width="25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22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62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295</v>
      </c>
      <c r="C11" s="50" t="s">
        <v>296</v>
      </c>
      <c r="D11" s="50" t="s">
        <v>611</v>
      </c>
      <c r="E11" s="52">
        <v>20000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297</v>
      </c>
      <c r="C12" s="50" t="s">
        <v>298</v>
      </c>
      <c r="D12" s="50" t="s">
        <v>299</v>
      </c>
      <c r="E12" s="52">
        <v>28000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17" s="54" customFormat="1" ht="15">
      <c r="B14" s="106" t="s">
        <v>633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Q14" s="6"/>
    </row>
    <row r="15" spans="2:17" s="54" customFormat="1" ht="1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Q15" s="6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43.75390625" style="49" customWidth="1"/>
    <col min="3" max="3" width="12.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23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62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60">
      <c r="A11" s="45" t="s">
        <v>2</v>
      </c>
      <c r="B11" s="50" t="s">
        <v>300</v>
      </c>
      <c r="C11" s="50" t="s">
        <v>301</v>
      </c>
      <c r="D11" s="50" t="s">
        <v>302</v>
      </c>
      <c r="E11" s="52">
        <v>11200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60">
      <c r="A12" s="45" t="s">
        <v>3</v>
      </c>
      <c r="B12" s="50" t="s">
        <v>300</v>
      </c>
      <c r="C12" s="50" t="s">
        <v>303</v>
      </c>
      <c r="D12" s="50" t="s">
        <v>304</v>
      </c>
      <c r="E12" s="52">
        <v>500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6" ht="15">
      <c r="B14" s="77" t="s">
        <v>153</v>
      </c>
      <c r="C14" s="105"/>
      <c r="D14" s="105"/>
      <c r="E14" s="105"/>
      <c r="F14" s="105"/>
    </row>
    <row r="16" spans="2:17" s="54" customFormat="1" ht="15">
      <c r="B16" s="106" t="s">
        <v>633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2.375" style="49" customWidth="1"/>
    <col min="3" max="3" width="13.75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24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305</v>
      </c>
      <c r="C11" s="50" t="s">
        <v>306</v>
      </c>
      <c r="D11" s="50" t="s">
        <v>307</v>
      </c>
      <c r="E11" s="52">
        <v>1000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6.25390625" style="49" customWidth="1"/>
    <col min="3" max="3" width="15.375" style="49" customWidth="1"/>
    <col min="4" max="4" width="21.87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25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308</v>
      </c>
      <c r="C11" s="50" t="s">
        <v>309</v>
      </c>
      <c r="D11" s="50" t="s">
        <v>310</v>
      </c>
      <c r="E11" s="52">
        <v>9000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3.75390625" style="49" customWidth="1"/>
    <col min="3" max="3" width="15.00390625" style="49" customWidth="1"/>
    <col min="4" max="4" width="22.87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26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62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311</v>
      </c>
      <c r="C11" s="50" t="s">
        <v>312</v>
      </c>
      <c r="D11" s="50" t="s">
        <v>310</v>
      </c>
      <c r="E11" s="52">
        <v>220000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1.125" style="49" customWidth="1"/>
    <col min="3" max="3" width="14.25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27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313</v>
      </c>
      <c r="C11" s="50" t="s">
        <v>314</v>
      </c>
      <c r="D11" s="50" t="s">
        <v>315</v>
      </c>
      <c r="E11" s="52">
        <v>3300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93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9.125" style="49" customWidth="1"/>
    <col min="3" max="3" width="31.25390625" style="49" customWidth="1"/>
    <col min="4" max="4" width="25.253906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7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28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SUM(N11:N87)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67.5" customHeight="1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654</v>
      </c>
      <c r="I10" s="57" t="str">
        <f>B10</f>
        <v>Skład</v>
      </c>
      <c r="J10" s="57" t="s">
        <v>669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360</v>
      </c>
      <c r="C11" s="50" t="s">
        <v>361</v>
      </c>
      <c r="D11" s="50" t="s">
        <v>362</v>
      </c>
      <c r="E11" s="52">
        <v>50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363</v>
      </c>
      <c r="C12" s="50" t="s">
        <v>364</v>
      </c>
      <c r="D12" s="50" t="s">
        <v>365</v>
      </c>
      <c r="E12" s="52">
        <v>200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3" spans="1:14" ht="45">
      <c r="A13" s="45" t="s">
        <v>4</v>
      </c>
      <c r="B13" s="50" t="s">
        <v>366</v>
      </c>
      <c r="C13" s="50" t="s">
        <v>367</v>
      </c>
      <c r="D13" s="50" t="s">
        <v>626</v>
      </c>
      <c r="E13" s="52">
        <v>40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 aca="true" t="shared" si="0" ref="L13:L40">IF(K13=0,"0,00",IF(K13&gt;0,ROUND(E13/K13,2)))</f>
        <v>0,00</v>
      </c>
      <c r="M13" s="22"/>
      <c r="N13" s="51">
        <f aca="true" t="shared" si="1" ref="N13:N40">ROUND(L13*ROUND(M13,2),2)</f>
        <v>0</v>
      </c>
    </row>
    <row r="14" spans="1:14" ht="45">
      <c r="A14" s="45" t="s">
        <v>5</v>
      </c>
      <c r="B14" s="50" t="s">
        <v>368</v>
      </c>
      <c r="C14" s="50" t="s">
        <v>369</v>
      </c>
      <c r="D14" s="50" t="s">
        <v>370</v>
      </c>
      <c r="E14" s="52">
        <v>50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 t="shared" si="0"/>
        <v>0,00</v>
      </c>
      <c r="M14" s="22"/>
      <c r="N14" s="51">
        <f t="shared" si="1"/>
        <v>0</v>
      </c>
    </row>
    <row r="15" spans="1:14" ht="45">
      <c r="A15" s="45" t="s">
        <v>40</v>
      </c>
      <c r="B15" s="50" t="s">
        <v>371</v>
      </c>
      <c r="C15" s="50" t="s">
        <v>65</v>
      </c>
      <c r="D15" s="50" t="s">
        <v>156</v>
      </c>
      <c r="E15" s="52">
        <v>1500</v>
      </c>
      <c r="F15" s="19" t="s">
        <v>70</v>
      </c>
      <c r="G15" s="22" t="s">
        <v>68</v>
      </c>
      <c r="H15" s="22"/>
      <c r="I15" s="22"/>
      <c r="J15" s="23"/>
      <c r="K15" s="22"/>
      <c r="L15" s="22" t="str">
        <f t="shared" si="0"/>
        <v>0,00</v>
      </c>
      <c r="M15" s="22"/>
      <c r="N15" s="51">
        <f t="shared" si="1"/>
        <v>0</v>
      </c>
    </row>
    <row r="16" spans="1:14" ht="45">
      <c r="A16" s="45" t="s">
        <v>46</v>
      </c>
      <c r="B16" s="50" t="s">
        <v>612</v>
      </c>
      <c r="C16" s="50" t="s">
        <v>233</v>
      </c>
      <c r="D16" s="50" t="s">
        <v>156</v>
      </c>
      <c r="E16" s="52">
        <v>800</v>
      </c>
      <c r="F16" s="19" t="s">
        <v>70</v>
      </c>
      <c r="G16" s="22" t="s">
        <v>68</v>
      </c>
      <c r="H16" s="22"/>
      <c r="I16" s="22"/>
      <c r="J16" s="23"/>
      <c r="K16" s="22"/>
      <c r="L16" s="22" t="str">
        <f t="shared" si="0"/>
        <v>0,00</v>
      </c>
      <c r="M16" s="22"/>
      <c r="N16" s="51">
        <f t="shared" si="1"/>
        <v>0</v>
      </c>
    </row>
    <row r="17" spans="1:14" ht="45">
      <c r="A17" s="45" t="s">
        <v>6</v>
      </c>
      <c r="B17" s="50" t="s">
        <v>612</v>
      </c>
      <c r="C17" s="50" t="s">
        <v>372</v>
      </c>
      <c r="D17" s="50" t="s">
        <v>156</v>
      </c>
      <c r="E17" s="52">
        <v>3300</v>
      </c>
      <c r="F17" s="19" t="s">
        <v>70</v>
      </c>
      <c r="G17" s="22" t="s">
        <v>68</v>
      </c>
      <c r="H17" s="22"/>
      <c r="I17" s="22"/>
      <c r="J17" s="23"/>
      <c r="K17" s="22"/>
      <c r="L17" s="22" t="str">
        <f t="shared" si="0"/>
        <v>0,00</v>
      </c>
      <c r="M17" s="22"/>
      <c r="N17" s="51">
        <f t="shared" si="1"/>
        <v>0</v>
      </c>
    </row>
    <row r="18" spans="1:14" ht="45">
      <c r="A18" s="45" t="s">
        <v>7</v>
      </c>
      <c r="B18" s="50" t="s">
        <v>373</v>
      </c>
      <c r="C18" s="50" t="s">
        <v>90</v>
      </c>
      <c r="D18" s="50" t="s">
        <v>156</v>
      </c>
      <c r="E18" s="52">
        <v>32500</v>
      </c>
      <c r="F18" s="19" t="s">
        <v>70</v>
      </c>
      <c r="G18" s="22" t="s">
        <v>68</v>
      </c>
      <c r="H18" s="22"/>
      <c r="I18" s="22"/>
      <c r="J18" s="23"/>
      <c r="K18" s="22"/>
      <c r="L18" s="22" t="str">
        <f t="shared" si="0"/>
        <v>0,00</v>
      </c>
      <c r="M18" s="22"/>
      <c r="N18" s="51">
        <f t="shared" si="1"/>
        <v>0</v>
      </c>
    </row>
    <row r="19" spans="1:14" ht="45">
      <c r="A19" s="45" t="s">
        <v>20</v>
      </c>
      <c r="B19" s="50" t="s">
        <v>613</v>
      </c>
      <c r="C19" s="50" t="s">
        <v>374</v>
      </c>
      <c r="D19" s="50" t="s">
        <v>375</v>
      </c>
      <c r="E19" s="52">
        <v>100</v>
      </c>
      <c r="F19" s="19" t="s">
        <v>70</v>
      </c>
      <c r="G19" s="22" t="s">
        <v>68</v>
      </c>
      <c r="H19" s="22"/>
      <c r="I19" s="22"/>
      <c r="J19" s="23"/>
      <c r="K19" s="22"/>
      <c r="L19" s="22" t="str">
        <f t="shared" si="0"/>
        <v>0,00</v>
      </c>
      <c r="M19" s="22"/>
      <c r="N19" s="51">
        <f t="shared" si="1"/>
        <v>0</v>
      </c>
    </row>
    <row r="20" spans="1:14" ht="45">
      <c r="A20" s="45" t="s">
        <v>45</v>
      </c>
      <c r="B20" s="50" t="s">
        <v>376</v>
      </c>
      <c r="C20" s="50" t="s">
        <v>377</v>
      </c>
      <c r="D20" s="50" t="s">
        <v>378</v>
      </c>
      <c r="E20" s="52">
        <v>90</v>
      </c>
      <c r="F20" s="19" t="s">
        <v>70</v>
      </c>
      <c r="G20" s="22" t="s">
        <v>68</v>
      </c>
      <c r="H20" s="22"/>
      <c r="I20" s="22"/>
      <c r="J20" s="23"/>
      <c r="K20" s="22"/>
      <c r="L20" s="22" t="str">
        <f t="shared" si="0"/>
        <v>0,00</v>
      </c>
      <c r="M20" s="22"/>
      <c r="N20" s="51">
        <f t="shared" si="1"/>
        <v>0</v>
      </c>
    </row>
    <row r="21" spans="1:14" ht="45">
      <c r="A21" s="45" t="s">
        <v>1</v>
      </c>
      <c r="B21" s="50" t="s">
        <v>379</v>
      </c>
      <c r="C21" s="50" t="s">
        <v>380</v>
      </c>
      <c r="D21" s="50" t="s">
        <v>89</v>
      </c>
      <c r="E21" s="52">
        <v>550</v>
      </c>
      <c r="F21" s="19" t="s">
        <v>70</v>
      </c>
      <c r="G21" s="22" t="s">
        <v>68</v>
      </c>
      <c r="H21" s="22"/>
      <c r="I21" s="22"/>
      <c r="J21" s="23"/>
      <c r="K21" s="22"/>
      <c r="L21" s="22" t="str">
        <f t="shared" si="0"/>
        <v>0,00</v>
      </c>
      <c r="M21" s="22"/>
      <c r="N21" s="51">
        <f t="shared" si="1"/>
        <v>0</v>
      </c>
    </row>
    <row r="22" spans="1:14" ht="45">
      <c r="A22" s="45" t="s">
        <v>0</v>
      </c>
      <c r="B22" s="50" t="s">
        <v>381</v>
      </c>
      <c r="C22" s="50" t="s">
        <v>265</v>
      </c>
      <c r="D22" s="50" t="s">
        <v>156</v>
      </c>
      <c r="E22" s="52">
        <v>10000</v>
      </c>
      <c r="F22" s="19" t="s">
        <v>70</v>
      </c>
      <c r="G22" s="22" t="s">
        <v>68</v>
      </c>
      <c r="H22" s="22"/>
      <c r="I22" s="22"/>
      <c r="J22" s="23"/>
      <c r="K22" s="22"/>
      <c r="L22" s="22" t="str">
        <f t="shared" si="0"/>
        <v>0,00</v>
      </c>
      <c r="M22" s="22"/>
      <c r="N22" s="51">
        <f t="shared" si="1"/>
        <v>0</v>
      </c>
    </row>
    <row r="23" spans="1:14" ht="45">
      <c r="A23" s="45" t="s">
        <v>95</v>
      </c>
      <c r="B23" s="50" t="s">
        <v>381</v>
      </c>
      <c r="C23" s="50" t="s">
        <v>67</v>
      </c>
      <c r="D23" s="50" t="s">
        <v>156</v>
      </c>
      <c r="E23" s="52">
        <v>6000</v>
      </c>
      <c r="F23" s="19" t="s">
        <v>70</v>
      </c>
      <c r="G23" s="22" t="s">
        <v>68</v>
      </c>
      <c r="H23" s="22"/>
      <c r="I23" s="22"/>
      <c r="J23" s="23"/>
      <c r="K23" s="22"/>
      <c r="L23" s="22" t="str">
        <f t="shared" si="0"/>
        <v>0,00</v>
      </c>
      <c r="M23" s="22"/>
      <c r="N23" s="51">
        <f t="shared" si="1"/>
        <v>0</v>
      </c>
    </row>
    <row r="24" spans="1:14" ht="45">
      <c r="A24" s="45" t="s">
        <v>96</v>
      </c>
      <c r="B24" s="50" t="s">
        <v>381</v>
      </c>
      <c r="C24" s="50" t="s">
        <v>212</v>
      </c>
      <c r="D24" s="50" t="s">
        <v>156</v>
      </c>
      <c r="E24" s="52">
        <v>600</v>
      </c>
      <c r="F24" s="19" t="s">
        <v>70</v>
      </c>
      <c r="G24" s="22" t="s">
        <v>68</v>
      </c>
      <c r="H24" s="22"/>
      <c r="I24" s="22"/>
      <c r="J24" s="23"/>
      <c r="K24" s="22"/>
      <c r="L24" s="22" t="str">
        <f t="shared" si="0"/>
        <v>0,00</v>
      </c>
      <c r="M24" s="22"/>
      <c r="N24" s="51">
        <f t="shared" si="1"/>
        <v>0</v>
      </c>
    </row>
    <row r="25" spans="1:14" ht="45">
      <c r="A25" s="45" t="s">
        <v>97</v>
      </c>
      <c r="B25" s="50" t="s">
        <v>382</v>
      </c>
      <c r="C25" s="50" t="s">
        <v>166</v>
      </c>
      <c r="D25" s="50" t="s">
        <v>156</v>
      </c>
      <c r="E25" s="52">
        <v>3080</v>
      </c>
      <c r="F25" s="19" t="s">
        <v>70</v>
      </c>
      <c r="G25" s="22" t="s">
        <v>68</v>
      </c>
      <c r="H25" s="22"/>
      <c r="I25" s="22"/>
      <c r="J25" s="23"/>
      <c r="K25" s="22"/>
      <c r="L25" s="22" t="str">
        <f t="shared" si="0"/>
        <v>0,00</v>
      </c>
      <c r="M25" s="22"/>
      <c r="N25" s="51">
        <f t="shared" si="1"/>
        <v>0</v>
      </c>
    </row>
    <row r="26" spans="1:14" ht="45">
      <c r="A26" s="45" t="s">
        <v>98</v>
      </c>
      <c r="B26" s="50" t="s">
        <v>383</v>
      </c>
      <c r="C26" s="50" t="s">
        <v>384</v>
      </c>
      <c r="D26" s="50" t="s">
        <v>385</v>
      </c>
      <c r="E26" s="52">
        <v>3500</v>
      </c>
      <c r="F26" s="19" t="s">
        <v>70</v>
      </c>
      <c r="G26" s="22" t="s">
        <v>68</v>
      </c>
      <c r="H26" s="22"/>
      <c r="I26" s="22"/>
      <c r="J26" s="23"/>
      <c r="K26" s="22"/>
      <c r="L26" s="22" t="str">
        <f t="shared" si="0"/>
        <v>0,00</v>
      </c>
      <c r="M26" s="22"/>
      <c r="N26" s="51">
        <f t="shared" si="1"/>
        <v>0</v>
      </c>
    </row>
    <row r="27" spans="1:14" ht="45">
      <c r="A27" s="45" t="s">
        <v>99</v>
      </c>
      <c r="B27" s="50" t="s">
        <v>614</v>
      </c>
      <c r="C27" s="50" t="s">
        <v>622</v>
      </c>
      <c r="D27" s="50" t="s">
        <v>386</v>
      </c>
      <c r="E27" s="52">
        <v>200</v>
      </c>
      <c r="F27" s="19" t="s">
        <v>70</v>
      </c>
      <c r="G27" s="22" t="s">
        <v>68</v>
      </c>
      <c r="H27" s="22"/>
      <c r="I27" s="22"/>
      <c r="J27" s="23"/>
      <c r="K27" s="22"/>
      <c r="L27" s="22" t="str">
        <f t="shared" si="0"/>
        <v>0,00</v>
      </c>
      <c r="M27" s="22"/>
      <c r="N27" s="51">
        <f t="shared" si="1"/>
        <v>0</v>
      </c>
    </row>
    <row r="28" spans="1:14" ht="45">
      <c r="A28" s="45" t="s">
        <v>100</v>
      </c>
      <c r="B28" s="50" t="s">
        <v>387</v>
      </c>
      <c r="C28" s="50" t="s">
        <v>388</v>
      </c>
      <c r="D28" s="50" t="s">
        <v>389</v>
      </c>
      <c r="E28" s="52">
        <v>200</v>
      </c>
      <c r="F28" s="19" t="s">
        <v>70</v>
      </c>
      <c r="G28" s="22" t="s">
        <v>68</v>
      </c>
      <c r="H28" s="22"/>
      <c r="I28" s="22"/>
      <c r="J28" s="23"/>
      <c r="K28" s="22"/>
      <c r="L28" s="22" t="str">
        <f t="shared" si="0"/>
        <v>0,00</v>
      </c>
      <c r="M28" s="22"/>
      <c r="N28" s="51">
        <f t="shared" si="1"/>
        <v>0</v>
      </c>
    </row>
    <row r="29" spans="1:14" ht="45">
      <c r="A29" s="45" t="s">
        <v>101</v>
      </c>
      <c r="B29" s="50" t="s">
        <v>390</v>
      </c>
      <c r="C29" s="50" t="s">
        <v>67</v>
      </c>
      <c r="D29" s="50" t="s">
        <v>156</v>
      </c>
      <c r="E29" s="52">
        <v>1080</v>
      </c>
      <c r="F29" s="19" t="s">
        <v>70</v>
      </c>
      <c r="G29" s="22" t="s">
        <v>68</v>
      </c>
      <c r="H29" s="22"/>
      <c r="I29" s="22"/>
      <c r="J29" s="23"/>
      <c r="K29" s="22"/>
      <c r="L29" s="22" t="str">
        <f t="shared" si="0"/>
        <v>0,00</v>
      </c>
      <c r="M29" s="22"/>
      <c r="N29" s="51">
        <f t="shared" si="1"/>
        <v>0</v>
      </c>
    </row>
    <row r="30" spans="1:14" ht="45">
      <c r="A30" s="45" t="s">
        <v>102</v>
      </c>
      <c r="B30" s="50" t="s">
        <v>391</v>
      </c>
      <c r="C30" s="50" t="s">
        <v>392</v>
      </c>
      <c r="D30" s="50" t="s">
        <v>393</v>
      </c>
      <c r="E30" s="52">
        <v>6160</v>
      </c>
      <c r="F30" s="19" t="s">
        <v>70</v>
      </c>
      <c r="G30" s="22" t="s">
        <v>68</v>
      </c>
      <c r="H30" s="22"/>
      <c r="I30" s="22"/>
      <c r="J30" s="23"/>
      <c r="K30" s="22"/>
      <c r="L30" s="22" t="str">
        <f t="shared" si="0"/>
        <v>0,00</v>
      </c>
      <c r="M30" s="22"/>
      <c r="N30" s="51">
        <f t="shared" si="1"/>
        <v>0</v>
      </c>
    </row>
    <row r="31" spans="1:14" ht="45">
      <c r="A31" s="45" t="s">
        <v>182</v>
      </c>
      <c r="B31" s="50" t="s">
        <v>391</v>
      </c>
      <c r="C31" s="50" t="s">
        <v>254</v>
      </c>
      <c r="D31" s="50" t="s">
        <v>393</v>
      </c>
      <c r="E31" s="52">
        <v>1008</v>
      </c>
      <c r="F31" s="19" t="s">
        <v>70</v>
      </c>
      <c r="G31" s="22" t="s">
        <v>68</v>
      </c>
      <c r="H31" s="22"/>
      <c r="I31" s="22"/>
      <c r="J31" s="23"/>
      <c r="K31" s="22"/>
      <c r="L31" s="22" t="str">
        <f t="shared" si="0"/>
        <v>0,00</v>
      </c>
      <c r="M31" s="22"/>
      <c r="N31" s="51">
        <f t="shared" si="1"/>
        <v>0</v>
      </c>
    </row>
    <row r="32" spans="1:14" ht="45">
      <c r="A32" s="45" t="s">
        <v>183</v>
      </c>
      <c r="B32" s="50" t="s">
        <v>394</v>
      </c>
      <c r="C32" s="50" t="s">
        <v>165</v>
      </c>
      <c r="D32" s="50" t="s">
        <v>156</v>
      </c>
      <c r="E32" s="52">
        <v>2500</v>
      </c>
      <c r="F32" s="19" t="s">
        <v>70</v>
      </c>
      <c r="G32" s="22" t="s">
        <v>68</v>
      </c>
      <c r="H32" s="22"/>
      <c r="I32" s="22"/>
      <c r="J32" s="23"/>
      <c r="K32" s="22"/>
      <c r="L32" s="22" t="str">
        <f t="shared" si="0"/>
        <v>0,00</v>
      </c>
      <c r="M32" s="22"/>
      <c r="N32" s="51">
        <f t="shared" si="1"/>
        <v>0</v>
      </c>
    </row>
    <row r="33" spans="1:14" ht="45">
      <c r="A33" s="45" t="s">
        <v>184</v>
      </c>
      <c r="B33" s="50" t="s">
        <v>395</v>
      </c>
      <c r="C33" s="50" t="s">
        <v>155</v>
      </c>
      <c r="D33" s="50" t="s">
        <v>156</v>
      </c>
      <c r="E33" s="52">
        <v>3600</v>
      </c>
      <c r="F33" s="19" t="s">
        <v>70</v>
      </c>
      <c r="G33" s="22" t="s">
        <v>68</v>
      </c>
      <c r="H33" s="22"/>
      <c r="I33" s="22"/>
      <c r="J33" s="23"/>
      <c r="K33" s="22"/>
      <c r="L33" s="22" t="str">
        <f t="shared" si="0"/>
        <v>0,00</v>
      </c>
      <c r="M33" s="22"/>
      <c r="N33" s="51">
        <f t="shared" si="1"/>
        <v>0</v>
      </c>
    </row>
    <row r="34" spans="1:14" ht="45">
      <c r="A34" s="45" t="s">
        <v>185</v>
      </c>
      <c r="B34" s="50" t="s">
        <v>396</v>
      </c>
      <c r="C34" s="50" t="s">
        <v>397</v>
      </c>
      <c r="D34" s="50" t="s">
        <v>398</v>
      </c>
      <c r="E34" s="52">
        <v>700</v>
      </c>
      <c r="F34" s="19" t="s">
        <v>70</v>
      </c>
      <c r="G34" s="22" t="s">
        <v>68</v>
      </c>
      <c r="H34" s="22"/>
      <c r="I34" s="22"/>
      <c r="J34" s="23"/>
      <c r="K34" s="22"/>
      <c r="L34" s="22" t="str">
        <f t="shared" si="0"/>
        <v>0,00</v>
      </c>
      <c r="M34" s="22"/>
      <c r="N34" s="51">
        <f t="shared" si="1"/>
        <v>0</v>
      </c>
    </row>
    <row r="35" spans="1:14" ht="45">
      <c r="A35" s="45" t="s">
        <v>186</v>
      </c>
      <c r="B35" s="50" t="s">
        <v>399</v>
      </c>
      <c r="C35" s="50" t="s">
        <v>623</v>
      </c>
      <c r="D35" s="50" t="s">
        <v>400</v>
      </c>
      <c r="E35" s="52">
        <v>20</v>
      </c>
      <c r="F35" s="19" t="s">
        <v>70</v>
      </c>
      <c r="G35" s="22" t="s">
        <v>68</v>
      </c>
      <c r="H35" s="22"/>
      <c r="I35" s="22"/>
      <c r="J35" s="23"/>
      <c r="K35" s="22"/>
      <c r="L35" s="22" t="str">
        <f t="shared" si="0"/>
        <v>0,00</v>
      </c>
      <c r="M35" s="22"/>
      <c r="N35" s="51">
        <f t="shared" si="1"/>
        <v>0</v>
      </c>
    </row>
    <row r="36" spans="1:14" ht="45">
      <c r="A36" s="45" t="s">
        <v>187</v>
      </c>
      <c r="B36" s="50" t="s">
        <v>615</v>
      </c>
      <c r="C36" s="50" t="s">
        <v>401</v>
      </c>
      <c r="D36" s="50" t="s">
        <v>402</v>
      </c>
      <c r="E36" s="52">
        <v>250</v>
      </c>
      <c r="F36" s="19" t="s">
        <v>70</v>
      </c>
      <c r="G36" s="22" t="s">
        <v>68</v>
      </c>
      <c r="H36" s="22"/>
      <c r="I36" s="22"/>
      <c r="J36" s="23"/>
      <c r="K36" s="22"/>
      <c r="L36" s="22" t="str">
        <f t="shared" si="0"/>
        <v>0,00</v>
      </c>
      <c r="M36" s="22"/>
      <c r="N36" s="51">
        <f t="shared" si="1"/>
        <v>0</v>
      </c>
    </row>
    <row r="37" spans="1:14" ht="45">
      <c r="A37" s="45" t="s">
        <v>188</v>
      </c>
      <c r="B37" s="50" t="s">
        <v>616</v>
      </c>
      <c r="C37" s="50" t="s">
        <v>403</v>
      </c>
      <c r="D37" s="50" t="s">
        <v>156</v>
      </c>
      <c r="E37" s="52">
        <v>360</v>
      </c>
      <c r="F37" s="19" t="s">
        <v>70</v>
      </c>
      <c r="G37" s="22" t="s">
        <v>68</v>
      </c>
      <c r="H37" s="22"/>
      <c r="I37" s="22"/>
      <c r="J37" s="23"/>
      <c r="K37" s="22"/>
      <c r="L37" s="22" t="str">
        <f t="shared" si="0"/>
        <v>0,00</v>
      </c>
      <c r="M37" s="22"/>
      <c r="N37" s="51">
        <f t="shared" si="1"/>
        <v>0</v>
      </c>
    </row>
    <row r="38" spans="1:14" ht="45">
      <c r="A38" s="45" t="s">
        <v>189</v>
      </c>
      <c r="B38" s="50" t="s">
        <v>404</v>
      </c>
      <c r="C38" s="50" t="s">
        <v>405</v>
      </c>
      <c r="D38" s="50" t="s">
        <v>406</v>
      </c>
      <c r="E38" s="52">
        <v>5400</v>
      </c>
      <c r="F38" s="19" t="s">
        <v>70</v>
      </c>
      <c r="G38" s="22" t="s">
        <v>68</v>
      </c>
      <c r="H38" s="22"/>
      <c r="I38" s="22"/>
      <c r="J38" s="23"/>
      <c r="K38" s="22"/>
      <c r="L38" s="22" t="str">
        <f t="shared" si="0"/>
        <v>0,00</v>
      </c>
      <c r="M38" s="22"/>
      <c r="N38" s="51">
        <f t="shared" si="1"/>
        <v>0</v>
      </c>
    </row>
    <row r="39" spans="1:14" ht="45">
      <c r="A39" s="45" t="s">
        <v>190</v>
      </c>
      <c r="B39" s="50" t="s">
        <v>407</v>
      </c>
      <c r="C39" s="50" t="s">
        <v>166</v>
      </c>
      <c r="D39" s="50" t="s">
        <v>156</v>
      </c>
      <c r="E39" s="52">
        <v>5400</v>
      </c>
      <c r="F39" s="19" t="s">
        <v>70</v>
      </c>
      <c r="G39" s="22" t="s">
        <v>68</v>
      </c>
      <c r="H39" s="22"/>
      <c r="I39" s="22"/>
      <c r="J39" s="23"/>
      <c r="K39" s="22"/>
      <c r="L39" s="22" t="str">
        <f t="shared" si="0"/>
        <v>0,00</v>
      </c>
      <c r="M39" s="22"/>
      <c r="N39" s="51">
        <f t="shared" si="1"/>
        <v>0</v>
      </c>
    </row>
    <row r="40" spans="1:14" ht="45">
      <c r="A40" s="45" t="s">
        <v>191</v>
      </c>
      <c r="B40" s="50" t="s">
        <v>408</v>
      </c>
      <c r="C40" s="50" t="s">
        <v>409</v>
      </c>
      <c r="D40" s="50" t="s">
        <v>410</v>
      </c>
      <c r="E40" s="52">
        <v>250</v>
      </c>
      <c r="F40" s="19" t="s">
        <v>70</v>
      </c>
      <c r="G40" s="22" t="s">
        <v>68</v>
      </c>
      <c r="H40" s="22"/>
      <c r="I40" s="22"/>
      <c r="J40" s="23"/>
      <c r="K40" s="22"/>
      <c r="L40" s="22" t="str">
        <f t="shared" si="0"/>
        <v>0,00</v>
      </c>
      <c r="M40" s="22"/>
      <c r="N40" s="51">
        <f t="shared" si="1"/>
        <v>0</v>
      </c>
    </row>
    <row r="41" spans="1:14" ht="45">
      <c r="A41" s="45" t="s">
        <v>192</v>
      </c>
      <c r="B41" s="50" t="s">
        <v>411</v>
      </c>
      <c r="C41" s="50" t="s">
        <v>412</v>
      </c>
      <c r="D41" s="50" t="s">
        <v>156</v>
      </c>
      <c r="E41" s="52">
        <v>300</v>
      </c>
      <c r="F41" s="19" t="s">
        <v>70</v>
      </c>
      <c r="G41" s="22" t="s">
        <v>68</v>
      </c>
      <c r="H41" s="22"/>
      <c r="I41" s="22"/>
      <c r="J41" s="23"/>
      <c r="K41" s="22"/>
      <c r="L41" s="22" t="str">
        <f aca="true" t="shared" si="2" ref="L41:L81">IF(K41=0,"0,00",IF(K41&gt;0,ROUND(E41/K41,2)))</f>
        <v>0,00</v>
      </c>
      <c r="M41" s="22"/>
      <c r="N41" s="51">
        <f aca="true" t="shared" si="3" ref="N41:N87">ROUND(L41*ROUND(M41,2),2)</f>
        <v>0</v>
      </c>
    </row>
    <row r="42" spans="1:14" ht="45">
      <c r="A42" s="45" t="s">
        <v>193</v>
      </c>
      <c r="B42" s="50" t="s">
        <v>413</v>
      </c>
      <c r="C42" s="50" t="s">
        <v>414</v>
      </c>
      <c r="D42" s="50" t="s">
        <v>415</v>
      </c>
      <c r="E42" s="52">
        <v>8000</v>
      </c>
      <c r="F42" s="19" t="s">
        <v>70</v>
      </c>
      <c r="G42" s="22" t="s">
        <v>68</v>
      </c>
      <c r="H42" s="22"/>
      <c r="I42" s="22"/>
      <c r="J42" s="23"/>
      <c r="K42" s="22"/>
      <c r="L42" s="22" t="str">
        <f t="shared" si="2"/>
        <v>0,00</v>
      </c>
      <c r="M42" s="22"/>
      <c r="N42" s="51">
        <f t="shared" si="3"/>
        <v>0</v>
      </c>
    </row>
    <row r="43" spans="1:14" ht="45">
      <c r="A43" s="45" t="s">
        <v>194</v>
      </c>
      <c r="B43" s="50" t="s">
        <v>416</v>
      </c>
      <c r="C43" s="50" t="s">
        <v>417</v>
      </c>
      <c r="D43" s="50" t="s">
        <v>418</v>
      </c>
      <c r="E43" s="52">
        <v>60</v>
      </c>
      <c r="F43" s="19" t="s">
        <v>70</v>
      </c>
      <c r="G43" s="22" t="s">
        <v>68</v>
      </c>
      <c r="H43" s="22"/>
      <c r="I43" s="22"/>
      <c r="J43" s="23"/>
      <c r="K43" s="22"/>
      <c r="L43" s="22" t="str">
        <f t="shared" si="2"/>
        <v>0,00</v>
      </c>
      <c r="M43" s="22"/>
      <c r="N43" s="51">
        <f t="shared" si="3"/>
        <v>0</v>
      </c>
    </row>
    <row r="44" spans="1:14" ht="45">
      <c r="A44" s="45" t="s">
        <v>316</v>
      </c>
      <c r="B44" s="50" t="s">
        <v>419</v>
      </c>
      <c r="C44" s="50" t="s">
        <v>420</v>
      </c>
      <c r="D44" s="50" t="s">
        <v>156</v>
      </c>
      <c r="E44" s="52">
        <v>9000</v>
      </c>
      <c r="F44" s="19" t="s">
        <v>70</v>
      </c>
      <c r="G44" s="22" t="s">
        <v>68</v>
      </c>
      <c r="H44" s="22"/>
      <c r="I44" s="22"/>
      <c r="J44" s="23"/>
      <c r="K44" s="22"/>
      <c r="L44" s="22" t="str">
        <f t="shared" si="2"/>
        <v>0,00</v>
      </c>
      <c r="M44" s="22"/>
      <c r="N44" s="51">
        <f t="shared" si="3"/>
        <v>0</v>
      </c>
    </row>
    <row r="45" spans="1:14" ht="45">
      <c r="A45" s="45" t="s">
        <v>317</v>
      </c>
      <c r="B45" s="50" t="s">
        <v>421</v>
      </c>
      <c r="C45" s="50" t="s">
        <v>422</v>
      </c>
      <c r="D45" s="50" t="s">
        <v>423</v>
      </c>
      <c r="E45" s="52">
        <v>5500</v>
      </c>
      <c r="F45" s="19" t="s">
        <v>70</v>
      </c>
      <c r="G45" s="22" t="s">
        <v>68</v>
      </c>
      <c r="H45" s="22"/>
      <c r="I45" s="22"/>
      <c r="J45" s="23"/>
      <c r="K45" s="22"/>
      <c r="L45" s="22" t="str">
        <f t="shared" si="2"/>
        <v>0,00</v>
      </c>
      <c r="M45" s="22"/>
      <c r="N45" s="51">
        <f t="shared" si="3"/>
        <v>0</v>
      </c>
    </row>
    <row r="46" spans="1:14" ht="45">
      <c r="A46" s="45" t="s">
        <v>318</v>
      </c>
      <c r="B46" s="50" t="s">
        <v>424</v>
      </c>
      <c r="C46" s="50" t="s">
        <v>425</v>
      </c>
      <c r="D46" s="50" t="s">
        <v>426</v>
      </c>
      <c r="E46" s="52">
        <v>900</v>
      </c>
      <c r="F46" s="19" t="s">
        <v>70</v>
      </c>
      <c r="G46" s="22" t="s">
        <v>68</v>
      </c>
      <c r="H46" s="22"/>
      <c r="I46" s="22"/>
      <c r="J46" s="23"/>
      <c r="K46" s="22"/>
      <c r="L46" s="22" t="str">
        <f t="shared" si="2"/>
        <v>0,00</v>
      </c>
      <c r="M46" s="22"/>
      <c r="N46" s="51">
        <f t="shared" si="3"/>
        <v>0</v>
      </c>
    </row>
    <row r="47" spans="1:14" ht="45">
      <c r="A47" s="45" t="s">
        <v>319</v>
      </c>
      <c r="B47" s="50" t="s">
        <v>427</v>
      </c>
      <c r="C47" s="50" t="s">
        <v>428</v>
      </c>
      <c r="D47" s="50" t="s">
        <v>429</v>
      </c>
      <c r="E47" s="52">
        <v>35</v>
      </c>
      <c r="F47" s="19" t="s">
        <v>70</v>
      </c>
      <c r="G47" s="22" t="s">
        <v>68</v>
      </c>
      <c r="H47" s="22"/>
      <c r="I47" s="22"/>
      <c r="J47" s="23"/>
      <c r="K47" s="22"/>
      <c r="L47" s="22" t="str">
        <f t="shared" si="2"/>
        <v>0,00</v>
      </c>
      <c r="M47" s="22"/>
      <c r="N47" s="51">
        <f t="shared" si="3"/>
        <v>0</v>
      </c>
    </row>
    <row r="48" spans="1:14" ht="45">
      <c r="A48" s="45" t="s">
        <v>320</v>
      </c>
      <c r="B48" s="50" t="s">
        <v>430</v>
      </c>
      <c r="C48" s="50" t="s">
        <v>233</v>
      </c>
      <c r="D48" s="50" t="s">
        <v>431</v>
      </c>
      <c r="E48" s="52">
        <v>160</v>
      </c>
      <c r="F48" s="19" t="s">
        <v>70</v>
      </c>
      <c r="G48" s="22" t="s">
        <v>68</v>
      </c>
      <c r="H48" s="22"/>
      <c r="I48" s="22"/>
      <c r="J48" s="23"/>
      <c r="K48" s="22"/>
      <c r="L48" s="22" t="str">
        <f t="shared" si="2"/>
        <v>0,00</v>
      </c>
      <c r="M48" s="22"/>
      <c r="N48" s="51">
        <f t="shared" si="3"/>
        <v>0</v>
      </c>
    </row>
    <row r="49" spans="1:14" ht="45">
      <c r="A49" s="45" t="s">
        <v>321</v>
      </c>
      <c r="B49" s="50" t="s">
        <v>432</v>
      </c>
      <c r="C49" s="50" t="s">
        <v>433</v>
      </c>
      <c r="D49" s="50" t="s">
        <v>434</v>
      </c>
      <c r="E49" s="52">
        <v>2500</v>
      </c>
      <c r="F49" s="19" t="s">
        <v>70</v>
      </c>
      <c r="G49" s="22" t="s">
        <v>68</v>
      </c>
      <c r="H49" s="22"/>
      <c r="I49" s="22"/>
      <c r="J49" s="23"/>
      <c r="K49" s="22"/>
      <c r="L49" s="22" t="str">
        <f t="shared" si="2"/>
        <v>0,00</v>
      </c>
      <c r="M49" s="22"/>
      <c r="N49" s="51">
        <f t="shared" si="3"/>
        <v>0</v>
      </c>
    </row>
    <row r="50" spans="1:14" ht="45">
      <c r="A50" s="45" t="s">
        <v>322</v>
      </c>
      <c r="B50" s="50" t="s">
        <v>435</v>
      </c>
      <c r="C50" s="50" t="s">
        <v>148</v>
      </c>
      <c r="D50" s="50" t="s">
        <v>156</v>
      </c>
      <c r="E50" s="52">
        <v>25000</v>
      </c>
      <c r="F50" s="19" t="s">
        <v>70</v>
      </c>
      <c r="G50" s="22" t="s">
        <v>68</v>
      </c>
      <c r="H50" s="22"/>
      <c r="I50" s="22"/>
      <c r="J50" s="23"/>
      <c r="K50" s="22"/>
      <c r="L50" s="22" t="str">
        <f t="shared" si="2"/>
        <v>0,00</v>
      </c>
      <c r="M50" s="22"/>
      <c r="N50" s="51">
        <f t="shared" si="3"/>
        <v>0</v>
      </c>
    </row>
    <row r="51" spans="1:14" ht="45">
      <c r="A51" s="45" t="s">
        <v>323</v>
      </c>
      <c r="B51" s="50" t="s">
        <v>617</v>
      </c>
      <c r="C51" s="50" t="s">
        <v>436</v>
      </c>
      <c r="D51" s="50" t="s">
        <v>437</v>
      </c>
      <c r="E51" s="52">
        <v>150</v>
      </c>
      <c r="F51" s="19" t="s">
        <v>70</v>
      </c>
      <c r="G51" s="22" t="s">
        <v>68</v>
      </c>
      <c r="H51" s="22"/>
      <c r="I51" s="22"/>
      <c r="J51" s="23"/>
      <c r="K51" s="22"/>
      <c r="L51" s="22" t="str">
        <f t="shared" si="2"/>
        <v>0,00</v>
      </c>
      <c r="M51" s="22"/>
      <c r="N51" s="51">
        <f t="shared" si="3"/>
        <v>0</v>
      </c>
    </row>
    <row r="52" spans="1:14" ht="45">
      <c r="A52" s="45" t="s">
        <v>324</v>
      </c>
      <c r="B52" s="50" t="s">
        <v>438</v>
      </c>
      <c r="C52" s="50" t="s">
        <v>392</v>
      </c>
      <c r="D52" s="50" t="s">
        <v>439</v>
      </c>
      <c r="E52" s="52">
        <v>2100</v>
      </c>
      <c r="F52" s="19" t="s">
        <v>70</v>
      </c>
      <c r="G52" s="22" t="s">
        <v>68</v>
      </c>
      <c r="H52" s="22"/>
      <c r="I52" s="22"/>
      <c r="J52" s="23"/>
      <c r="K52" s="22"/>
      <c r="L52" s="22" t="str">
        <f t="shared" si="2"/>
        <v>0,00</v>
      </c>
      <c r="M52" s="22"/>
      <c r="N52" s="51">
        <f t="shared" si="3"/>
        <v>0</v>
      </c>
    </row>
    <row r="53" spans="1:14" ht="45">
      <c r="A53" s="45" t="s">
        <v>325</v>
      </c>
      <c r="B53" s="50" t="s">
        <v>438</v>
      </c>
      <c r="C53" s="50" t="s">
        <v>440</v>
      </c>
      <c r="D53" s="50" t="s">
        <v>441</v>
      </c>
      <c r="E53" s="52">
        <v>540</v>
      </c>
      <c r="F53" s="19" t="s">
        <v>70</v>
      </c>
      <c r="G53" s="22" t="s">
        <v>68</v>
      </c>
      <c r="H53" s="22"/>
      <c r="I53" s="22"/>
      <c r="J53" s="23"/>
      <c r="K53" s="22"/>
      <c r="L53" s="22" t="str">
        <f t="shared" si="2"/>
        <v>0,00</v>
      </c>
      <c r="M53" s="22"/>
      <c r="N53" s="51">
        <f t="shared" si="3"/>
        <v>0</v>
      </c>
    </row>
    <row r="54" spans="1:14" ht="45">
      <c r="A54" s="45" t="s">
        <v>326</v>
      </c>
      <c r="B54" s="50" t="s">
        <v>442</v>
      </c>
      <c r="C54" s="50" t="s">
        <v>443</v>
      </c>
      <c r="D54" s="50" t="s">
        <v>91</v>
      </c>
      <c r="E54" s="52">
        <v>2400</v>
      </c>
      <c r="F54" s="19" t="s">
        <v>70</v>
      </c>
      <c r="G54" s="22" t="s">
        <v>68</v>
      </c>
      <c r="H54" s="22"/>
      <c r="I54" s="22"/>
      <c r="J54" s="23"/>
      <c r="K54" s="22"/>
      <c r="L54" s="22" t="str">
        <f t="shared" si="2"/>
        <v>0,00</v>
      </c>
      <c r="M54" s="22"/>
      <c r="N54" s="51">
        <f t="shared" si="3"/>
        <v>0</v>
      </c>
    </row>
    <row r="55" spans="1:14" ht="45">
      <c r="A55" s="45" t="s">
        <v>327</v>
      </c>
      <c r="B55" s="50" t="s">
        <v>618</v>
      </c>
      <c r="C55" s="50" t="s">
        <v>444</v>
      </c>
      <c r="D55" s="50" t="s">
        <v>310</v>
      </c>
      <c r="E55" s="52">
        <v>5</v>
      </c>
      <c r="F55" s="19" t="s">
        <v>70</v>
      </c>
      <c r="G55" s="22" t="s">
        <v>68</v>
      </c>
      <c r="H55" s="22"/>
      <c r="I55" s="22"/>
      <c r="J55" s="23"/>
      <c r="K55" s="22"/>
      <c r="L55" s="22" t="str">
        <f t="shared" si="2"/>
        <v>0,00</v>
      </c>
      <c r="M55" s="22"/>
      <c r="N55" s="51">
        <f t="shared" si="3"/>
        <v>0</v>
      </c>
    </row>
    <row r="56" spans="1:14" ht="45">
      <c r="A56" s="45" t="s">
        <v>328</v>
      </c>
      <c r="B56" s="50" t="s">
        <v>445</v>
      </c>
      <c r="C56" s="50" t="s">
        <v>446</v>
      </c>
      <c r="D56" s="50" t="s">
        <v>230</v>
      </c>
      <c r="E56" s="52">
        <v>200</v>
      </c>
      <c r="F56" s="19" t="s">
        <v>70</v>
      </c>
      <c r="G56" s="22" t="s">
        <v>68</v>
      </c>
      <c r="H56" s="22"/>
      <c r="I56" s="22"/>
      <c r="J56" s="23"/>
      <c r="K56" s="22"/>
      <c r="L56" s="22" t="str">
        <f t="shared" si="2"/>
        <v>0,00</v>
      </c>
      <c r="M56" s="22"/>
      <c r="N56" s="51">
        <f t="shared" si="3"/>
        <v>0</v>
      </c>
    </row>
    <row r="57" spans="1:14" ht="45">
      <c r="A57" s="45" t="s">
        <v>329</v>
      </c>
      <c r="B57" s="50" t="s">
        <v>447</v>
      </c>
      <c r="C57" s="50" t="s">
        <v>624</v>
      </c>
      <c r="D57" s="50" t="s">
        <v>230</v>
      </c>
      <c r="E57" s="52">
        <v>300</v>
      </c>
      <c r="F57" s="19" t="s">
        <v>70</v>
      </c>
      <c r="G57" s="22" t="s">
        <v>68</v>
      </c>
      <c r="H57" s="22"/>
      <c r="I57" s="22"/>
      <c r="J57" s="23"/>
      <c r="K57" s="22"/>
      <c r="L57" s="22" t="str">
        <f t="shared" si="2"/>
        <v>0,00</v>
      </c>
      <c r="M57" s="22"/>
      <c r="N57" s="51">
        <f t="shared" si="3"/>
        <v>0</v>
      </c>
    </row>
    <row r="58" spans="1:14" ht="45">
      <c r="A58" s="45" t="s">
        <v>330</v>
      </c>
      <c r="B58" s="50" t="s">
        <v>448</v>
      </c>
      <c r="C58" s="50" t="s">
        <v>148</v>
      </c>
      <c r="D58" s="50" t="s">
        <v>156</v>
      </c>
      <c r="E58" s="52">
        <v>1520</v>
      </c>
      <c r="F58" s="19" t="s">
        <v>70</v>
      </c>
      <c r="G58" s="22" t="s">
        <v>68</v>
      </c>
      <c r="H58" s="22"/>
      <c r="I58" s="22"/>
      <c r="J58" s="23"/>
      <c r="K58" s="22"/>
      <c r="L58" s="22" t="str">
        <f t="shared" si="2"/>
        <v>0,00</v>
      </c>
      <c r="M58" s="22"/>
      <c r="N58" s="51">
        <f t="shared" si="3"/>
        <v>0</v>
      </c>
    </row>
    <row r="59" spans="1:14" ht="45">
      <c r="A59" s="45" t="s">
        <v>331</v>
      </c>
      <c r="B59" s="50" t="s">
        <v>449</v>
      </c>
      <c r="C59" s="50" t="s">
        <v>450</v>
      </c>
      <c r="D59" s="50" t="s">
        <v>260</v>
      </c>
      <c r="E59" s="52">
        <v>200</v>
      </c>
      <c r="F59" s="19" t="s">
        <v>70</v>
      </c>
      <c r="G59" s="22" t="s">
        <v>68</v>
      </c>
      <c r="H59" s="22"/>
      <c r="I59" s="22"/>
      <c r="J59" s="23"/>
      <c r="K59" s="22"/>
      <c r="L59" s="22" t="str">
        <f t="shared" si="2"/>
        <v>0,00</v>
      </c>
      <c r="M59" s="22"/>
      <c r="N59" s="51">
        <f t="shared" si="3"/>
        <v>0</v>
      </c>
    </row>
    <row r="60" spans="1:14" ht="45">
      <c r="A60" s="45" t="s">
        <v>332</v>
      </c>
      <c r="B60" s="50" t="s">
        <v>451</v>
      </c>
      <c r="C60" s="50" t="s">
        <v>452</v>
      </c>
      <c r="D60" s="50" t="s">
        <v>453</v>
      </c>
      <c r="E60" s="52">
        <v>5670</v>
      </c>
      <c r="F60" s="19" t="s">
        <v>70</v>
      </c>
      <c r="G60" s="22" t="s">
        <v>68</v>
      </c>
      <c r="H60" s="22"/>
      <c r="I60" s="22"/>
      <c r="J60" s="23"/>
      <c r="K60" s="22"/>
      <c r="L60" s="22" t="str">
        <f t="shared" si="2"/>
        <v>0,00</v>
      </c>
      <c r="M60" s="22"/>
      <c r="N60" s="51">
        <f t="shared" si="3"/>
        <v>0</v>
      </c>
    </row>
    <row r="61" spans="1:14" ht="45">
      <c r="A61" s="45" t="s">
        <v>333</v>
      </c>
      <c r="B61" s="50" t="s">
        <v>454</v>
      </c>
      <c r="C61" s="50" t="s">
        <v>93</v>
      </c>
      <c r="D61" s="50" t="s">
        <v>156</v>
      </c>
      <c r="E61" s="52">
        <v>126000</v>
      </c>
      <c r="F61" s="19" t="s">
        <v>70</v>
      </c>
      <c r="G61" s="22" t="s">
        <v>68</v>
      </c>
      <c r="H61" s="22"/>
      <c r="I61" s="22"/>
      <c r="J61" s="23"/>
      <c r="K61" s="22"/>
      <c r="L61" s="22" t="str">
        <f t="shared" si="2"/>
        <v>0,00</v>
      </c>
      <c r="M61" s="22"/>
      <c r="N61" s="51">
        <f t="shared" si="3"/>
        <v>0</v>
      </c>
    </row>
    <row r="62" spans="1:14" ht="45">
      <c r="A62" s="45" t="s">
        <v>334</v>
      </c>
      <c r="B62" s="50" t="s">
        <v>455</v>
      </c>
      <c r="C62" s="50" t="s">
        <v>456</v>
      </c>
      <c r="D62" s="50" t="s">
        <v>457</v>
      </c>
      <c r="E62" s="52">
        <v>20</v>
      </c>
      <c r="F62" s="19" t="s">
        <v>70</v>
      </c>
      <c r="G62" s="22" t="s">
        <v>68</v>
      </c>
      <c r="H62" s="22"/>
      <c r="I62" s="22"/>
      <c r="J62" s="23"/>
      <c r="K62" s="22"/>
      <c r="L62" s="22" t="str">
        <f t="shared" si="2"/>
        <v>0,00</v>
      </c>
      <c r="M62" s="22"/>
      <c r="N62" s="51">
        <f t="shared" si="3"/>
        <v>0</v>
      </c>
    </row>
    <row r="63" spans="1:14" ht="45">
      <c r="A63" s="45" t="s">
        <v>335</v>
      </c>
      <c r="B63" s="50" t="s">
        <v>455</v>
      </c>
      <c r="C63" s="50" t="s">
        <v>212</v>
      </c>
      <c r="D63" s="50" t="s">
        <v>458</v>
      </c>
      <c r="E63" s="52">
        <v>100</v>
      </c>
      <c r="F63" s="19" t="s">
        <v>70</v>
      </c>
      <c r="G63" s="22" t="s">
        <v>68</v>
      </c>
      <c r="H63" s="22"/>
      <c r="I63" s="22"/>
      <c r="J63" s="23"/>
      <c r="K63" s="22"/>
      <c r="L63" s="22" t="str">
        <f t="shared" si="2"/>
        <v>0,00</v>
      </c>
      <c r="M63" s="22"/>
      <c r="N63" s="51">
        <f t="shared" si="3"/>
        <v>0</v>
      </c>
    </row>
    <row r="64" spans="1:14" ht="75">
      <c r="A64" s="45" t="s">
        <v>336</v>
      </c>
      <c r="B64" s="50" t="s">
        <v>459</v>
      </c>
      <c r="C64" s="50" t="s">
        <v>460</v>
      </c>
      <c r="D64" s="50" t="s">
        <v>461</v>
      </c>
      <c r="E64" s="52">
        <v>25</v>
      </c>
      <c r="F64" s="19" t="s">
        <v>70</v>
      </c>
      <c r="G64" s="22" t="s">
        <v>68</v>
      </c>
      <c r="H64" s="22"/>
      <c r="I64" s="22"/>
      <c r="J64" s="23"/>
      <c r="K64" s="22"/>
      <c r="L64" s="22" t="str">
        <f t="shared" si="2"/>
        <v>0,00</v>
      </c>
      <c r="M64" s="22"/>
      <c r="N64" s="51">
        <f t="shared" si="3"/>
        <v>0</v>
      </c>
    </row>
    <row r="65" spans="1:14" ht="45">
      <c r="A65" s="45" t="s">
        <v>337</v>
      </c>
      <c r="B65" s="50" t="s">
        <v>462</v>
      </c>
      <c r="C65" s="50" t="s">
        <v>463</v>
      </c>
      <c r="D65" s="50" t="s">
        <v>156</v>
      </c>
      <c r="E65" s="52">
        <v>2160</v>
      </c>
      <c r="F65" s="19" t="s">
        <v>70</v>
      </c>
      <c r="G65" s="22" t="s">
        <v>68</v>
      </c>
      <c r="H65" s="22"/>
      <c r="I65" s="22"/>
      <c r="J65" s="23"/>
      <c r="K65" s="22"/>
      <c r="L65" s="22" t="str">
        <f t="shared" si="2"/>
        <v>0,00</v>
      </c>
      <c r="M65" s="22"/>
      <c r="N65" s="51">
        <f t="shared" si="3"/>
        <v>0</v>
      </c>
    </row>
    <row r="66" spans="1:14" ht="45">
      <c r="A66" s="45" t="s">
        <v>338</v>
      </c>
      <c r="B66" s="50" t="s">
        <v>464</v>
      </c>
      <c r="C66" s="50" t="s">
        <v>212</v>
      </c>
      <c r="D66" s="50" t="s">
        <v>156</v>
      </c>
      <c r="E66" s="52">
        <v>4000</v>
      </c>
      <c r="F66" s="19" t="s">
        <v>70</v>
      </c>
      <c r="G66" s="22" t="s">
        <v>68</v>
      </c>
      <c r="H66" s="22"/>
      <c r="I66" s="22"/>
      <c r="J66" s="23"/>
      <c r="K66" s="22"/>
      <c r="L66" s="22" t="str">
        <f t="shared" si="2"/>
        <v>0,00</v>
      </c>
      <c r="M66" s="22"/>
      <c r="N66" s="51">
        <f t="shared" si="3"/>
        <v>0</v>
      </c>
    </row>
    <row r="67" spans="1:14" ht="45">
      <c r="A67" s="45" t="s">
        <v>339</v>
      </c>
      <c r="B67" s="50" t="s">
        <v>619</v>
      </c>
      <c r="C67" s="50" t="s">
        <v>465</v>
      </c>
      <c r="D67" s="50" t="s">
        <v>415</v>
      </c>
      <c r="E67" s="52">
        <v>200</v>
      </c>
      <c r="F67" s="19" t="s">
        <v>70</v>
      </c>
      <c r="G67" s="22" t="s">
        <v>68</v>
      </c>
      <c r="H67" s="22"/>
      <c r="I67" s="22"/>
      <c r="J67" s="23"/>
      <c r="K67" s="22"/>
      <c r="L67" s="22" t="str">
        <f t="shared" si="2"/>
        <v>0,00</v>
      </c>
      <c r="M67" s="22"/>
      <c r="N67" s="51">
        <f t="shared" si="3"/>
        <v>0</v>
      </c>
    </row>
    <row r="68" spans="1:14" ht="45">
      <c r="A68" s="45" t="s">
        <v>340</v>
      </c>
      <c r="B68" s="50" t="s">
        <v>466</v>
      </c>
      <c r="C68" s="50" t="s">
        <v>212</v>
      </c>
      <c r="D68" s="50" t="s">
        <v>91</v>
      </c>
      <c r="E68" s="52">
        <v>810</v>
      </c>
      <c r="F68" s="19" t="s">
        <v>70</v>
      </c>
      <c r="G68" s="22" t="s">
        <v>68</v>
      </c>
      <c r="H68" s="22"/>
      <c r="I68" s="22"/>
      <c r="J68" s="23"/>
      <c r="K68" s="22"/>
      <c r="L68" s="22" t="str">
        <f t="shared" si="2"/>
        <v>0,00</v>
      </c>
      <c r="M68" s="22"/>
      <c r="N68" s="51">
        <f t="shared" si="3"/>
        <v>0</v>
      </c>
    </row>
    <row r="69" spans="1:14" ht="45">
      <c r="A69" s="45" t="s">
        <v>341</v>
      </c>
      <c r="B69" s="50" t="s">
        <v>620</v>
      </c>
      <c r="C69" s="50" t="s">
        <v>467</v>
      </c>
      <c r="D69" s="50" t="s">
        <v>468</v>
      </c>
      <c r="E69" s="52">
        <v>1100</v>
      </c>
      <c r="F69" s="19" t="s">
        <v>70</v>
      </c>
      <c r="G69" s="22" t="s">
        <v>68</v>
      </c>
      <c r="H69" s="22"/>
      <c r="I69" s="22"/>
      <c r="J69" s="23"/>
      <c r="K69" s="22"/>
      <c r="L69" s="22" t="str">
        <f t="shared" si="2"/>
        <v>0,00</v>
      </c>
      <c r="M69" s="22"/>
      <c r="N69" s="51">
        <f t="shared" si="3"/>
        <v>0</v>
      </c>
    </row>
    <row r="70" spans="1:14" ht="45">
      <c r="A70" s="45" t="s">
        <v>342</v>
      </c>
      <c r="B70" s="50" t="s">
        <v>469</v>
      </c>
      <c r="C70" s="50" t="s">
        <v>412</v>
      </c>
      <c r="D70" s="50" t="s">
        <v>156</v>
      </c>
      <c r="E70" s="52">
        <v>32760</v>
      </c>
      <c r="F70" s="19" t="s">
        <v>70</v>
      </c>
      <c r="G70" s="22" t="s">
        <v>68</v>
      </c>
      <c r="H70" s="22"/>
      <c r="I70" s="22"/>
      <c r="J70" s="23"/>
      <c r="K70" s="22"/>
      <c r="L70" s="22" t="str">
        <f t="shared" si="2"/>
        <v>0,00</v>
      </c>
      <c r="M70" s="22"/>
      <c r="N70" s="51">
        <f t="shared" si="3"/>
        <v>0</v>
      </c>
    </row>
    <row r="71" spans="1:14" ht="45">
      <c r="A71" s="45" t="s">
        <v>343</v>
      </c>
      <c r="B71" s="50" t="s">
        <v>470</v>
      </c>
      <c r="C71" s="50" t="s">
        <v>209</v>
      </c>
      <c r="D71" s="50" t="s">
        <v>156</v>
      </c>
      <c r="E71" s="52">
        <v>180</v>
      </c>
      <c r="F71" s="19" t="s">
        <v>70</v>
      </c>
      <c r="G71" s="22" t="s">
        <v>68</v>
      </c>
      <c r="H71" s="22"/>
      <c r="I71" s="22"/>
      <c r="J71" s="23"/>
      <c r="K71" s="22"/>
      <c r="L71" s="22" t="str">
        <f t="shared" si="2"/>
        <v>0,00</v>
      </c>
      <c r="M71" s="22"/>
      <c r="N71" s="51">
        <f t="shared" si="3"/>
        <v>0</v>
      </c>
    </row>
    <row r="72" spans="1:14" ht="60">
      <c r="A72" s="45" t="s">
        <v>344</v>
      </c>
      <c r="B72" s="50" t="s">
        <v>471</v>
      </c>
      <c r="C72" s="50" t="s">
        <v>472</v>
      </c>
      <c r="D72" s="50" t="s">
        <v>473</v>
      </c>
      <c r="E72" s="52">
        <v>60</v>
      </c>
      <c r="F72" s="19" t="s">
        <v>70</v>
      </c>
      <c r="G72" s="22" t="s">
        <v>68</v>
      </c>
      <c r="H72" s="22"/>
      <c r="I72" s="22"/>
      <c r="J72" s="23"/>
      <c r="K72" s="22"/>
      <c r="L72" s="22" t="str">
        <f t="shared" si="2"/>
        <v>0,00</v>
      </c>
      <c r="M72" s="22"/>
      <c r="N72" s="51">
        <f t="shared" si="3"/>
        <v>0</v>
      </c>
    </row>
    <row r="73" spans="1:14" ht="45">
      <c r="A73" s="45" t="s">
        <v>345</v>
      </c>
      <c r="B73" s="50" t="s">
        <v>474</v>
      </c>
      <c r="C73" s="50" t="s">
        <v>93</v>
      </c>
      <c r="D73" s="50" t="s">
        <v>156</v>
      </c>
      <c r="E73" s="52">
        <v>300</v>
      </c>
      <c r="F73" s="19" t="s">
        <v>70</v>
      </c>
      <c r="G73" s="22" t="s">
        <v>68</v>
      </c>
      <c r="H73" s="22"/>
      <c r="I73" s="22"/>
      <c r="J73" s="23"/>
      <c r="K73" s="22"/>
      <c r="L73" s="22" t="str">
        <f t="shared" si="2"/>
        <v>0,00</v>
      </c>
      <c r="M73" s="22"/>
      <c r="N73" s="51">
        <f t="shared" si="3"/>
        <v>0</v>
      </c>
    </row>
    <row r="74" spans="1:14" ht="45">
      <c r="A74" s="45" t="s">
        <v>346</v>
      </c>
      <c r="B74" s="50" t="s">
        <v>474</v>
      </c>
      <c r="C74" s="50" t="s">
        <v>475</v>
      </c>
      <c r="D74" s="50" t="s">
        <v>476</v>
      </c>
      <c r="E74" s="52">
        <v>720</v>
      </c>
      <c r="F74" s="19" t="s">
        <v>70</v>
      </c>
      <c r="G74" s="22" t="s">
        <v>68</v>
      </c>
      <c r="H74" s="22"/>
      <c r="I74" s="22"/>
      <c r="J74" s="23"/>
      <c r="K74" s="22"/>
      <c r="L74" s="22" t="str">
        <f t="shared" si="2"/>
        <v>0,00</v>
      </c>
      <c r="M74" s="22"/>
      <c r="N74" s="51">
        <f t="shared" si="3"/>
        <v>0</v>
      </c>
    </row>
    <row r="75" spans="1:14" ht="45">
      <c r="A75" s="45" t="s">
        <v>347</v>
      </c>
      <c r="B75" s="50" t="s">
        <v>477</v>
      </c>
      <c r="C75" s="50" t="s">
        <v>478</v>
      </c>
      <c r="D75" s="50" t="s">
        <v>627</v>
      </c>
      <c r="E75" s="52">
        <v>140</v>
      </c>
      <c r="F75" s="19" t="s">
        <v>70</v>
      </c>
      <c r="G75" s="22" t="s">
        <v>68</v>
      </c>
      <c r="H75" s="22"/>
      <c r="I75" s="22"/>
      <c r="J75" s="23"/>
      <c r="K75" s="22"/>
      <c r="L75" s="22" t="str">
        <f t="shared" si="2"/>
        <v>0,00</v>
      </c>
      <c r="M75" s="22"/>
      <c r="N75" s="51">
        <f t="shared" si="3"/>
        <v>0</v>
      </c>
    </row>
    <row r="76" spans="1:14" ht="45">
      <c r="A76" s="45" t="s">
        <v>348</v>
      </c>
      <c r="B76" s="50" t="s">
        <v>479</v>
      </c>
      <c r="C76" s="50" t="s">
        <v>177</v>
      </c>
      <c r="D76" s="50" t="s">
        <v>156</v>
      </c>
      <c r="E76" s="52">
        <v>24300</v>
      </c>
      <c r="F76" s="19" t="s">
        <v>70</v>
      </c>
      <c r="G76" s="22" t="s">
        <v>68</v>
      </c>
      <c r="H76" s="22"/>
      <c r="I76" s="22"/>
      <c r="J76" s="23"/>
      <c r="K76" s="22"/>
      <c r="L76" s="22" t="str">
        <f t="shared" si="2"/>
        <v>0,00</v>
      </c>
      <c r="M76" s="22"/>
      <c r="N76" s="51">
        <f t="shared" si="3"/>
        <v>0</v>
      </c>
    </row>
    <row r="77" spans="1:14" ht="45">
      <c r="A77" s="45" t="s">
        <v>349</v>
      </c>
      <c r="B77" s="50" t="s">
        <v>480</v>
      </c>
      <c r="C77" s="50" t="s">
        <v>481</v>
      </c>
      <c r="D77" s="56" t="s">
        <v>627</v>
      </c>
      <c r="E77" s="52">
        <v>150</v>
      </c>
      <c r="F77" s="19" t="s">
        <v>70</v>
      </c>
      <c r="G77" s="22" t="s">
        <v>68</v>
      </c>
      <c r="H77" s="22"/>
      <c r="I77" s="22"/>
      <c r="J77" s="23"/>
      <c r="K77" s="22"/>
      <c r="L77" s="22" t="str">
        <f t="shared" si="2"/>
        <v>0,00</v>
      </c>
      <c r="M77" s="22"/>
      <c r="N77" s="51">
        <f t="shared" si="3"/>
        <v>0</v>
      </c>
    </row>
    <row r="78" spans="1:14" ht="45">
      <c r="A78" s="45" t="s">
        <v>350</v>
      </c>
      <c r="B78" s="50" t="s">
        <v>482</v>
      </c>
      <c r="C78" s="50" t="s">
        <v>65</v>
      </c>
      <c r="D78" s="50" t="s">
        <v>156</v>
      </c>
      <c r="E78" s="52">
        <v>2300</v>
      </c>
      <c r="F78" s="19" t="s">
        <v>70</v>
      </c>
      <c r="G78" s="22" t="s">
        <v>68</v>
      </c>
      <c r="H78" s="22"/>
      <c r="I78" s="22"/>
      <c r="J78" s="23"/>
      <c r="K78" s="22"/>
      <c r="L78" s="22" t="str">
        <f t="shared" si="2"/>
        <v>0,00</v>
      </c>
      <c r="M78" s="22"/>
      <c r="N78" s="51">
        <f t="shared" si="3"/>
        <v>0</v>
      </c>
    </row>
    <row r="79" spans="1:14" ht="45">
      <c r="A79" s="45" t="s">
        <v>351</v>
      </c>
      <c r="B79" s="50" t="s">
        <v>483</v>
      </c>
      <c r="C79" s="50" t="s">
        <v>484</v>
      </c>
      <c r="D79" s="50" t="s">
        <v>485</v>
      </c>
      <c r="E79" s="52">
        <v>400</v>
      </c>
      <c r="F79" s="19" t="s">
        <v>70</v>
      </c>
      <c r="G79" s="22" t="s">
        <v>68</v>
      </c>
      <c r="H79" s="22"/>
      <c r="I79" s="22"/>
      <c r="J79" s="23"/>
      <c r="K79" s="22"/>
      <c r="L79" s="22" t="str">
        <f t="shared" si="2"/>
        <v>0,00</v>
      </c>
      <c r="M79" s="22"/>
      <c r="N79" s="51">
        <f t="shared" si="3"/>
        <v>0</v>
      </c>
    </row>
    <row r="80" spans="1:14" ht="45">
      <c r="A80" s="45" t="s">
        <v>352</v>
      </c>
      <c r="B80" s="50" t="s">
        <v>621</v>
      </c>
      <c r="C80" s="50" t="s">
        <v>388</v>
      </c>
      <c r="D80" s="50" t="s">
        <v>486</v>
      </c>
      <c r="E80" s="52">
        <v>40</v>
      </c>
      <c r="F80" s="19" t="s">
        <v>70</v>
      </c>
      <c r="G80" s="22" t="s">
        <v>68</v>
      </c>
      <c r="H80" s="22"/>
      <c r="I80" s="22"/>
      <c r="J80" s="23"/>
      <c r="K80" s="22"/>
      <c r="L80" s="22" t="str">
        <f t="shared" si="2"/>
        <v>0,00</v>
      </c>
      <c r="M80" s="22"/>
      <c r="N80" s="51">
        <f t="shared" si="3"/>
        <v>0</v>
      </c>
    </row>
    <row r="81" spans="1:14" ht="45">
      <c r="A81" s="45" t="s">
        <v>353</v>
      </c>
      <c r="B81" s="50" t="s">
        <v>487</v>
      </c>
      <c r="C81" s="50" t="s">
        <v>488</v>
      </c>
      <c r="D81" s="50" t="s">
        <v>489</v>
      </c>
      <c r="E81" s="52">
        <v>50</v>
      </c>
      <c r="F81" s="19" t="s">
        <v>70</v>
      </c>
      <c r="G81" s="22" t="s">
        <v>68</v>
      </c>
      <c r="H81" s="22"/>
      <c r="I81" s="22"/>
      <c r="J81" s="23"/>
      <c r="K81" s="22"/>
      <c r="L81" s="22" t="str">
        <f t="shared" si="2"/>
        <v>0,00</v>
      </c>
      <c r="M81" s="22"/>
      <c r="N81" s="51">
        <f t="shared" si="3"/>
        <v>0</v>
      </c>
    </row>
    <row r="82" spans="1:14" ht="45">
      <c r="A82" s="45" t="s">
        <v>354</v>
      </c>
      <c r="B82" s="50" t="s">
        <v>490</v>
      </c>
      <c r="C82" s="50" t="s">
        <v>491</v>
      </c>
      <c r="D82" s="50" t="s">
        <v>628</v>
      </c>
      <c r="E82" s="52">
        <v>120</v>
      </c>
      <c r="F82" s="19" t="s">
        <v>71</v>
      </c>
      <c r="G82" s="22" t="s">
        <v>68</v>
      </c>
      <c r="H82" s="22"/>
      <c r="I82" s="22"/>
      <c r="J82" s="23"/>
      <c r="K82" s="22"/>
      <c r="L82" s="22"/>
      <c r="M82" s="22"/>
      <c r="N82" s="51">
        <f t="shared" si="3"/>
        <v>0</v>
      </c>
    </row>
    <row r="83" spans="1:14" ht="45">
      <c r="A83" s="45" t="s">
        <v>355</v>
      </c>
      <c r="B83" s="50" t="s">
        <v>490</v>
      </c>
      <c r="C83" s="50" t="s">
        <v>492</v>
      </c>
      <c r="D83" s="50" t="s">
        <v>628</v>
      </c>
      <c r="E83" s="52">
        <v>80</v>
      </c>
      <c r="F83" s="19" t="s">
        <v>71</v>
      </c>
      <c r="G83" s="22" t="s">
        <v>68</v>
      </c>
      <c r="H83" s="22"/>
      <c r="I83" s="22"/>
      <c r="J83" s="23"/>
      <c r="K83" s="22"/>
      <c r="L83" s="22"/>
      <c r="M83" s="22"/>
      <c r="N83" s="51">
        <f t="shared" si="3"/>
        <v>0</v>
      </c>
    </row>
    <row r="84" spans="1:14" ht="45">
      <c r="A84" s="45" t="s">
        <v>356</v>
      </c>
      <c r="B84" s="50" t="s">
        <v>490</v>
      </c>
      <c r="C84" s="50" t="s">
        <v>625</v>
      </c>
      <c r="D84" s="50" t="s">
        <v>628</v>
      </c>
      <c r="E84" s="52">
        <v>30</v>
      </c>
      <c r="F84" s="19" t="s">
        <v>71</v>
      </c>
      <c r="G84" s="22" t="s">
        <v>68</v>
      </c>
      <c r="H84" s="22"/>
      <c r="I84" s="22"/>
      <c r="J84" s="23"/>
      <c r="K84" s="22"/>
      <c r="L84" s="22"/>
      <c r="M84" s="22"/>
      <c r="N84" s="51">
        <f t="shared" si="3"/>
        <v>0</v>
      </c>
    </row>
    <row r="85" spans="1:14" ht="45">
      <c r="A85" s="45" t="s">
        <v>357</v>
      </c>
      <c r="B85" s="50" t="s">
        <v>490</v>
      </c>
      <c r="C85" s="50" t="s">
        <v>493</v>
      </c>
      <c r="D85" s="50" t="s">
        <v>494</v>
      </c>
      <c r="E85" s="52">
        <v>10</v>
      </c>
      <c r="F85" s="19" t="s">
        <v>71</v>
      </c>
      <c r="G85" s="22" t="s">
        <v>68</v>
      </c>
      <c r="H85" s="22"/>
      <c r="I85" s="22"/>
      <c r="J85" s="23"/>
      <c r="K85" s="22"/>
      <c r="L85" s="22"/>
      <c r="M85" s="22"/>
      <c r="N85" s="51">
        <f t="shared" si="3"/>
        <v>0</v>
      </c>
    </row>
    <row r="86" spans="1:14" ht="45">
      <c r="A86" s="45" t="s">
        <v>358</v>
      </c>
      <c r="B86" s="50" t="s">
        <v>495</v>
      </c>
      <c r="C86" s="50" t="s">
        <v>496</v>
      </c>
      <c r="D86" s="50" t="s">
        <v>497</v>
      </c>
      <c r="E86" s="52">
        <v>60</v>
      </c>
      <c r="F86" s="19" t="s">
        <v>71</v>
      </c>
      <c r="G86" s="22" t="s">
        <v>68</v>
      </c>
      <c r="H86" s="22"/>
      <c r="I86" s="22"/>
      <c r="J86" s="23"/>
      <c r="K86" s="22"/>
      <c r="L86" s="22"/>
      <c r="M86" s="22"/>
      <c r="N86" s="51">
        <f t="shared" si="3"/>
        <v>0</v>
      </c>
    </row>
    <row r="87" spans="1:14" ht="45">
      <c r="A87" s="45" t="s">
        <v>359</v>
      </c>
      <c r="B87" s="50" t="s">
        <v>495</v>
      </c>
      <c r="C87" s="50" t="s">
        <v>498</v>
      </c>
      <c r="D87" s="50" t="s">
        <v>497</v>
      </c>
      <c r="E87" s="52">
        <v>60</v>
      </c>
      <c r="F87" s="19" t="s">
        <v>71</v>
      </c>
      <c r="G87" s="22" t="s">
        <v>68</v>
      </c>
      <c r="H87" s="22"/>
      <c r="I87" s="22"/>
      <c r="J87" s="23"/>
      <c r="K87" s="22"/>
      <c r="L87" s="22"/>
      <c r="M87" s="22"/>
      <c r="N87" s="51">
        <f t="shared" si="3"/>
        <v>0</v>
      </c>
    </row>
    <row r="89" spans="2:6" ht="15">
      <c r="B89" s="77" t="s">
        <v>682</v>
      </c>
      <c r="C89" s="105"/>
      <c r="D89" s="105"/>
      <c r="E89" s="105"/>
      <c r="F89" s="105"/>
    </row>
    <row r="90" spans="2:6" ht="15">
      <c r="B90" s="77" t="s">
        <v>499</v>
      </c>
      <c r="C90" s="105"/>
      <c r="D90" s="105"/>
      <c r="E90" s="105"/>
      <c r="F90" s="105"/>
    </row>
    <row r="91" spans="2:6" ht="15">
      <c r="B91" s="77" t="s">
        <v>668</v>
      </c>
      <c r="C91" s="111"/>
      <c r="D91" s="111"/>
      <c r="E91" s="111"/>
      <c r="F91" s="111"/>
    </row>
    <row r="93" spans="2:17" s="54" customFormat="1" ht="15">
      <c r="B93" s="106" t="s">
        <v>633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Q93" s="6"/>
    </row>
  </sheetData>
  <sheetProtection/>
  <mergeCells count="6">
    <mergeCell ref="G2:I2"/>
    <mergeCell ref="H6:I6"/>
    <mergeCell ref="B89:F89"/>
    <mergeCell ref="B90:F90"/>
    <mergeCell ref="B91:F91"/>
    <mergeCell ref="B93:N9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5.625" style="2" customWidth="1"/>
    <col min="3" max="3" width="12.00390625" style="2" customWidth="1"/>
    <col min="4" max="4" width="20.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7" t="s">
        <v>14</v>
      </c>
      <c r="C4" s="8">
        <v>2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61" t="s">
        <v>634</v>
      </c>
      <c r="H6" s="103">
        <f>SUM(N11:N11)</f>
        <v>0</v>
      </c>
      <c r="I6" s="104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2"/>
    </row>
    <row r="9" spans="2:17" ht="15">
      <c r="B9" s="7"/>
      <c r="E9" s="18"/>
      <c r="Q9" s="2"/>
    </row>
    <row r="10" spans="1:14" s="7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20" t="s">
        <v>2</v>
      </c>
      <c r="B11" s="1" t="s">
        <v>154</v>
      </c>
      <c r="C11" s="1" t="s">
        <v>155</v>
      </c>
      <c r="D11" s="1" t="s">
        <v>156</v>
      </c>
      <c r="E11" s="21">
        <v>8000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24">
        <f>ROUND(L11*ROUND(M11,2),2)</f>
        <v>0</v>
      </c>
    </row>
    <row r="13" spans="2:14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1.125" style="49" customWidth="1"/>
    <col min="3" max="3" width="17.00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29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500</v>
      </c>
      <c r="C11" s="50" t="s">
        <v>501</v>
      </c>
      <c r="D11" s="50" t="s">
        <v>415</v>
      </c>
      <c r="E11" s="52">
        <v>400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1.125" style="49" customWidth="1"/>
    <col min="3" max="3" width="19.875" style="49" customWidth="1"/>
    <col min="4" max="4" width="25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30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502</v>
      </c>
      <c r="C11" s="50" t="s">
        <v>503</v>
      </c>
      <c r="D11" s="50" t="s">
        <v>629</v>
      </c>
      <c r="E11" s="52">
        <v>800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9.00390625" style="49" customWidth="1"/>
    <col min="3" max="3" width="12.00390625" style="49" customWidth="1"/>
    <col min="4" max="4" width="27.37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31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504</v>
      </c>
      <c r="C11" s="50" t="s">
        <v>505</v>
      </c>
      <c r="D11" s="50" t="s">
        <v>94</v>
      </c>
      <c r="E11" s="52">
        <v>200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9.375" style="49" customWidth="1"/>
    <col min="3" max="3" width="12.37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32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506</v>
      </c>
      <c r="C11" s="50" t="s">
        <v>165</v>
      </c>
      <c r="D11" s="56" t="s">
        <v>260</v>
      </c>
      <c r="E11" s="52">
        <v>3000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3.875" style="49" customWidth="1"/>
    <col min="3" max="3" width="19.1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33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507</v>
      </c>
      <c r="C11" s="50" t="s">
        <v>508</v>
      </c>
      <c r="D11" s="50" t="s">
        <v>509</v>
      </c>
      <c r="E11" s="52">
        <v>60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507</v>
      </c>
      <c r="C12" s="50" t="s">
        <v>510</v>
      </c>
      <c r="D12" s="50" t="s">
        <v>509</v>
      </c>
      <c r="E12" s="52">
        <v>10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6" ht="15">
      <c r="B14" s="77" t="s">
        <v>153</v>
      </c>
      <c r="C14" s="105"/>
      <c r="D14" s="105"/>
      <c r="E14" s="105"/>
      <c r="F14" s="105"/>
    </row>
    <row r="16" spans="2:17" s="54" customFormat="1" ht="15">
      <c r="B16" s="106" t="s">
        <v>633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3" width="11.25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34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62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511</v>
      </c>
      <c r="C11" s="50" t="s">
        <v>148</v>
      </c>
      <c r="D11" s="50" t="s">
        <v>512</v>
      </c>
      <c r="E11" s="52">
        <v>6000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2.25390625" style="49" customWidth="1"/>
    <col min="3" max="3" width="19.37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35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513</v>
      </c>
      <c r="C11" s="50" t="s">
        <v>514</v>
      </c>
      <c r="D11" s="50" t="s">
        <v>515</v>
      </c>
      <c r="E11" s="52">
        <v>30000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8.375" style="49" customWidth="1"/>
    <col min="3" max="3" width="11.375" style="49" customWidth="1"/>
    <col min="4" max="4" width="29.003906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36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66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516</v>
      </c>
      <c r="C11" s="50" t="s">
        <v>303</v>
      </c>
      <c r="D11" s="50" t="s">
        <v>517</v>
      </c>
      <c r="E11" s="52">
        <v>9000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6.75390625" style="49" customWidth="1"/>
    <col min="3" max="3" width="22.25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37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518</v>
      </c>
      <c r="C11" s="50" t="s">
        <v>519</v>
      </c>
      <c r="D11" s="50" t="s">
        <v>520</v>
      </c>
      <c r="E11" s="52">
        <v>200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518</v>
      </c>
      <c r="C12" s="50" t="s">
        <v>521</v>
      </c>
      <c r="D12" s="50" t="s">
        <v>520</v>
      </c>
      <c r="E12" s="52">
        <v>550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17" s="54" customFormat="1" ht="15">
      <c r="B14" s="106" t="s">
        <v>633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Q14" s="6"/>
    </row>
    <row r="15" spans="2:17" s="54" customFormat="1" ht="1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Q15" s="6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9.375" style="49" customWidth="1"/>
    <col min="3" max="3" width="11.00390625" style="49" customWidth="1"/>
    <col min="4" max="4" width="22.37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38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522</v>
      </c>
      <c r="C11" s="50" t="s">
        <v>523</v>
      </c>
      <c r="D11" s="50" t="s">
        <v>627</v>
      </c>
      <c r="E11" s="52">
        <v>2200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9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21.125" style="2" customWidth="1"/>
    <col min="3" max="3" width="14.125" style="2" customWidth="1"/>
    <col min="4" max="4" width="21.1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7" t="s">
        <v>14</v>
      </c>
      <c r="C4" s="8">
        <v>3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634</v>
      </c>
      <c r="H6" s="103">
        <f>SUM(N11:N13)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7" s="49" customFormat="1" ht="45">
      <c r="A11" s="45" t="s">
        <v>2</v>
      </c>
      <c r="B11" s="50" t="s">
        <v>157</v>
      </c>
      <c r="C11" s="50" t="s">
        <v>158</v>
      </c>
      <c r="D11" s="50" t="s">
        <v>159</v>
      </c>
      <c r="E11" s="52">
        <v>3500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157</v>
      </c>
      <c r="C12" s="50" t="s">
        <v>160</v>
      </c>
      <c r="D12" s="50" t="s">
        <v>159</v>
      </c>
      <c r="E12" s="52">
        <v>1600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  <c r="Q12" s="6"/>
    </row>
    <row r="13" spans="1:17" s="49" customFormat="1" ht="45">
      <c r="A13" s="45" t="s">
        <v>4</v>
      </c>
      <c r="B13" s="50" t="s">
        <v>157</v>
      </c>
      <c r="C13" s="50" t="s">
        <v>161</v>
      </c>
      <c r="D13" s="50" t="s">
        <v>159</v>
      </c>
      <c r="E13" s="52">
        <v>1300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>IF(K13=0,"0,00",IF(K13&gt;0,ROUND(E13/K13,2)))</f>
        <v>0,00</v>
      </c>
      <c r="M13" s="22"/>
      <c r="N13" s="51">
        <f>ROUND(L13*ROUND(M13,2),2)</f>
        <v>0</v>
      </c>
      <c r="Q13" s="6"/>
    </row>
    <row r="14" spans="5:17" s="49" customFormat="1" ht="15">
      <c r="E14" s="4"/>
      <c r="Q14" s="6"/>
    </row>
    <row r="15" spans="2:17" s="49" customFormat="1" ht="15">
      <c r="B15" s="77" t="s">
        <v>153</v>
      </c>
      <c r="C15" s="105"/>
      <c r="D15" s="105"/>
      <c r="E15" s="105"/>
      <c r="F15" s="105"/>
      <c r="Q15" s="6"/>
    </row>
    <row r="16" spans="5:17" s="49" customFormat="1" ht="15">
      <c r="E16" s="4"/>
      <c r="Q16" s="6"/>
    </row>
    <row r="17" spans="2:17" s="54" customFormat="1" ht="15">
      <c r="B17" s="106" t="s">
        <v>633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Q17" s="6"/>
    </row>
    <row r="18" spans="5:17" s="49" customFormat="1" ht="15">
      <c r="E18" s="4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</sheetData>
  <sheetProtection/>
  <mergeCells count="4">
    <mergeCell ref="G2:I2"/>
    <mergeCell ref="H6:I6"/>
    <mergeCell ref="B15:F15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1.125" style="49" customWidth="1"/>
    <col min="3" max="3" width="17.25390625" style="49" customWidth="1"/>
    <col min="4" max="4" width="32.003906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39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SUM(N11:N15)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516</v>
      </c>
      <c r="C11" s="50" t="s">
        <v>524</v>
      </c>
      <c r="D11" s="50" t="s">
        <v>525</v>
      </c>
      <c r="E11" s="52">
        <v>135000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500</v>
      </c>
      <c r="C12" s="50" t="s">
        <v>526</v>
      </c>
      <c r="D12" s="50" t="s">
        <v>527</v>
      </c>
      <c r="E12" s="52">
        <v>9000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3" spans="1:14" ht="45">
      <c r="A13" s="45" t="s">
        <v>4</v>
      </c>
      <c r="B13" s="50" t="s">
        <v>528</v>
      </c>
      <c r="C13" s="50" t="s">
        <v>529</v>
      </c>
      <c r="D13" s="50" t="s">
        <v>530</v>
      </c>
      <c r="E13" s="52">
        <v>25000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>IF(K13=0,"0,00",IF(K13&gt;0,ROUND(E13/K13,2)))</f>
        <v>0,00</v>
      </c>
      <c r="M13" s="22"/>
      <c r="N13" s="51">
        <f>ROUND(L13*ROUND(M13,2),2)</f>
        <v>0</v>
      </c>
    </row>
    <row r="14" spans="1:14" ht="45">
      <c r="A14" s="45" t="s">
        <v>5</v>
      </c>
      <c r="B14" s="50" t="s">
        <v>528</v>
      </c>
      <c r="C14" s="50" t="s">
        <v>531</v>
      </c>
      <c r="D14" s="50" t="s">
        <v>532</v>
      </c>
      <c r="E14" s="52">
        <v>15000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>IF(K14=0,"0,00",IF(K14&gt;0,ROUND(E14/K14,2)))</f>
        <v>0,00</v>
      </c>
      <c r="M14" s="22"/>
      <c r="N14" s="51">
        <f>ROUND(L14*ROUND(M14,2),2)</f>
        <v>0</v>
      </c>
    </row>
    <row r="15" spans="1:14" ht="45">
      <c r="A15" s="45" t="s">
        <v>40</v>
      </c>
      <c r="B15" s="50" t="s">
        <v>533</v>
      </c>
      <c r="C15" s="50" t="s">
        <v>534</v>
      </c>
      <c r="D15" s="50" t="s">
        <v>92</v>
      </c>
      <c r="E15" s="52">
        <v>52200</v>
      </c>
      <c r="F15" s="19" t="s">
        <v>70</v>
      </c>
      <c r="G15" s="22" t="s">
        <v>68</v>
      </c>
      <c r="H15" s="22"/>
      <c r="I15" s="22"/>
      <c r="J15" s="23"/>
      <c r="K15" s="22"/>
      <c r="L15" s="22" t="str">
        <f>IF(K15=0,"0,00",IF(K15&gt;0,ROUND(E15/K15,2)))</f>
        <v>0,00</v>
      </c>
      <c r="M15" s="22"/>
      <c r="N15" s="51">
        <f>ROUND(L15*ROUND(M15,2),2)</f>
        <v>0</v>
      </c>
    </row>
    <row r="17" spans="2:6" ht="15">
      <c r="B17" s="77" t="s">
        <v>670</v>
      </c>
      <c r="C17" s="105"/>
      <c r="D17" s="105"/>
      <c r="E17" s="105"/>
      <c r="F17" s="105"/>
    </row>
    <row r="19" spans="2:17" s="54" customFormat="1" ht="15">
      <c r="B19" s="106" t="s">
        <v>633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Q19" s="6"/>
    </row>
  </sheetData>
  <sheetProtection/>
  <mergeCells count="4">
    <mergeCell ref="G2:I2"/>
    <mergeCell ref="H6:I6"/>
    <mergeCell ref="B17:F17"/>
    <mergeCell ref="B19:N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4.125" style="49" customWidth="1"/>
    <col min="3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40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535</v>
      </c>
      <c r="C11" s="50" t="s">
        <v>536</v>
      </c>
      <c r="D11" s="50" t="s">
        <v>245</v>
      </c>
      <c r="E11" s="52">
        <v>750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3.00390625" style="49" customWidth="1"/>
    <col min="3" max="3" width="45.25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1" width="16.00390625" style="49" hidden="1" customWidth="1"/>
    <col min="12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41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42.75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61</v>
      </c>
      <c r="K10" s="57"/>
      <c r="L10" s="57" t="s">
        <v>639</v>
      </c>
      <c r="M10" s="60" t="s">
        <v>640</v>
      </c>
      <c r="N10" s="57" t="s">
        <v>17</v>
      </c>
    </row>
    <row r="11" spans="1:14" ht="135">
      <c r="A11" s="45" t="s">
        <v>2</v>
      </c>
      <c r="B11" s="50" t="s">
        <v>537</v>
      </c>
      <c r="C11" s="50" t="s">
        <v>538</v>
      </c>
      <c r="D11" s="50" t="s">
        <v>539</v>
      </c>
      <c r="E11" s="52">
        <v>150</v>
      </c>
      <c r="F11" s="19" t="s">
        <v>600</v>
      </c>
      <c r="G11" s="22" t="s">
        <v>637</v>
      </c>
      <c r="H11" s="22"/>
      <c r="I11" s="22"/>
      <c r="J11" s="22" t="s">
        <v>638</v>
      </c>
      <c r="K11" s="22"/>
      <c r="L11" s="22"/>
      <c r="M11" s="22"/>
      <c r="N11" s="51">
        <f>ROUND(L11*ROUND(M11,2),2)</f>
        <v>0</v>
      </c>
    </row>
    <row r="13" spans="2:6" ht="15">
      <c r="B13" s="77" t="s">
        <v>540</v>
      </c>
      <c r="C13" s="105"/>
      <c r="D13" s="105"/>
      <c r="E13" s="105"/>
      <c r="F13" s="105"/>
    </row>
    <row r="15" spans="2:17" s="54" customFormat="1" ht="15">
      <c r="B15" s="106" t="s">
        <v>633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Q15" s="6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7.875" style="49" customWidth="1"/>
    <col min="3" max="3" width="15.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42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671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683</v>
      </c>
      <c r="C11" s="50" t="s">
        <v>541</v>
      </c>
      <c r="D11" s="50" t="s">
        <v>542</v>
      </c>
      <c r="E11" s="52">
        <v>350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6" ht="15">
      <c r="B13" s="77" t="s">
        <v>684</v>
      </c>
      <c r="C13" s="105"/>
      <c r="D13" s="105"/>
      <c r="E13" s="105"/>
      <c r="F13" s="105"/>
    </row>
    <row r="15" spans="2:17" s="54" customFormat="1" ht="15">
      <c r="B15" s="106" t="s">
        <v>633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Q15" s="6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5.625" style="49" customWidth="1"/>
    <col min="3" max="3" width="18.75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43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66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671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664</v>
      </c>
      <c r="C11" s="50" t="s">
        <v>543</v>
      </c>
      <c r="D11" s="50" t="s">
        <v>544</v>
      </c>
      <c r="E11" s="52">
        <v>700</v>
      </c>
      <c r="F11" s="19" t="s">
        <v>71</v>
      </c>
      <c r="G11" s="22" t="s">
        <v>68</v>
      </c>
      <c r="H11" s="22"/>
      <c r="I11" s="22"/>
      <c r="J11" s="23"/>
      <c r="K11" s="22"/>
      <c r="L11" s="22"/>
      <c r="M11" s="22"/>
      <c r="N11" s="51">
        <f>ROUND(L11*ROUND(M11,2),2)</f>
        <v>0</v>
      </c>
    </row>
    <row r="12" spans="2:6" ht="15">
      <c r="B12" s="65"/>
      <c r="C12" s="65"/>
      <c r="D12" s="65"/>
      <c r="F12" s="65"/>
    </row>
    <row r="13" spans="2:6" ht="15">
      <c r="B13" s="77" t="s">
        <v>685</v>
      </c>
      <c r="C13" s="111"/>
      <c r="D13" s="111"/>
      <c r="E13" s="111"/>
      <c r="F13" s="111"/>
    </row>
    <row r="14" spans="2:6" ht="15">
      <c r="B14" s="65"/>
      <c r="C14" s="65"/>
      <c r="D14" s="65"/>
      <c r="F14" s="65"/>
    </row>
    <row r="15" spans="2:17" s="54" customFormat="1" ht="15">
      <c r="B15" s="106" t="s">
        <v>633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Q15" s="6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27.25390625" style="49" customWidth="1"/>
    <col min="3" max="3" width="11.375" style="49" customWidth="1"/>
    <col min="4" max="4" width="25.753906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44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671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660</v>
      </c>
      <c r="C11" s="50" t="s">
        <v>545</v>
      </c>
      <c r="D11" s="50" t="s">
        <v>546</v>
      </c>
      <c r="E11" s="52">
        <v>3600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45">
      <c r="A12" s="45" t="s">
        <v>3</v>
      </c>
      <c r="B12" s="50" t="s">
        <v>660</v>
      </c>
      <c r="C12" s="50" t="s">
        <v>93</v>
      </c>
      <c r="D12" s="50" t="s">
        <v>546</v>
      </c>
      <c r="E12" s="52">
        <v>600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3" spans="2:6" ht="15">
      <c r="B13" s="65"/>
      <c r="C13" s="65"/>
      <c r="D13" s="65"/>
      <c r="F13" s="65"/>
    </row>
    <row r="14" spans="2:6" ht="15">
      <c r="B14" s="77" t="s">
        <v>661</v>
      </c>
      <c r="C14" s="111"/>
      <c r="D14" s="111"/>
      <c r="E14" s="111"/>
      <c r="F14" s="111"/>
    </row>
    <row r="15" spans="2:6" ht="15">
      <c r="B15" s="77" t="s">
        <v>547</v>
      </c>
      <c r="C15" s="111"/>
      <c r="D15" s="111"/>
      <c r="E15" s="111"/>
      <c r="F15" s="111"/>
    </row>
    <row r="17" spans="2:17" s="54" customFormat="1" ht="15">
      <c r="B17" s="106" t="s">
        <v>633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Q17" s="6"/>
    </row>
  </sheetData>
  <sheetProtection/>
  <mergeCells count="5">
    <mergeCell ref="G2:I2"/>
    <mergeCell ref="H6:I6"/>
    <mergeCell ref="B14:F14"/>
    <mergeCell ref="B15:F15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9.25390625" style="49" customWidth="1"/>
    <col min="3" max="3" width="10.00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45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60</v>
      </c>
      <c r="I10" s="57" t="str">
        <f>B10</f>
        <v>Skład</v>
      </c>
      <c r="J10" s="57" t="s">
        <v>671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662</v>
      </c>
      <c r="C11" s="50" t="s">
        <v>548</v>
      </c>
      <c r="D11" s="50" t="s">
        <v>549</v>
      </c>
      <c r="E11" s="52">
        <v>800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6" ht="15">
      <c r="B13" s="77" t="s">
        <v>663</v>
      </c>
      <c r="C13" s="105"/>
      <c r="D13" s="105"/>
      <c r="E13" s="105"/>
      <c r="F13" s="105"/>
    </row>
    <row r="15" spans="2:17" s="54" customFormat="1" ht="15">
      <c r="B15" s="106" t="s">
        <v>633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Q15" s="6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3.25390625" style="49" customWidth="1"/>
    <col min="3" max="3" width="10.1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46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671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550</v>
      </c>
      <c r="C11" s="50" t="s">
        <v>93</v>
      </c>
      <c r="D11" s="50" t="s">
        <v>150</v>
      </c>
      <c r="E11" s="52">
        <v>400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6" ht="15">
      <c r="B13" s="77" t="s">
        <v>551</v>
      </c>
      <c r="C13" s="105"/>
      <c r="D13" s="105"/>
      <c r="E13" s="105"/>
      <c r="F13" s="105"/>
    </row>
    <row r="15" spans="2:17" s="54" customFormat="1" ht="15">
      <c r="B15" s="106" t="s">
        <v>633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Q15" s="6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42.25390625" style="49" customWidth="1"/>
    <col min="3" max="3" width="21.125" style="49" customWidth="1"/>
    <col min="4" max="4" width="19.253906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7.2539062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47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66</v>
      </c>
      <c r="F10" s="59"/>
      <c r="G10" s="57" t="str">
        <f>"Nazwa handlowa /
"&amp;C10&amp;" / 
"&amp;D10</f>
        <v>Nazwa handlowa /
Dawka / 
Postać/ Opakowanie</v>
      </c>
      <c r="H10" s="57" t="s">
        <v>655</v>
      </c>
      <c r="I10" s="57" t="str">
        <f>B10</f>
        <v>Skład</v>
      </c>
      <c r="J10" s="57" t="s">
        <v>672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60">
      <c r="A11" s="45" t="s">
        <v>2</v>
      </c>
      <c r="B11" s="50" t="s">
        <v>552</v>
      </c>
      <c r="C11" s="50" t="s">
        <v>553</v>
      </c>
      <c r="D11" s="50" t="s">
        <v>554</v>
      </c>
      <c r="E11" s="52">
        <v>100</v>
      </c>
      <c r="F11" s="19" t="s">
        <v>71</v>
      </c>
      <c r="G11" s="22" t="s">
        <v>68</v>
      </c>
      <c r="H11" s="22"/>
      <c r="I11" s="22"/>
      <c r="J11" s="23"/>
      <c r="K11" s="22"/>
      <c r="L11" s="22"/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37.125" style="49" customWidth="1"/>
    <col min="3" max="3" width="14.75390625" style="49" customWidth="1"/>
    <col min="4" max="4" width="0.12890625" style="49" hidden="1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6.7539062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48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555</v>
      </c>
      <c r="D10" s="67"/>
      <c r="E10" s="58" t="s">
        <v>62</v>
      </c>
      <c r="F10" s="59"/>
      <c r="G10" s="57" t="str">
        <f>"Nazwa handlowa /
"&amp;C10&amp;" / 
"&amp;D10</f>
        <v>Nazwa handlowa /
Wymiary / 
</v>
      </c>
      <c r="H10" s="57" t="s">
        <v>655</v>
      </c>
      <c r="I10" s="57" t="str">
        <f>B10</f>
        <v>Skład</v>
      </c>
      <c r="J10" s="57" t="s">
        <v>673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60">
      <c r="A11" s="45" t="s">
        <v>2</v>
      </c>
      <c r="B11" s="50" t="s">
        <v>556</v>
      </c>
      <c r="C11" s="50" t="s">
        <v>557</v>
      </c>
      <c r="D11" s="68"/>
      <c r="E11" s="52">
        <v>3000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60">
      <c r="A12" s="45" t="s">
        <v>3</v>
      </c>
      <c r="B12" s="50" t="s">
        <v>556</v>
      </c>
      <c r="C12" s="50" t="s">
        <v>558</v>
      </c>
      <c r="D12" s="68"/>
      <c r="E12" s="52">
        <v>2000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6" ht="15">
      <c r="B14" s="77" t="s">
        <v>559</v>
      </c>
      <c r="C14" s="105"/>
      <c r="D14" s="105"/>
      <c r="E14" s="105"/>
      <c r="F14" s="105"/>
    </row>
    <row r="16" spans="2:17" s="54" customFormat="1" ht="15">
      <c r="B16" s="106" t="s">
        <v>633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0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5.625" style="2" customWidth="1"/>
    <col min="3" max="3" width="11.875" style="2" customWidth="1"/>
    <col min="4" max="4" width="20.75390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7" t="s">
        <v>14</v>
      </c>
      <c r="C4" s="8">
        <v>4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62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7" s="49" customFormat="1" ht="45">
      <c r="A11" s="45" t="s">
        <v>2</v>
      </c>
      <c r="B11" s="50" t="s">
        <v>162</v>
      </c>
      <c r="C11" s="50" t="s">
        <v>65</v>
      </c>
      <c r="D11" s="50" t="s">
        <v>156</v>
      </c>
      <c r="E11" s="52">
        <v>10000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5:17" s="49" customFormat="1" ht="15">
      <c r="E12" s="4"/>
      <c r="Q12" s="6"/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  <row r="15" spans="5:17" s="49" customFormat="1" ht="15">
      <c r="E15" s="4"/>
      <c r="Q15" s="6"/>
    </row>
    <row r="16" spans="5:17" s="49" customFormat="1" ht="15">
      <c r="E16" s="4"/>
      <c r="Q16" s="6"/>
    </row>
    <row r="17" spans="5:17" s="49" customFormat="1" ht="15">
      <c r="E17" s="4"/>
      <c r="Q17" s="6"/>
    </row>
    <row r="18" spans="5:17" s="49" customFormat="1" ht="15">
      <c r="E18" s="4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34.625" style="49" customWidth="1"/>
    <col min="3" max="3" width="14.87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8.12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49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560</v>
      </c>
      <c r="D10" s="57" t="s">
        <v>145</v>
      </c>
      <c r="E10" s="58" t="s">
        <v>66</v>
      </c>
      <c r="F10" s="59"/>
      <c r="G10" s="57" t="str">
        <f>"Nazwa handlowa /
"&amp;C10&amp;" / 
"&amp;D10</f>
        <v>Nazwa handlowa /
Pojemność / 
Postać / opakowanie</v>
      </c>
      <c r="H10" s="57" t="s">
        <v>655</v>
      </c>
      <c r="I10" s="57" t="str">
        <f>B10</f>
        <v>Skład</v>
      </c>
      <c r="J10" s="57" t="s">
        <v>673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60">
      <c r="A11" s="45" t="s">
        <v>2</v>
      </c>
      <c r="B11" s="50" t="s">
        <v>674</v>
      </c>
      <c r="C11" s="50" t="s">
        <v>301</v>
      </c>
      <c r="D11" s="50" t="s">
        <v>561</v>
      </c>
      <c r="E11" s="52">
        <v>4500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60">
      <c r="A12" s="45" t="s">
        <v>3</v>
      </c>
      <c r="B12" s="50" t="s">
        <v>674</v>
      </c>
      <c r="C12" s="50" t="s">
        <v>562</v>
      </c>
      <c r="D12" s="50" t="s">
        <v>561</v>
      </c>
      <c r="E12" s="52">
        <v>2900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6" ht="15">
      <c r="B14" s="77" t="s">
        <v>559</v>
      </c>
      <c r="C14" s="105"/>
      <c r="D14" s="105"/>
      <c r="E14" s="105"/>
      <c r="F14" s="105"/>
    </row>
    <row r="16" spans="2:17" s="54" customFormat="1" ht="15">
      <c r="B16" s="106" t="s">
        <v>633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35.75390625" style="49" customWidth="1"/>
    <col min="3" max="3" width="18.75390625" style="49" customWidth="1"/>
    <col min="4" max="4" width="21.125" style="49" hidden="1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7.7539062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50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SUM(N11:N12)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555</v>
      </c>
      <c r="D10" s="67"/>
      <c r="E10" s="58" t="s">
        <v>66</v>
      </c>
      <c r="F10" s="59"/>
      <c r="G10" s="57" t="str">
        <f>"Nazwa handlowa /
"&amp;C10&amp;" / 
"&amp;D10</f>
        <v>Nazwa handlowa /
Wymiary / 
</v>
      </c>
      <c r="H10" s="57" t="s">
        <v>655</v>
      </c>
      <c r="I10" s="57" t="str">
        <f>B10</f>
        <v>Skład</v>
      </c>
      <c r="J10" s="57" t="s">
        <v>673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75">
      <c r="A11" s="45" t="s">
        <v>2</v>
      </c>
      <c r="B11" s="50" t="s">
        <v>563</v>
      </c>
      <c r="C11" s="50" t="s">
        <v>564</v>
      </c>
      <c r="D11" s="68"/>
      <c r="E11" s="52">
        <v>800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75">
      <c r="A12" s="45" t="s">
        <v>3</v>
      </c>
      <c r="B12" s="50" t="s">
        <v>563</v>
      </c>
      <c r="C12" s="50" t="s">
        <v>565</v>
      </c>
      <c r="D12" s="68"/>
      <c r="E12" s="52">
        <v>10000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4" spans="2:6" ht="15">
      <c r="B14" s="77" t="s">
        <v>566</v>
      </c>
      <c r="C14" s="105"/>
      <c r="D14" s="105"/>
      <c r="E14" s="105"/>
      <c r="F14" s="105"/>
    </row>
    <row r="16" spans="2:17" s="54" customFormat="1" ht="15">
      <c r="B16" s="106" t="s">
        <v>633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41.125" style="49" customWidth="1"/>
    <col min="3" max="3" width="15.37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7.2539062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51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SUM(N11:N16)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555</v>
      </c>
      <c r="D10" s="57" t="s">
        <v>64</v>
      </c>
      <c r="E10" s="58" t="s">
        <v>66</v>
      </c>
      <c r="F10" s="59"/>
      <c r="G10" s="57" t="str">
        <f>"Nazwa handlowa /
"&amp;C10&amp;" / 
"&amp;D10</f>
        <v>Nazwa handlowa /
Wymiary / 
Postać/ Opakowanie</v>
      </c>
      <c r="H10" s="57" t="s">
        <v>655</v>
      </c>
      <c r="I10" s="57" t="str">
        <f>B10</f>
        <v>Skład</v>
      </c>
      <c r="J10" s="57" t="s">
        <v>673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60">
      <c r="A11" s="45" t="s">
        <v>2</v>
      </c>
      <c r="B11" s="50" t="s">
        <v>567</v>
      </c>
      <c r="C11" s="50" t="s">
        <v>568</v>
      </c>
      <c r="D11" s="50" t="s">
        <v>569</v>
      </c>
      <c r="E11" s="52">
        <v>1800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 aca="true" t="shared" si="0" ref="L11:L16">IF(K11=0,"0,00",IF(K11&gt;0,ROUND(E11/K11,2)))</f>
        <v>0,00</v>
      </c>
      <c r="M11" s="22"/>
      <c r="N11" s="51">
        <f aca="true" t="shared" si="1" ref="N11:N16">ROUND(L11*ROUND(M11,2),2)</f>
        <v>0</v>
      </c>
    </row>
    <row r="12" spans="1:14" ht="60">
      <c r="A12" s="45" t="s">
        <v>3</v>
      </c>
      <c r="B12" s="50" t="s">
        <v>567</v>
      </c>
      <c r="C12" s="50" t="s">
        <v>570</v>
      </c>
      <c r="D12" s="50" t="s">
        <v>569</v>
      </c>
      <c r="E12" s="52">
        <v>1800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 t="shared" si="0"/>
        <v>0,00</v>
      </c>
      <c r="M12" s="22"/>
      <c r="N12" s="51">
        <f t="shared" si="1"/>
        <v>0</v>
      </c>
    </row>
    <row r="13" spans="1:14" ht="60">
      <c r="A13" s="45" t="s">
        <v>4</v>
      </c>
      <c r="B13" s="50" t="s">
        <v>567</v>
      </c>
      <c r="C13" s="50" t="s">
        <v>571</v>
      </c>
      <c r="D13" s="50" t="s">
        <v>569</v>
      </c>
      <c r="E13" s="52">
        <v>1000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 t="shared" si="0"/>
        <v>0,00</v>
      </c>
      <c r="M13" s="22"/>
      <c r="N13" s="51">
        <f t="shared" si="1"/>
        <v>0</v>
      </c>
    </row>
    <row r="14" spans="1:14" ht="60">
      <c r="A14" s="45" t="s">
        <v>5</v>
      </c>
      <c r="B14" s="50" t="s">
        <v>567</v>
      </c>
      <c r="C14" s="50" t="s">
        <v>572</v>
      </c>
      <c r="D14" s="50" t="s">
        <v>569</v>
      </c>
      <c r="E14" s="52">
        <v>500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 t="shared" si="0"/>
        <v>0,00</v>
      </c>
      <c r="M14" s="22"/>
      <c r="N14" s="51">
        <f t="shared" si="1"/>
        <v>0</v>
      </c>
    </row>
    <row r="15" spans="1:14" ht="45">
      <c r="A15" s="45" t="s">
        <v>40</v>
      </c>
      <c r="B15" s="50" t="s">
        <v>573</v>
      </c>
      <c r="C15" s="50" t="s">
        <v>574</v>
      </c>
      <c r="D15" s="50" t="s">
        <v>569</v>
      </c>
      <c r="E15" s="52">
        <v>1000</v>
      </c>
      <c r="F15" s="19" t="s">
        <v>70</v>
      </c>
      <c r="G15" s="22" t="s">
        <v>68</v>
      </c>
      <c r="H15" s="22"/>
      <c r="I15" s="22"/>
      <c r="J15" s="23"/>
      <c r="K15" s="22"/>
      <c r="L15" s="22" t="str">
        <f t="shared" si="0"/>
        <v>0,00</v>
      </c>
      <c r="M15" s="22"/>
      <c r="N15" s="51">
        <f t="shared" si="1"/>
        <v>0</v>
      </c>
    </row>
    <row r="16" spans="1:14" ht="45">
      <c r="A16" s="45" t="s">
        <v>46</v>
      </c>
      <c r="B16" s="50" t="s">
        <v>573</v>
      </c>
      <c r="C16" s="50" t="s">
        <v>575</v>
      </c>
      <c r="D16" s="50" t="s">
        <v>569</v>
      </c>
      <c r="E16" s="52">
        <v>1500</v>
      </c>
      <c r="F16" s="19" t="s">
        <v>70</v>
      </c>
      <c r="G16" s="22" t="s">
        <v>68</v>
      </c>
      <c r="H16" s="22"/>
      <c r="I16" s="22"/>
      <c r="J16" s="23"/>
      <c r="K16" s="22"/>
      <c r="L16" s="22" t="str">
        <f t="shared" si="0"/>
        <v>0,00</v>
      </c>
      <c r="M16" s="22"/>
      <c r="N16" s="51">
        <f t="shared" si="1"/>
        <v>0</v>
      </c>
    </row>
    <row r="18" spans="2:6" ht="15">
      <c r="B18" s="77" t="s">
        <v>559</v>
      </c>
      <c r="C18" s="105"/>
      <c r="D18" s="105"/>
      <c r="E18" s="105"/>
      <c r="F18" s="105"/>
    </row>
    <row r="20" spans="2:17" s="54" customFormat="1" ht="15">
      <c r="B20" s="106" t="s">
        <v>633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Q20" s="6"/>
    </row>
  </sheetData>
  <sheetProtection/>
  <mergeCells count="4">
    <mergeCell ref="G2:I2"/>
    <mergeCell ref="H6:I6"/>
    <mergeCell ref="B18:F18"/>
    <mergeCell ref="B20:N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9"/>
  <sheetViews>
    <sheetView showGridLines="0" zoomScale="77" zoomScaleNormal="77" zoomScalePageLayoutView="80" workbookViewId="0" topLeftCell="A7">
      <selection activeCell="H7" sqref="H7"/>
    </sheetView>
  </sheetViews>
  <sheetFormatPr defaultColWidth="9.00390625" defaultRowHeight="12.75"/>
  <cols>
    <col min="1" max="1" width="5.375" style="49" customWidth="1"/>
    <col min="2" max="2" width="35.25390625" style="49" customWidth="1"/>
    <col min="3" max="3" width="41.87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35.0039062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52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SUM(N11:N15)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656</v>
      </c>
      <c r="I10" s="57" t="str">
        <f>B10</f>
        <v>Skład</v>
      </c>
      <c r="J10" s="57" t="s">
        <v>671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135">
      <c r="A11" s="69" t="s">
        <v>2</v>
      </c>
      <c r="B11" s="56" t="s">
        <v>675</v>
      </c>
      <c r="C11" s="56" t="s">
        <v>576</v>
      </c>
      <c r="D11" s="56" t="s">
        <v>577</v>
      </c>
      <c r="E11" s="70">
        <v>2520</v>
      </c>
      <c r="F11" s="71" t="s">
        <v>70</v>
      </c>
      <c r="G11" s="72" t="s">
        <v>646</v>
      </c>
      <c r="H11" s="72"/>
      <c r="I11" s="72"/>
      <c r="J11" s="73" t="s">
        <v>647</v>
      </c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75">
      <c r="A12" s="69" t="s">
        <v>3</v>
      </c>
      <c r="B12" s="56" t="s">
        <v>676</v>
      </c>
      <c r="C12" s="56" t="s">
        <v>578</v>
      </c>
      <c r="D12" s="56" t="s">
        <v>677</v>
      </c>
      <c r="E12" s="70">
        <v>1500</v>
      </c>
      <c r="F12" s="71" t="s">
        <v>70</v>
      </c>
      <c r="G12" s="72" t="s">
        <v>68</v>
      </c>
      <c r="H12" s="72"/>
      <c r="I12" s="72"/>
      <c r="J12" s="7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3" spans="1:14" ht="135">
      <c r="A13" s="69" t="s">
        <v>4</v>
      </c>
      <c r="B13" s="56" t="s">
        <v>579</v>
      </c>
      <c r="C13" s="56" t="s">
        <v>580</v>
      </c>
      <c r="D13" s="56" t="s">
        <v>581</v>
      </c>
      <c r="E13" s="70">
        <v>200</v>
      </c>
      <c r="F13" s="71" t="s">
        <v>70</v>
      </c>
      <c r="G13" s="72" t="s">
        <v>648</v>
      </c>
      <c r="H13" s="72"/>
      <c r="I13" s="72"/>
      <c r="J13" s="72" t="s">
        <v>649</v>
      </c>
      <c r="K13" s="22"/>
      <c r="L13" s="22" t="str">
        <f>IF(K13=0,"0,00",IF(K13&gt;0,ROUND(E13/K13,2)))</f>
        <v>0,00</v>
      </c>
      <c r="M13" s="22"/>
      <c r="N13" s="51">
        <f>ROUND(L13*ROUND(M13,2),2)</f>
        <v>0</v>
      </c>
    </row>
    <row r="14" spans="1:14" ht="210">
      <c r="A14" s="69" t="s">
        <v>5</v>
      </c>
      <c r="B14" s="56" t="s">
        <v>582</v>
      </c>
      <c r="C14" s="56" t="s">
        <v>583</v>
      </c>
      <c r="D14" s="56" t="s">
        <v>584</v>
      </c>
      <c r="E14" s="70">
        <v>2000</v>
      </c>
      <c r="F14" s="71" t="s">
        <v>70</v>
      </c>
      <c r="G14" s="72" t="s">
        <v>650</v>
      </c>
      <c r="H14" s="72"/>
      <c r="I14" s="72"/>
      <c r="J14" s="72" t="s">
        <v>651</v>
      </c>
      <c r="K14" s="22"/>
      <c r="L14" s="22" t="str">
        <f>IF(K14=0,"0,00",IF(K14&gt;0,ROUND(E14/K14,2)))</f>
        <v>0,00</v>
      </c>
      <c r="M14" s="22"/>
      <c r="N14" s="51">
        <f>ROUND(L14*ROUND(M14,2),2)</f>
        <v>0</v>
      </c>
    </row>
    <row r="15" spans="1:14" ht="135">
      <c r="A15" s="69" t="s">
        <v>40</v>
      </c>
      <c r="B15" s="56" t="s">
        <v>585</v>
      </c>
      <c r="C15" s="56" t="s">
        <v>586</v>
      </c>
      <c r="D15" s="56" t="s">
        <v>587</v>
      </c>
      <c r="E15" s="70">
        <v>400</v>
      </c>
      <c r="F15" s="71" t="s">
        <v>70</v>
      </c>
      <c r="G15" s="72" t="s">
        <v>652</v>
      </c>
      <c r="H15" s="72"/>
      <c r="I15" s="72"/>
      <c r="J15" s="72" t="s">
        <v>653</v>
      </c>
      <c r="K15" s="22"/>
      <c r="L15" s="22" t="str">
        <f>IF(K15=0,"0,00",IF(K15&gt;0,ROUND(E15/K15,2)))</f>
        <v>0,00</v>
      </c>
      <c r="M15" s="22"/>
      <c r="N15" s="51">
        <f>ROUND(L15*ROUND(M15,2),2)</f>
        <v>0</v>
      </c>
    </row>
    <row r="17" spans="2:6" ht="15">
      <c r="B17" s="77" t="s">
        <v>588</v>
      </c>
      <c r="C17" s="105"/>
      <c r="D17" s="105"/>
      <c r="E17" s="105"/>
      <c r="F17" s="105"/>
    </row>
    <row r="19" spans="2:17" s="54" customFormat="1" ht="15">
      <c r="B19" s="106" t="s">
        <v>633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Q19" s="6"/>
    </row>
  </sheetData>
  <sheetProtection/>
  <mergeCells count="4">
    <mergeCell ref="G2:I2"/>
    <mergeCell ref="H6:I6"/>
    <mergeCell ref="B17:F17"/>
    <mergeCell ref="B19:N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46.375" style="49" customWidth="1"/>
    <col min="3" max="3" width="37.1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53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61" t="s">
        <v>634</v>
      </c>
      <c r="H6" s="103">
        <f>SUM(N11:N14)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656</v>
      </c>
      <c r="I10" s="57" t="str">
        <f>B10</f>
        <v>Skład</v>
      </c>
      <c r="J10" s="57" t="s">
        <v>671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105">
      <c r="A11" s="45" t="s">
        <v>2</v>
      </c>
      <c r="B11" s="50" t="s">
        <v>589</v>
      </c>
      <c r="C11" s="50" t="s">
        <v>590</v>
      </c>
      <c r="D11" s="50" t="s">
        <v>303</v>
      </c>
      <c r="E11" s="52">
        <v>5500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2" spans="1:14" ht="165">
      <c r="A12" s="45" t="s">
        <v>3</v>
      </c>
      <c r="B12" s="50" t="s">
        <v>631</v>
      </c>
      <c r="C12" s="50" t="s">
        <v>591</v>
      </c>
      <c r="D12" s="50" t="s">
        <v>592</v>
      </c>
      <c r="E12" s="52">
        <v>1320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</row>
    <row r="13" spans="1:14" ht="120">
      <c r="A13" s="45" t="s">
        <v>4</v>
      </c>
      <c r="B13" s="50" t="s">
        <v>593</v>
      </c>
      <c r="C13" s="50" t="s">
        <v>594</v>
      </c>
      <c r="D13" s="50" t="s">
        <v>595</v>
      </c>
      <c r="E13" s="52">
        <v>18000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>IF(K13=0,"0,00",IF(K13&gt;0,ROUND(E13/K13,2)))</f>
        <v>0,00</v>
      </c>
      <c r="M13" s="22"/>
      <c r="N13" s="51">
        <f>ROUND(L13*ROUND(M13,2),2)</f>
        <v>0</v>
      </c>
    </row>
    <row r="14" spans="1:14" ht="75">
      <c r="A14" s="45" t="s">
        <v>5</v>
      </c>
      <c r="B14" s="50" t="s">
        <v>596</v>
      </c>
      <c r="C14" s="50" t="s">
        <v>630</v>
      </c>
      <c r="D14" s="50" t="s">
        <v>597</v>
      </c>
      <c r="E14" s="52">
        <v>1000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>IF(K14=0,"0,00",IF(K14&gt;0,ROUND(E14/K14,2)))</f>
        <v>0,00</v>
      </c>
      <c r="M14" s="22"/>
      <c r="N14" s="51">
        <f>ROUND(L14*ROUND(M14,2),2)</f>
        <v>0</v>
      </c>
    </row>
    <row r="16" spans="2:17" s="54" customFormat="1" ht="15">
      <c r="B16" s="106" t="s">
        <v>633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  <row r="17" spans="2:17" s="54" customFormat="1" ht="1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Q17" s="6"/>
    </row>
  </sheetData>
  <sheetProtection/>
  <mergeCells count="3">
    <mergeCell ref="G2:I2"/>
    <mergeCell ref="H6:I6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49" customWidth="1"/>
    <col min="2" max="2" width="15.375" style="49" customWidth="1"/>
    <col min="3" max="3" width="11.25390625" style="49" customWidth="1"/>
    <col min="4" max="4" width="21.125" style="49" customWidth="1"/>
    <col min="5" max="5" width="12.875" style="4" customWidth="1"/>
    <col min="6" max="6" width="9.875" style="49" customWidth="1"/>
    <col min="7" max="8" width="37.375" style="49" customWidth="1"/>
    <col min="9" max="9" width="18.125" style="49" customWidth="1"/>
    <col min="10" max="10" width="25.875" style="49" customWidth="1"/>
    <col min="11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46" t="s">
        <v>14</v>
      </c>
      <c r="C4" s="47">
        <v>54</v>
      </c>
      <c r="D4" s="9"/>
      <c r="E4" s="10"/>
      <c r="F4" s="48"/>
      <c r="G4" s="12" t="s">
        <v>19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 customHeight="1">
      <c r="A6" s="46"/>
      <c r="B6" s="46"/>
      <c r="C6" s="13"/>
      <c r="D6" s="13"/>
      <c r="E6" s="14"/>
      <c r="F6" s="48"/>
      <c r="G6" s="61" t="s">
        <v>634</v>
      </c>
      <c r="H6" s="103">
        <f>SUM(N11:N11)</f>
        <v>0</v>
      </c>
      <c r="I6" s="104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9"/>
    </row>
    <row r="9" spans="2:17" ht="15">
      <c r="B9" s="46"/>
      <c r="E9" s="18"/>
      <c r="Q9" s="49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57</v>
      </c>
      <c r="E10" s="58" t="s">
        <v>62</v>
      </c>
      <c r="F10" s="59"/>
      <c r="G10" s="57" t="str">
        <f>"Nazwa handlowa /
"&amp;C10&amp;" / 
"&amp;D10</f>
        <v>Nazwa handlowa /
Dawka / 
Postać /Opakowanie</v>
      </c>
      <c r="H10" s="57" t="s">
        <v>656</v>
      </c>
      <c r="I10" s="57" t="str">
        <f>B10</f>
        <v>Skład</v>
      </c>
      <c r="J10" s="57" t="s">
        <v>671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4" ht="45">
      <c r="A11" s="45" t="s">
        <v>2</v>
      </c>
      <c r="B11" s="50" t="s">
        <v>598</v>
      </c>
      <c r="C11" s="50" t="s">
        <v>303</v>
      </c>
      <c r="D11" s="50" t="s">
        <v>599</v>
      </c>
      <c r="E11" s="52">
        <v>500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</row>
    <row r="13" spans="2:17" s="54" customFormat="1" ht="15">
      <c r="B13" s="106" t="s">
        <v>633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Q13" s="6"/>
    </row>
    <row r="14" spans="2:17" s="54" customFormat="1" ht="1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6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9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6.625" style="2" customWidth="1"/>
    <col min="3" max="3" width="9.875" style="2" customWidth="1"/>
    <col min="4" max="4" width="20.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7" t="s">
        <v>14</v>
      </c>
      <c r="C4" s="8">
        <v>5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634</v>
      </c>
      <c r="H6" s="103">
        <f>SUM(N11:N12)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62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7" s="49" customFormat="1" ht="45">
      <c r="A11" s="45" t="s">
        <v>2</v>
      </c>
      <c r="B11" s="50" t="s">
        <v>164</v>
      </c>
      <c r="C11" s="50" t="s">
        <v>165</v>
      </c>
      <c r="D11" s="50" t="s">
        <v>91</v>
      </c>
      <c r="E11" s="52">
        <v>13500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164</v>
      </c>
      <c r="C12" s="50" t="s">
        <v>166</v>
      </c>
      <c r="D12" s="50" t="s">
        <v>91</v>
      </c>
      <c r="E12" s="52">
        <v>4890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  <c r="Q12" s="6"/>
    </row>
    <row r="13" spans="5:17" s="49" customFormat="1" ht="15">
      <c r="E13" s="4"/>
      <c r="Q13" s="6"/>
    </row>
    <row r="14" spans="2:17" s="49" customFormat="1" ht="15">
      <c r="B14" s="77" t="s">
        <v>153</v>
      </c>
      <c r="C14" s="105"/>
      <c r="D14" s="105"/>
      <c r="E14" s="105"/>
      <c r="F14" s="105"/>
      <c r="Q14" s="6"/>
    </row>
    <row r="15" spans="5:17" s="49" customFormat="1" ht="15">
      <c r="E15" s="4"/>
      <c r="Q15" s="6"/>
    </row>
    <row r="16" spans="2:17" s="54" customFormat="1" ht="15">
      <c r="B16" s="106" t="s">
        <v>633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  <row r="17" spans="5:17" s="49" customFormat="1" ht="15">
      <c r="E17" s="4"/>
      <c r="Q17" s="6"/>
    </row>
    <row r="18" spans="5:17" s="49" customFormat="1" ht="15">
      <c r="E18" s="4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2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8.875" style="2" customWidth="1"/>
    <col min="3" max="3" width="11.125" style="2" customWidth="1"/>
    <col min="4" max="4" width="20.25390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7" t="s">
        <v>14</v>
      </c>
      <c r="C4" s="8">
        <v>6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634</v>
      </c>
      <c r="H6" s="103">
        <f>SUM(N11:N12)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62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7" s="49" customFormat="1" ht="45">
      <c r="A11" s="45" t="s">
        <v>2</v>
      </c>
      <c r="B11" s="50" t="s">
        <v>167</v>
      </c>
      <c r="C11" s="50" t="s">
        <v>93</v>
      </c>
      <c r="D11" s="50" t="s">
        <v>156</v>
      </c>
      <c r="E11" s="52">
        <v>2002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167</v>
      </c>
      <c r="C12" s="50" t="s">
        <v>148</v>
      </c>
      <c r="D12" s="50" t="s">
        <v>156</v>
      </c>
      <c r="E12" s="52">
        <v>280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  <c r="Q12" s="6"/>
    </row>
    <row r="13" spans="5:17" s="49" customFormat="1" ht="15">
      <c r="E13" s="4"/>
      <c r="Q13" s="6"/>
    </row>
    <row r="14" spans="2:17" s="49" customFormat="1" ht="15">
      <c r="B14" s="77" t="s">
        <v>153</v>
      </c>
      <c r="C14" s="105"/>
      <c r="D14" s="105"/>
      <c r="E14" s="105"/>
      <c r="F14" s="105"/>
      <c r="Q14" s="6"/>
    </row>
    <row r="15" spans="5:17" s="49" customFormat="1" ht="15">
      <c r="E15" s="4"/>
      <c r="Q15" s="6"/>
    </row>
    <row r="16" spans="2:17" s="54" customFormat="1" ht="15">
      <c r="B16" s="106" t="s">
        <v>633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  <row r="17" spans="5:17" s="49" customFormat="1" ht="15">
      <c r="E17" s="4"/>
      <c r="Q17" s="6"/>
    </row>
    <row r="18" spans="5:17" s="49" customFormat="1" ht="15">
      <c r="E18" s="4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  <row r="71" spans="5:17" s="49" customFormat="1" ht="15">
      <c r="E71" s="4"/>
      <c r="Q71" s="6"/>
    </row>
    <row r="72" spans="5:17" s="49" customFormat="1" ht="15">
      <c r="E72" s="4"/>
      <c r="Q72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5"/>
  <sheetViews>
    <sheetView showGridLines="0" zoomScale="77" zoomScaleNormal="77" zoomScalePageLayoutView="85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3.25390625" style="2" customWidth="1"/>
    <col min="3" max="3" width="10.125" style="2" customWidth="1"/>
    <col min="4" max="4" width="26.87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7" t="s">
        <v>14</v>
      </c>
      <c r="C4" s="8">
        <v>7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634</v>
      </c>
      <c r="H6" s="103">
        <f>SUM(N11:N12)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163</v>
      </c>
      <c r="E10" s="58" t="s">
        <v>62</v>
      </c>
      <c r="F10" s="59"/>
      <c r="G10" s="57" t="str">
        <f>"Nazwa handlowa /
"&amp;C10&amp;" / 
"&amp;D10</f>
        <v>Nazwa handlowa /
Dawka / 
Postać/Opakowanie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7" s="49" customFormat="1" ht="45">
      <c r="A11" s="45" t="s">
        <v>2</v>
      </c>
      <c r="B11" s="50" t="s">
        <v>168</v>
      </c>
      <c r="C11" s="50" t="s">
        <v>169</v>
      </c>
      <c r="D11" s="50" t="s">
        <v>170</v>
      </c>
      <c r="E11" s="52">
        <v>2000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168</v>
      </c>
      <c r="C12" s="50" t="s">
        <v>171</v>
      </c>
      <c r="D12" s="50" t="s">
        <v>172</v>
      </c>
      <c r="E12" s="52">
        <v>30000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  <c r="Q12" s="6"/>
    </row>
    <row r="13" spans="5:17" s="49" customFormat="1" ht="15">
      <c r="E13" s="4"/>
      <c r="Q13" s="6"/>
    </row>
    <row r="14" spans="2:17" s="49" customFormat="1" ht="15">
      <c r="B14" s="77" t="s">
        <v>153</v>
      </c>
      <c r="C14" s="105"/>
      <c r="D14" s="105"/>
      <c r="E14" s="105"/>
      <c r="F14" s="105"/>
      <c r="Q14" s="6"/>
    </row>
    <row r="15" spans="5:17" s="49" customFormat="1" ht="15">
      <c r="E15" s="4"/>
      <c r="Q15" s="6"/>
    </row>
    <row r="16" spans="2:17" s="54" customFormat="1" ht="15">
      <c r="B16" s="106" t="s">
        <v>633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6"/>
    </row>
    <row r="17" spans="5:17" s="49" customFormat="1" ht="15">
      <c r="E17" s="4"/>
      <c r="Q17" s="6"/>
    </row>
    <row r="18" spans="5:17" s="49" customFormat="1" ht="15">
      <c r="E18" s="4"/>
      <c r="Q18" s="6"/>
    </row>
    <row r="19" spans="5:17" s="49" customFormat="1" ht="15">
      <c r="E19" s="4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  <row r="71" spans="5:17" s="49" customFormat="1" ht="15">
      <c r="E71" s="4"/>
      <c r="Q71" s="6"/>
    </row>
    <row r="72" spans="5:17" s="49" customFormat="1" ht="15">
      <c r="E72" s="4"/>
      <c r="Q72" s="6"/>
    </row>
    <row r="73" spans="5:17" s="49" customFormat="1" ht="15">
      <c r="E73" s="4"/>
      <c r="Q73" s="6"/>
    </row>
    <row r="74" spans="5:17" s="49" customFormat="1" ht="15">
      <c r="E74" s="4"/>
      <c r="Q74" s="6"/>
    </row>
    <row r="75" spans="5:17" s="49" customFormat="1" ht="15">
      <c r="E75" s="4"/>
      <c r="Q75" s="6"/>
    </row>
  </sheetData>
  <sheetProtection/>
  <mergeCells count="4">
    <mergeCell ref="G2:I2"/>
    <mergeCell ref="H6:I6"/>
    <mergeCell ref="B14:F14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5"/>
  <sheetViews>
    <sheetView showGridLines="0" zoomScale="77" zoomScaleNormal="77" zoomScalePageLayoutView="80" workbookViewId="0" topLeftCell="A1">
      <selection activeCell="D6" sqref="D6:E6"/>
    </sheetView>
  </sheetViews>
  <sheetFormatPr defaultColWidth="9.00390625" defaultRowHeight="12.75"/>
  <cols>
    <col min="1" max="1" width="5.375" style="2" customWidth="1"/>
    <col min="2" max="2" width="17.25390625" style="2" customWidth="1"/>
    <col min="3" max="3" width="10.75390625" style="2" customWidth="1"/>
    <col min="4" max="4" width="25.625" style="2" customWidth="1"/>
    <col min="5" max="5" width="12.875" style="4" customWidth="1"/>
    <col min="6" max="6" width="9.875" style="2" customWidth="1"/>
    <col min="7" max="8" width="37.375" style="2" customWidth="1"/>
    <col min="9" max="9" width="18.125" style="2" customWidth="1"/>
    <col min="10" max="10" width="25.875" style="2" customWidth="1"/>
    <col min="11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DFP.271.92.2021.AB</v>
      </c>
      <c r="N1" s="5" t="s">
        <v>59</v>
      </c>
      <c r="S1" s="3"/>
      <c r="T1" s="3"/>
    </row>
    <row r="2" spans="7:9" ht="15">
      <c r="G2" s="95"/>
      <c r="H2" s="95"/>
      <c r="I2" s="95"/>
    </row>
    <row r="3" ht="15">
      <c r="N3" s="5" t="s">
        <v>63</v>
      </c>
    </row>
    <row r="4" spans="2:17" ht="15">
      <c r="B4" s="7" t="s">
        <v>14</v>
      </c>
      <c r="C4" s="8">
        <v>8</v>
      </c>
      <c r="D4" s="9"/>
      <c r="E4" s="10"/>
      <c r="F4" s="11"/>
      <c r="G4" s="12" t="s">
        <v>19</v>
      </c>
      <c r="H4" s="11"/>
      <c r="I4" s="9"/>
      <c r="J4" s="11"/>
      <c r="K4" s="11"/>
      <c r="L4" s="11"/>
      <c r="M4" s="11"/>
      <c r="N4" s="11"/>
      <c r="Q4" s="2"/>
    </row>
    <row r="5" spans="2:14" s="43" customFormat="1" ht="15">
      <c r="B5" s="41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</row>
    <row r="6" spans="1:9" s="49" customFormat="1" ht="15">
      <c r="A6" s="46"/>
      <c r="B6" s="46"/>
      <c r="C6" s="13"/>
      <c r="D6" s="13"/>
      <c r="E6" s="14"/>
      <c r="F6" s="48"/>
      <c r="G6" s="61" t="s">
        <v>634</v>
      </c>
      <c r="H6" s="103">
        <f>SUM(N11:N14)</f>
        <v>0</v>
      </c>
      <c r="I6" s="104"/>
    </row>
    <row r="7" spans="1:12" s="49" customFormat="1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</row>
    <row r="8" spans="1:12" s="49" customFormat="1" ht="15">
      <c r="A8" s="46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</row>
    <row r="9" spans="2:5" s="49" customFormat="1" ht="15">
      <c r="B9" s="46"/>
      <c r="E9" s="18"/>
    </row>
    <row r="10" spans="1:14" s="46" customFormat="1" ht="57">
      <c r="A10" s="57" t="s">
        <v>44</v>
      </c>
      <c r="B10" s="57" t="s">
        <v>15</v>
      </c>
      <c r="C10" s="57" t="s">
        <v>16</v>
      </c>
      <c r="D10" s="57" t="s">
        <v>64</v>
      </c>
      <c r="E10" s="58" t="s">
        <v>66</v>
      </c>
      <c r="F10" s="59"/>
      <c r="G10" s="57" t="str">
        <f>"Nazwa handlowa /
"&amp;C10&amp;" / 
"&amp;D10</f>
        <v>Nazwa handlowa /
Dawka / 
Postać/ Opakowanie</v>
      </c>
      <c r="H10" s="57" t="s">
        <v>60</v>
      </c>
      <c r="I10" s="57" t="str">
        <f>B10</f>
        <v>Skład</v>
      </c>
      <c r="J10" s="57" t="s">
        <v>61</v>
      </c>
      <c r="K10" s="57" t="s">
        <v>38</v>
      </c>
      <c r="L10" s="57" t="s">
        <v>39</v>
      </c>
      <c r="M10" s="60" t="s">
        <v>635</v>
      </c>
      <c r="N10" s="57" t="s">
        <v>17</v>
      </c>
    </row>
    <row r="11" spans="1:17" s="49" customFormat="1" ht="45">
      <c r="A11" s="45" t="s">
        <v>2</v>
      </c>
      <c r="B11" s="50" t="s">
        <v>173</v>
      </c>
      <c r="C11" s="50" t="s">
        <v>174</v>
      </c>
      <c r="D11" s="50" t="s">
        <v>175</v>
      </c>
      <c r="E11" s="52">
        <v>3500</v>
      </c>
      <c r="F11" s="19" t="s">
        <v>70</v>
      </c>
      <c r="G11" s="22" t="s">
        <v>68</v>
      </c>
      <c r="H11" s="22"/>
      <c r="I11" s="22"/>
      <c r="J11" s="23"/>
      <c r="K11" s="22"/>
      <c r="L11" s="22" t="str">
        <f>IF(K11=0,"0,00",IF(K11&gt;0,ROUND(E11/K11,2)))</f>
        <v>0,00</v>
      </c>
      <c r="M11" s="22"/>
      <c r="N11" s="51">
        <f>ROUND(L11*ROUND(M11,2),2)</f>
        <v>0</v>
      </c>
      <c r="Q11" s="6"/>
    </row>
    <row r="12" spans="1:17" s="49" customFormat="1" ht="45">
      <c r="A12" s="45" t="s">
        <v>3</v>
      </c>
      <c r="B12" s="50" t="s">
        <v>173</v>
      </c>
      <c r="C12" s="50" t="s">
        <v>176</v>
      </c>
      <c r="D12" s="50" t="s">
        <v>175</v>
      </c>
      <c r="E12" s="52">
        <v>10000</v>
      </c>
      <c r="F12" s="19" t="s">
        <v>70</v>
      </c>
      <c r="G12" s="22" t="s">
        <v>68</v>
      </c>
      <c r="H12" s="22"/>
      <c r="I12" s="22"/>
      <c r="J12" s="23"/>
      <c r="K12" s="22"/>
      <c r="L12" s="22" t="str">
        <f>IF(K12=0,"0,00",IF(K12&gt;0,ROUND(E12/K12,2)))</f>
        <v>0,00</v>
      </c>
      <c r="M12" s="22"/>
      <c r="N12" s="51">
        <f>ROUND(L12*ROUND(M12,2),2)</f>
        <v>0</v>
      </c>
      <c r="Q12" s="6"/>
    </row>
    <row r="13" spans="1:17" s="49" customFormat="1" ht="45">
      <c r="A13" s="45" t="s">
        <v>4</v>
      </c>
      <c r="B13" s="50" t="s">
        <v>173</v>
      </c>
      <c r="C13" s="50" t="s">
        <v>177</v>
      </c>
      <c r="D13" s="50" t="s">
        <v>175</v>
      </c>
      <c r="E13" s="52">
        <v>3000</v>
      </c>
      <c r="F13" s="19" t="s">
        <v>70</v>
      </c>
      <c r="G13" s="22" t="s">
        <v>68</v>
      </c>
      <c r="H13" s="22"/>
      <c r="I13" s="22"/>
      <c r="J13" s="23"/>
      <c r="K13" s="22"/>
      <c r="L13" s="22" t="str">
        <f>IF(K13=0,"0,00",IF(K13&gt;0,ROUND(E13/K13,2)))</f>
        <v>0,00</v>
      </c>
      <c r="M13" s="22"/>
      <c r="N13" s="51">
        <f>ROUND(L13*ROUND(M13,2),2)</f>
        <v>0</v>
      </c>
      <c r="Q13" s="6"/>
    </row>
    <row r="14" spans="1:17" s="49" customFormat="1" ht="45">
      <c r="A14" s="45" t="s">
        <v>5</v>
      </c>
      <c r="B14" s="50" t="s">
        <v>178</v>
      </c>
      <c r="C14" s="50" t="s">
        <v>179</v>
      </c>
      <c r="D14" s="50" t="s">
        <v>180</v>
      </c>
      <c r="E14" s="52">
        <v>30</v>
      </c>
      <c r="F14" s="19" t="s">
        <v>70</v>
      </c>
      <c r="G14" s="22" t="s">
        <v>68</v>
      </c>
      <c r="H14" s="22"/>
      <c r="I14" s="22"/>
      <c r="J14" s="23"/>
      <c r="K14" s="22"/>
      <c r="L14" s="22" t="str">
        <f>IF(K14=0,"0,00",IF(K14&gt;0,ROUND(E14/K14,2)))</f>
        <v>0,00</v>
      </c>
      <c r="M14" s="22"/>
      <c r="N14" s="51">
        <f>ROUND(L14*ROUND(M14,2),2)</f>
        <v>0</v>
      </c>
      <c r="Q14" s="6"/>
    </row>
    <row r="15" spans="5:17" s="49" customFormat="1" ht="15">
      <c r="E15" s="4"/>
      <c r="Q15" s="6"/>
    </row>
    <row r="16" spans="2:17" s="49" customFormat="1" ht="15">
      <c r="B16" s="77" t="s">
        <v>153</v>
      </c>
      <c r="C16" s="105"/>
      <c r="D16" s="105"/>
      <c r="E16" s="105"/>
      <c r="F16" s="105"/>
      <c r="Q16" s="6"/>
    </row>
    <row r="17" spans="2:17" s="49" customFormat="1" ht="15">
      <c r="B17" s="77" t="s">
        <v>181</v>
      </c>
      <c r="C17" s="105"/>
      <c r="D17" s="105"/>
      <c r="E17" s="105"/>
      <c r="F17" s="105"/>
      <c r="Q17" s="6"/>
    </row>
    <row r="18" spans="5:17" s="49" customFormat="1" ht="15">
      <c r="E18" s="4"/>
      <c r="Q18" s="6"/>
    </row>
    <row r="19" spans="2:17" s="54" customFormat="1" ht="15">
      <c r="B19" s="106" t="s">
        <v>633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Q19" s="6"/>
    </row>
    <row r="20" spans="5:17" s="49" customFormat="1" ht="15">
      <c r="E20" s="4"/>
      <c r="Q20" s="6"/>
    </row>
    <row r="21" spans="5:17" s="49" customFormat="1" ht="15">
      <c r="E21" s="4"/>
      <c r="Q21" s="6"/>
    </row>
    <row r="22" spans="5:17" s="49" customFormat="1" ht="15">
      <c r="E22" s="4"/>
      <c r="Q22" s="6"/>
    </row>
    <row r="23" spans="5:17" s="49" customFormat="1" ht="15">
      <c r="E23" s="4"/>
      <c r="Q23" s="6"/>
    </row>
    <row r="24" spans="5:17" s="49" customFormat="1" ht="15">
      <c r="E24" s="4"/>
      <c r="Q24" s="6"/>
    </row>
    <row r="25" spans="5:17" s="49" customFormat="1" ht="15">
      <c r="E25" s="4"/>
      <c r="Q25" s="6"/>
    </row>
    <row r="26" spans="5:17" s="49" customFormat="1" ht="15">
      <c r="E26" s="4"/>
      <c r="Q26" s="6"/>
    </row>
    <row r="27" spans="5:17" s="49" customFormat="1" ht="15">
      <c r="E27" s="4"/>
      <c r="Q27" s="6"/>
    </row>
    <row r="28" spans="5:17" s="49" customFormat="1" ht="15">
      <c r="E28" s="4"/>
      <c r="Q28" s="6"/>
    </row>
    <row r="29" spans="5:17" s="49" customFormat="1" ht="15">
      <c r="E29" s="4"/>
      <c r="Q29" s="6"/>
    </row>
    <row r="30" spans="5:17" s="49" customFormat="1" ht="15">
      <c r="E30" s="4"/>
      <c r="Q30" s="6"/>
    </row>
    <row r="31" spans="5:17" s="49" customFormat="1" ht="15">
      <c r="E31" s="4"/>
      <c r="Q31" s="6"/>
    </row>
    <row r="32" spans="5:17" s="49" customFormat="1" ht="15">
      <c r="E32" s="4"/>
      <c r="Q32" s="6"/>
    </row>
    <row r="33" spans="5:17" s="49" customFormat="1" ht="15">
      <c r="E33" s="4"/>
      <c r="Q33" s="6"/>
    </row>
    <row r="34" spans="5:17" s="49" customFormat="1" ht="15">
      <c r="E34" s="4"/>
      <c r="Q34" s="6"/>
    </row>
    <row r="35" spans="5:17" s="49" customFormat="1" ht="15">
      <c r="E35" s="4"/>
      <c r="Q35" s="6"/>
    </row>
    <row r="36" spans="5:17" s="49" customFormat="1" ht="15">
      <c r="E36" s="4"/>
      <c r="Q36" s="6"/>
    </row>
    <row r="37" spans="5:17" s="49" customFormat="1" ht="15">
      <c r="E37" s="4"/>
      <c r="Q37" s="6"/>
    </row>
    <row r="38" spans="5:17" s="49" customFormat="1" ht="15">
      <c r="E38" s="4"/>
      <c r="Q38" s="6"/>
    </row>
    <row r="39" spans="5:17" s="49" customFormat="1" ht="15">
      <c r="E39" s="4"/>
      <c r="Q39" s="6"/>
    </row>
    <row r="40" spans="5:17" s="49" customFormat="1" ht="15">
      <c r="E40" s="4"/>
      <c r="Q40" s="6"/>
    </row>
    <row r="41" spans="5:17" s="49" customFormat="1" ht="15">
      <c r="E41" s="4"/>
      <c r="Q41" s="6"/>
    </row>
    <row r="42" spans="5:17" s="49" customFormat="1" ht="15">
      <c r="E42" s="4"/>
      <c r="Q42" s="6"/>
    </row>
    <row r="43" spans="5:17" s="49" customFormat="1" ht="15">
      <c r="E43" s="4"/>
      <c r="Q43" s="6"/>
    </row>
    <row r="44" spans="5:17" s="49" customFormat="1" ht="15">
      <c r="E44" s="4"/>
      <c r="Q44" s="6"/>
    </row>
    <row r="45" spans="5:17" s="49" customFormat="1" ht="15">
      <c r="E45" s="4"/>
      <c r="Q45" s="6"/>
    </row>
    <row r="46" spans="5:17" s="49" customFormat="1" ht="15">
      <c r="E46" s="4"/>
      <c r="Q46" s="6"/>
    </row>
    <row r="47" spans="5:17" s="49" customFormat="1" ht="15">
      <c r="E47" s="4"/>
      <c r="Q47" s="6"/>
    </row>
    <row r="48" spans="5:17" s="49" customFormat="1" ht="15">
      <c r="E48" s="4"/>
      <c r="Q48" s="6"/>
    </row>
    <row r="49" spans="5:17" s="49" customFormat="1" ht="15">
      <c r="E49" s="4"/>
      <c r="Q49" s="6"/>
    </row>
    <row r="50" spans="5:17" s="49" customFormat="1" ht="15">
      <c r="E50" s="4"/>
      <c r="Q50" s="6"/>
    </row>
    <row r="51" spans="5:17" s="49" customFormat="1" ht="15">
      <c r="E51" s="4"/>
      <c r="Q51" s="6"/>
    </row>
    <row r="52" spans="5:17" s="49" customFormat="1" ht="15">
      <c r="E52" s="4"/>
      <c r="Q52" s="6"/>
    </row>
    <row r="53" spans="5:17" s="49" customFormat="1" ht="15">
      <c r="E53" s="4"/>
      <c r="Q53" s="6"/>
    </row>
    <row r="54" spans="5:17" s="49" customFormat="1" ht="15">
      <c r="E54" s="4"/>
      <c r="Q54" s="6"/>
    </row>
    <row r="55" spans="5:17" s="49" customFormat="1" ht="15">
      <c r="E55" s="4"/>
      <c r="Q55" s="6"/>
    </row>
    <row r="56" spans="5:17" s="49" customFormat="1" ht="15">
      <c r="E56" s="4"/>
      <c r="Q56" s="6"/>
    </row>
    <row r="57" spans="5:17" s="49" customFormat="1" ht="15">
      <c r="E57" s="4"/>
      <c r="Q57" s="6"/>
    </row>
    <row r="58" spans="5:17" s="49" customFormat="1" ht="15">
      <c r="E58" s="4"/>
      <c r="Q58" s="6"/>
    </row>
    <row r="59" spans="5:17" s="49" customFormat="1" ht="15">
      <c r="E59" s="4"/>
      <c r="Q59" s="6"/>
    </row>
    <row r="60" spans="5:17" s="49" customFormat="1" ht="15">
      <c r="E60" s="4"/>
      <c r="Q60" s="6"/>
    </row>
    <row r="61" spans="5:17" s="49" customFormat="1" ht="15">
      <c r="E61" s="4"/>
      <c r="Q61" s="6"/>
    </row>
    <row r="62" spans="5:17" s="49" customFormat="1" ht="15">
      <c r="E62" s="4"/>
      <c r="Q62" s="6"/>
    </row>
    <row r="63" spans="5:17" s="49" customFormat="1" ht="15">
      <c r="E63" s="4"/>
      <c r="Q63" s="6"/>
    </row>
    <row r="64" spans="5:17" s="49" customFormat="1" ht="15">
      <c r="E64" s="4"/>
      <c r="Q64" s="6"/>
    </row>
    <row r="65" spans="5:17" s="49" customFormat="1" ht="15">
      <c r="E65" s="4"/>
      <c r="Q65" s="6"/>
    </row>
    <row r="66" spans="5:17" s="49" customFormat="1" ht="15">
      <c r="E66" s="4"/>
      <c r="Q66" s="6"/>
    </row>
    <row r="67" spans="5:17" s="49" customFormat="1" ht="15">
      <c r="E67" s="4"/>
      <c r="Q67" s="6"/>
    </row>
    <row r="68" spans="5:17" s="49" customFormat="1" ht="15">
      <c r="E68" s="4"/>
      <c r="Q68" s="6"/>
    </row>
    <row r="69" spans="5:17" s="49" customFormat="1" ht="15">
      <c r="E69" s="4"/>
      <c r="Q69" s="6"/>
    </row>
    <row r="70" spans="5:17" s="49" customFormat="1" ht="15">
      <c r="E70" s="4"/>
      <c r="Q70" s="6"/>
    </row>
    <row r="71" spans="5:17" s="49" customFormat="1" ht="15">
      <c r="E71" s="4"/>
      <c r="Q71" s="6"/>
    </row>
    <row r="72" spans="5:17" s="49" customFormat="1" ht="15">
      <c r="E72" s="4"/>
      <c r="Q72" s="6"/>
    </row>
    <row r="73" spans="5:17" s="49" customFormat="1" ht="15">
      <c r="E73" s="4"/>
      <c r="Q73" s="6"/>
    </row>
    <row r="74" spans="5:17" s="49" customFormat="1" ht="15">
      <c r="E74" s="4"/>
      <c r="Q74" s="6"/>
    </row>
    <row r="75" spans="5:17" s="49" customFormat="1" ht="15">
      <c r="E75" s="4"/>
      <c r="Q75" s="6"/>
    </row>
  </sheetData>
  <sheetProtection/>
  <mergeCells count="5">
    <mergeCell ref="G2:I2"/>
    <mergeCell ref="H6:I6"/>
    <mergeCell ref="B16:F16"/>
    <mergeCell ref="B17:F17"/>
    <mergeCell ref="B19:N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2021-09-28T11:12:18Z</cp:lastPrinted>
  <dcterms:created xsi:type="dcterms:W3CDTF">2003-05-16T10:10:29Z</dcterms:created>
  <dcterms:modified xsi:type="dcterms:W3CDTF">2021-09-28T11:17:29Z</dcterms:modified>
  <cp:category/>
  <cp:version/>
  <cp:contentType/>
  <cp:contentStatus/>
</cp:coreProperties>
</file>