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0005" tabRatio="818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<sst xmlns="http://schemas.openxmlformats.org/spreadsheetml/2006/main" count="368" uniqueCount="161">
  <si>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</si>
  <si>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</si>
  <si>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</si>
  <si>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</si>
  <si>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</si>
  <si>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</si>
  <si>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</si>
  <si>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</si>
  <si>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</si>
  <si>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</si>
  <si>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</si>
  <si>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</si>
  <si>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</si>
  <si>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</si>
  <si>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</si>
  <si>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</si>
  <si>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</si>
  <si>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</si>
  <si>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</si>
  <si>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</si>
  <si>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</si>
  <si>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</si>
  <si>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</si>
  <si>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</si>
  <si>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</si>
  <si>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</si>
  <si>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</si>
  <si>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</si>
  <si>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</si>
  <si>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</si>
  <si>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</si>
  <si>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</si>
  <si>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</si>
  <si>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</si>
  <si>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</si>
  <si>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</si>
  <si>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</si>
  <si>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</si>
  <si>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</si>
  <si>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</si>
  <si>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</si>
  <si>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</si>
  <si>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</si>
  <si>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</si>
  <si>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</si>
  <si>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</si>
  <si>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</si>
  <si>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</si>
  <si>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</si>
  <si>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</si>
  <si>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</si>
  <si>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</si>
  <si>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</si>
  <si>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</si>
  <si>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</si>
  <si>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</si>
  <si>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</si>
  <si>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</si>
  <si>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</si>
  <si>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</si>
  <si>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</si>
  <si>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</si>
  <si>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</si>
  <si>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</si>
  <si>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</si>
  <si>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</si>
  <si>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</si>
  <si>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</si>
  <si>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</si>
  <si>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</si>
  <si>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</si>
  <si>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</si>
  <si>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</si>
  <si>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</si>
  <si>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</si>
  <si>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</si>
  <si>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</si>
  <si>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</si>
  <si>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</si>
  <si>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</si>
  <si>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</si>
  <si>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</si>
  <si>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</si>
  <si>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</si>
  <si>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</si>
  <si>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^ wykaz B Obwieszczenia Ministra Zdrowia aktualny na dzień składania oferty, możlwość stosowania poza programem</t>
  </si>
  <si>
    <t>Dostawa produktów leczniczych do Apteki Szpitala Uniwersyteckiego w Krakowie</t>
  </si>
  <si>
    <t xml:space="preserve">Oświadczamy, że oferowane przez nas produkty lecznicze, stanowiące przedmiot zamówienia 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
</t>
  </si>
  <si>
    <t>DFP.271.153.2021.AB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</si>
  <si>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</si>
  <si>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</si>
  <si>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</si>
  <si>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* wymagany jeden podmiot odpowiedzialny</t>
  </si>
  <si>
    <t>Zoledronic acid^</t>
  </si>
  <si>
    <t>90 mcg</t>
  </si>
  <si>
    <t xml:space="preserve">roztwór do wstrzykiwań; 1 amp.-strz  </t>
  </si>
  <si>
    <t>135 mcg</t>
  </si>
  <si>
    <t>roztwór do wstrzykiwań;  1 amp.-strz.</t>
  </si>
  <si>
    <t>180 mcg</t>
  </si>
  <si>
    <t xml:space="preserve">roztwór do wstrzykiwań;  1 amp.-strz </t>
  </si>
  <si>
    <t>Peginterferon alfa-2a * ^</t>
  </si>
  <si>
    <t>Peginterferon alfa-2a  * ^</t>
  </si>
  <si>
    <t>^ Wykaz B i C aktualny na dzień składania ofert</t>
  </si>
  <si>
    <t>Venetoclaxum ^</t>
  </si>
  <si>
    <t>Tabletki powlekane, Do zakupu: 10 mg x 14 tabl, 50 mg x 7 tabl, 100 mg x 7 tabl, 100 mg x 14 tabl, 100 mg x 112 tabl;</t>
  </si>
  <si>
    <t>opakowań a 10 mg x 14 tabl</t>
  </si>
  <si>
    <t xml:space="preserve">Do zakupu w dawkach: 10 mg, 50 mg, 100 mg </t>
  </si>
  <si>
    <t>Dla dawki 10 mg x 14 tabl.:
Nazwa handlowa:
Dawka: 
Postać / Opakowanie:
Dla dawki 50 mg x 7 tabl.:
Nazwa handlowa:
Dawka: 
Postać / Opakowanie:
Dla dawki 100 mg x 7 tabl.:
Nazwa handlowa:
Dawka: 
Postać / Opakowanie:
Dla dawki 100 mg x 14 tabl..:
Nazwa handlowa:
Dawka: 
Postać / Opakowanie:
Dla dawki 100 mg x 112 tabl..:
Nazwa handlowa:
Dawka: 
Postać / Opakowanie:</t>
  </si>
  <si>
    <t>Oferowana ilość opakowań a 10 mg x 14 tabl</t>
  </si>
  <si>
    <t>Cena brutto jednego opakowania a 10 mg x 14 tabl</t>
  </si>
  <si>
    <t>Ocrelizumabum ^</t>
  </si>
  <si>
    <t>30 mg/ml, 10 ml</t>
  </si>
  <si>
    <t xml:space="preserve">10 mg </t>
  </si>
  <si>
    <t xml:space="preserve">tabletki, 10 mg x 100 sztuk. </t>
  </si>
  <si>
    <t>opakowań po 100 sztuk</t>
  </si>
  <si>
    <t>Oferowana ilość opakowań po 100 sztuk</t>
  </si>
  <si>
    <t>Cena brutto jednego opakowania po 100 sztuk</t>
  </si>
  <si>
    <t>Każda ampułko-strzykawka zawiera 19,8 mg brolucizumabu w 0,165 ml roztworu</t>
  </si>
  <si>
    <t>1 amp.-strzyk. 0,165 ml</t>
  </si>
  <si>
    <t>Dupilumabum</t>
  </si>
  <si>
    <t>2 amp.-strzyk. 2 ml z osłonką na igłę</t>
  </si>
  <si>
    <t>opakowań po 2 amp-strzyk</t>
  </si>
  <si>
    <t>Oferowana ilość opakowań po 2 amp-strzyk</t>
  </si>
  <si>
    <t>Cena brutto jednego opakowania po 2 amp-strzyk</t>
  </si>
  <si>
    <t xml:space="preserve">15 mg + 45 mg </t>
  </si>
  <si>
    <t xml:space="preserve">28 sztuk + 28 sztuk </t>
  </si>
  <si>
    <t xml:space="preserve">30 mg + 60 mg </t>
  </si>
  <si>
    <t xml:space="preserve">29 sztuk + 28 sztuk </t>
  </si>
  <si>
    <t xml:space="preserve">30 mg + 90 mg </t>
  </si>
  <si>
    <t xml:space="preserve">30 sztuk + 28 sztuk </t>
  </si>
  <si>
    <t xml:space="preserve">opakowań 28 + 28 sztuk </t>
  </si>
  <si>
    <t xml:space="preserve">Oferowana ilość opakowań 28 + 28 sztuk </t>
  </si>
  <si>
    <t xml:space="preserve">Cena brutto jednego opakowania 28 + 28 sztuk </t>
  </si>
  <si>
    <t xml:space="preserve">25 mg </t>
  </si>
  <si>
    <t>tabl. powl, opakowanie po 28 sztuk</t>
  </si>
  <si>
    <t xml:space="preserve">50 mg </t>
  </si>
  <si>
    <t xml:space="preserve">opakowań po 28 sztuk </t>
  </si>
  <si>
    <t xml:space="preserve">Oferowana ilość opakowań po 28 sztuk </t>
  </si>
  <si>
    <t xml:space="preserve">Cena brutto jednego opakowania po 28 sztuk </t>
  </si>
  <si>
    <t xml:space="preserve">^ wykaz C Obwieszczenia Ministra Zdrowia aktualny na dzień składania oferty   </t>
  </si>
  <si>
    <t>Cetuximab ^</t>
  </si>
  <si>
    <t>Do zakupu w dawkach: 5mg/ml a 20ml,  5mg/ml a 100 ml</t>
  </si>
  <si>
    <t>roztwór do infuzji,fiolka</t>
  </si>
  <si>
    <t>^wykaz B Obwieszczenia Ministra Zdrowia aktualny na dzień składania ofert</t>
  </si>
  <si>
    <t>dawek a 100 mg</t>
  </si>
  <si>
    <t>Oferowana ilość dawek a 100 mg</t>
  </si>
  <si>
    <t>Cena brutto jednej dawki a 100 mg</t>
  </si>
  <si>
    <t>Metoprololi tartras</t>
  </si>
  <si>
    <t>1 mg/ml;  5 ml</t>
  </si>
  <si>
    <t>roztwór do wstrz., amp.</t>
  </si>
  <si>
    <t xml:space="preserve">Dla dawki 10 mg x 14 tabl.:
Dla dawki 50 mg x 7 tabl.:
Dla dawki 100 mg x 7 tabl.:
Dla dawki 100 mg x 14 tabl..:
Dla dawki 100 mg x 112 tabl.:
</t>
  </si>
  <si>
    <t>koncentrat do sporządzania roztworu do infuzji</t>
  </si>
  <si>
    <t>Dla dawki 5mg/ml a 20ml:
Nazwa handlowa:
Dawka: 
Postać / Opakowanie:
Dla dawki 5mg/ml a 100 ml:
Nazwa handlowa:
Dawka: 
Postać / Opakowanie:</t>
  </si>
  <si>
    <t xml:space="preserve">Dla dawki 5mg/ml a 20ml:
Dla dawki 5mg/ml a 100 ml:
</t>
  </si>
  <si>
    <t>Amifampridinum ^</t>
  </si>
  <si>
    <t>Brolucizumabum ^</t>
  </si>
  <si>
    <t>Każda ampułko-strzykawka jednorazowego użytku zawiera 300 mg dupilumabu w 2 ml roztworu (150 mg/ml) ^</t>
  </si>
  <si>
    <t>Tolvaptanum ^</t>
  </si>
  <si>
    <t>Eltrombopagum ^</t>
  </si>
  <si>
    <t>roztwór do infuzji, x 1 fiol. Lub koncentrat do sporządzania roztworu do infuzji x 1 fiol</t>
  </si>
  <si>
    <t xml:space="preserve"> 4 mg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</si>
</sst>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11" xfId="55" applyNumberFormat="1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>
      <alignment horizontal="left" vertical="top" wrapText="1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55" applyNumberFormat="1" applyFont="1" applyFill="1" applyBorder="1" applyAlignment="1">
      <alignment horizontal="right" vertical="top" wrapText="1"/>
    </xf>
    <xf numFmtId="0" fontId="0" fillId="0" borderId="0" xfId="0" applyAlignment="1">
      <alignment horizontal="justify" vertical="top" wrapText="1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14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49" fillId="34" borderId="11" xfId="0" applyFont="1" applyFill="1" applyBorder="1" applyAlignment="1" applyProtection="1">
      <alignment horizontal="right" vertical="top" wrapText="1"/>
      <protection/>
    </xf>
    <xf numFmtId="0" fontId="49" fillId="34" borderId="12" xfId="0" applyFont="1" applyFill="1" applyBorder="1" applyAlignment="1" applyProtection="1">
      <alignment horizontal="right" vertical="top" wrapText="1"/>
      <protection/>
    </xf>
    <xf numFmtId="0" fontId="49" fillId="0" borderId="15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14" xfId="0" applyFont="1" applyFill="1" applyBorder="1" applyAlignment="1" applyProtection="1">
      <alignment horizontal="justify" vertical="top" wrapText="1"/>
      <protection/>
    </xf>
    <xf numFmtId="0" fontId="49" fillId="34" borderId="11" xfId="0" applyFont="1" applyFill="1" applyBorder="1" applyAlignment="1" applyProtection="1">
      <alignment horizontal="justify" vertical="top" wrapText="1"/>
      <protection/>
    </xf>
    <xf numFmtId="0" fontId="49" fillId="34" borderId="12" xfId="0" applyFont="1" applyFill="1" applyBorder="1" applyAlignment="1" applyProtection="1">
      <alignment horizontal="justify" vertical="top" wrapText="1"/>
      <protection/>
    </xf>
    <xf numFmtId="0" fontId="49" fillId="0" borderId="15" xfId="0" applyFont="1" applyFill="1" applyBorder="1" applyAlignment="1" applyProtection="1">
      <alignment horizontal="justify" vertical="top" wrapText="1"/>
      <protection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G66"/>
  <sheetViews>
    <sheetView showGridLines="0" zoomScale="80" zoomScaleNormal="80" zoomScaleSheetLayoutView="85" zoomScalePageLayoutView="115" workbookViewId="0" topLeftCell="A1">
      <selection activeCell="D12" sqref="D12:E12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57</v>
      </c>
    </row>
    <row r="2" spans="3:5" ht="15">
      <c r="C2" s="23"/>
      <c r="D2" s="23" t="s">
        <v>55</v>
      </c>
      <c r="E2" s="23"/>
    </row>
    <row r="4" spans="3:4" ht="15">
      <c r="C4" s="10" t="s">
        <v>47</v>
      </c>
      <c r="D4" s="10" t="s">
        <v>88</v>
      </c>
    </row>
    <row r="6" spans="3:7" ht="33" customHeight="1">
      <c r="C6" s="10" t="s">
        <v>46</v>
      </c>
      <c r="D6" s="61" t="s">
        <v>86</v>
      </c>
      <c r="E6" s="61"/>
      <c r="G6" s="54"/>
    </row>
    <row r="8" spans="3:5" ht="15">
      <c r="C8" s="20" t="s">
        <v>42</v>
      </c>
      <c r="D8" s="73"/>
      <c r="E8" s="74"/>
    </row>
    <row r="9" spans="3:5" ht="15">
      <c r="C9" s="20" t="s">
        <v>48</v>
      </c>
      <c r="D9" s="75"/>
      <c r="E9" s="76"/>
    </row>
    <row r="10" spans="3:5" ht="15">
      <c r="C10" s="20" t="s">
        <v>41</v>
      </c>
      <c r="D10" s="71"/>
      <c r="E10" s="72"/>
    </row>
    <row r="11" spans="3:5" ht="15">
      <c r="C11" s="20" t="s">
        <v>49</v>
      </c>
      <c r="D11" s="71"/>
      <c r="E11" s="72"/>
    </row>
    <row r="12" spans="3:5" ht="15">
      <c r="C12" s="20" t="s">
        <v>50</v>
      </c>
      <c r="D12" s="71"/>
      <c r="E12" s="72"/>
    </row>
    <row r="13" spans="3:5" ht="15">
      <c r="C13" s="20" t="s">
        <v>51</v>
      </c>
      <c r="D13" s="71"/>
      <c r="E13" s="72"/>
    </row>
    <row r="14" spans="3:5" ht="15">
      <c r="C14" s="20" t="s">
        <v>52</v>
      </c>
      <c r="D14" s="71"/>
      <c r="E14" s="72"/>
    </row>
    <row r="15" spans="3:5" ht="15">
      <c r="C15" s="20" t="s">
        <v>53</v>
      </c>
      <c r="D15" s="71"/>
      <c r="E15" s="72"/>
    </row>
    <row r="16" spans="3:5" ht="15">
      <c r="C16" s="20" t="s">
        <v>54</v>
      </c>
      <c r="D16" s="71"/>
      <c r="E16" s="72"/>
    </row>
    <row r="17" spans="4:5" ht="15">
      <c r="D17" s="8"/>
      <c r="E17" s="24"/>
    </row>
    <row r="18" spans="2:5" ht="15" customHeight="1">
      <c r="B18" s="10" t="s">
        <v>2</v>
      </c>
      <c r="C18" s="81" t="s">
        <v>68</v>
      </c>
      <c r="D18" s="82"/>
      <c r="E18" s="83"/>
    </row>
    <row r="19" spans="4:5" ht="15">
      <c r="D19" s="1"/>
      <c r="E19" s="3"/>
    </row>
    <row r="20" spans="3:5" ht="21" customHeight="1">
      <c r="C20" s="7" t="s">
        <v>18</v>
      </c>
      <c r="D20" s="25" t="s">
        <v>90</v>
      </c>
      <c r="E20" s="8"/>
    </row>
    <row r="21" spans="3:5" ht="15">
      <c r="C21" s="20" t="s">
        <v>25</v>
      </c>
      <c r="D21" s="26">
        <f>'część (1)'!H$6</f>
        <v>0</v>
      </c>
      <c r="E21" s="27"/>
    </row>
    <row r="22" spans="3:5" ht="15">
      <c r="C22" s="20" t="s">
        <v>26</v>
      </c>
      <c r="D22" s="26">
        <f>'część (2)'!H$6</f>
        <v>0</v>
      </c>
      <c r="E22" s="27"/>
    </row>
    <row r="23" spans="3:5" ht="15">
      <c r="C23" s="20" t="s">
        <v>27</v>
      </c>
      <c r="D23" s="26">
        <f>'część (3)'!H$6</f>
        <v>0</v>
      </c>
      <c r="E23" s="27"/>
    </row>
    <row r="24" spans="3:5" ht="15">
      <c r="C24" s="20" t="s">
        <v>28</v>
      </c>
      <c r="D24" s="26">
        <f>'część (4)'!H$6</f>
        <v>0</v>
      </c>
      <c r="E24" s="27"/>
    </row>
    <row r="25" spans="3:5" ht="15">
      <c r="C25" s="20" t="s">
        <v>29</v>
      </c>
      <c r="D25" s="26">
        <f>'część (5)'!H$6</f>
        <v>0</v>
      </c>
      <c r="E25" s="27"/>
    </row>
    <row r="26" spans="3:5" ht="15">
      <c r="C26" s="20" t="s">
        <v>30</v>
      </c>
      <c r="D26" s="26">
        <f>'część (6)'!H$6</f>
        <v>0</v>
      </c>
      <c r="E26" s="27"/>
    </row>
    <row r="27" spans="3:5" ht="15">
      <c r="C27" s="20" t="s">
        <v>31</v>
      </c>
      <c r="D27" s="26">
        <f>'część (7)'!H$6</f>
        <v>0</v>
      </c>
      <c r="E27" s="27"/>
    </row>
    <row r="28" spans="3:5" ht="15">
      <c r="C28" s="20" t="s">
        <v>32</v>
      </c>
      <c r="D28" s="26">
        <f>'część (8)'!H$6</f>
        <v>0</v>
      </c>
      <c r="E28" s="27"/>
    </row>
    <row r="29" spans="3:5" ht="15">
      <c r="C29" s="20" t="s">
        <v>33</v>
      </c>
      <c r="D29" s="26">
        <f>'część (9)'!H$6</f>
        <v>0</v>
      </c>
      <c r="E29" s="27"/>
    </row>
    <row r="30" spans="3:5" ht="15">
      <c r="C30" s="20" t="s">
        <v>34</v>
      </c>
      <c r="D30" s="26">
        <f>'część (10)'!H$6</f>
        <v>0</v>
      </c>
      <c r="E30" s="27"/>
    </row>
    <row r="31" spans="3:5" ht="15">
      <c r="C31" s="20" t="s">
        <v>35</v>
      </c>
      <c r="D31" s="26">
        <f>'część (11)'!H$6</f>
        <v>0</v>
      </c>
      <c r="E31" s="27"/>
    </row>
    <row r="32" spans="3:5" ht="27.75" customHeight="1">
      <c r="C32" s="61" t="s">
        <v>89</v>
      </c>
      <c r="D32" s="62"/>
      <c r="E32" s="62"/>
    </row>
    <row r="33" spans="3:5" s="47" customFormat="1" ht="15">
      <c r="C33" s="45"/>
      <c r="D33" s="52"/>
      <c r="E33" s="52"/>
    </row>
    <row r="34" spans="2:5" ht="34.5" customHeight="1">
      <c r="B34" s="10" t="s">
        <v>3</v>
      </c>
      <c r="C34" s="88" t="s">
        <v>69</v>
      </c>
      <c r="D34" s="88"/>
      <c r="E34" s="88"/>
    </row>
    <row r="35" spans="3:5" ht="50.25" customHeight="1">
      <c r="C35" s="89" t="s">
        <v>70</v>
      </c>
      <c r="D35" s="90"/>
      <c r="E35" s="28" t="s">
        <v>71</v>
      </c>
    </row>
    <row r="36" spans="3:5" ht="57.75" customHeight="1">
      <c r="C36" s="91" t="s">
        <v>72</v>
      </c>
      <c r="D36" s="91"/>
      <c r="E36" s="91"/>
    </row>
    <row r="37" spans="2:5" ht="31.5" customHeight="1">
      <c r="B37" s="10" t="s">
        <v>4</v>
      </c>
      <c r="C37" s="77" t="s">
        <v>73</v>
      </c>
      <c r="D37" s="77"/>
      <c r="E37" s="77"/>
    </row>
    <row r="38" spans="3:5" ht="33" customHeight="1">
      <c r="C38" s="89" t="s">
        <v>74</v>
      </c>
      <c r="D38" s="90"/>
      <c r="E38" s="28" t="s">
        <v>75</v>
      </c>
    </row>
    <row r="39" spans="3:5" ht="42" customHeight="1">
      <c r="C39" s="86" t="s">
        <v>76</v>
      </c>
      <c r="D39" s="86"/>
      <c r="E39" s="86"/>
    </row>
    <row r="40" spans="2:5" ht="18.75" customHeight="1">
      <c r="B40" s="10" t="s">
        <v>5</v>
      </c>
      <c r="C40" s="77" t="s">
        <v>77</v>
      </c>
      <c r="D40" s="77"/>
      <c r="E40" s="77"/>
    </row>
    <row r="41" spans="3:5" ht="94.5" customHeight="1">
      <c r="C41" s="84" t="s">
        <v>78</v>
      </c>
      <c r="D41" s="85"/>
      <c r="E41" s="28" t="s">
        <v>79</v>
      </c>
    </row>
    <row r="42" spans="3:5" ht="25.5" customHeight="1">
      <c r="C42" s="86" t="s">
        <v>80</v>
      </c>
      <c r="D42" s="86"/>
      <c r="E42" s="86"/>
    </row>
    <row r="43" spans="2:5" ht="38.25" customHeight="1">
      <c r="B43" s="10" t="s">
        <v>39</v>
      </c>
      <c r="C43" s="78" t="s">
        <v>81</v>
      </c>
      <c r="D43" s="78"/>
      <c r="E43" s="78"/>
    </row>
    <row r="44" spans="2:5" ht="23.25" customHeight="1">
      <c r="B44" s="10" t="s">
        <v>45</v>
      </c>
      <c r="C44" s="79" t="s">
        <v>82</v>
      </c>
      <c r="D44" s="79"/>
      <c r="E44" s="79"/>
    </row>
    <row r="45" spans="2:5" ht="42.75" customHeight="1">
      <c r="B45" s="10" t="s">
        <v>6</v>
      </c>
      <c r="C45" s="80" t="s">
        <v>66</v>
      </c>
      <c r="D45" s="80"/>
      <c r="E45" s="80"/>
    </row>
    <row r="46" spans="2:5" ht="69.75" customHeight="1">
      <c r="B46" s="10" t="s">
        <v>7</v>
      </c>
      <c r="C46" s="87" t="s">
        <v>87</v>
      </c>
      <c r="D46" s="87"/>
      <c r="E46" s="87"/>
    </row>
    <row r="47" spans="2:5" ht="39.75" customHeight="1">
      <c r="B47" s="42" t="s">
        <v>20</v>
      </c>
      <c r="C47" s="61" t="s">
        <v>23</v>
      </c>
      <c r="D47" s="61"/>
      <c r="E47" s="61"/>
    </row>
    <row r="48" spans="2:5" s="29" customFormat="1" ht="29.25" customHeight="1">
      <c r="B48" s="42" t="s">
        <v>44</v>
      </c>
      <c r="C48" s="61" t="s">
        <v>83</v>
      </c>
      <c r="D48" s="61"/>
      <c r="E48" s="61"/>
    </row>
    <row r="49" spans="2:5" s="29" customFormat="1" ht="42" customHeight="1">
      <c r="B49" s="42" t="s">
        <v>1</v>
      </c>
      <c r="C49" s="61" t="s">
        <v>40</v>
      </c>
      <c r="D49" s="61"/>
      <c r="E49" s="61"/>
    </row>
    <row r="50" spans="2:5" ht="18" customHeight="1">
      <c r="B50" s="42" t="s">
        <v>0</v>
      </c>
      <c r="C50" s="30" t="s">
        <v>8</v>
      </c>
      <c r="D50" s="30"/>
      <c r="E50" s="31"/>
    </row>
    <row r="51" spans="3:5" ht="18" customHeight="1">
      <c r="C51" s="1"/>
      <c r="D51" s="1"/>
      <c r="E51" s="13"/>
    </row>
    <row r="52" spans="3:5" ht="18" customHeight="1">
      <c r="C52" s="63" t="s">
        <v>21</v>
      </c>
      <c r="D52" s="70"/>
      <c r="E52" s="64"/>
    </row>
    <row r="53" spans="3:5" ht="18" customHeight="1">
      <c r="C53" s="63" t="s">
        <v>9</v>
      </c>
      <c r="D53" s="64"/>
      <c r="E53" s="20" t="s">
        <v>10</v>
      </c>
    </row>
    <row r="54" spans="3:5" ht="18" customHeight="1">
      <c r="C54" s="68"/>
      <c r="D54" s="69"/>
      <c r="E54" s="20"/>
    </row>
    <row r="55" spans="3:5" ht="18" customHeight="1">
      <c r="C55" s="68"/>
      <c r="D55" s="69"/>
      <c r="E55" s="20"/>
    </row>
    <row r="56" spans="3:5" ht="18" customHeight="1">
      <c r="C56" s="32" t="s">
        <v>11</v>
      </c>
      <c r="D56" s="32"/>
      <c r="E56" s="13"/>
    </row>
    <row r="57" spans="3:5" ht="18" customHeight="1">
      <c r="C57" s="63" t="s">
        <v>22</v>
      </c>
      <c r="D57" s="70"/>
      <c r="E57" s="64"/>
    </row>
    <row r="58" spans="3:5" ht="18" customHeight="1">
      <c r="C58" s="33" t="s">
        <v>9</v>
      </c>
      <c r="D58" s="34" t="s">
        <v>10</v>
      </c>
      <c r="E58" s="35" t="s">
        <v>12</v>
      </c>
    </row>
    <row r="59" spans="3:5" ht="18" customHeight="1">
      <c r="C59" s="36"/>
      <c r="D59" s="34"/>
      <c r="E59" s="37"/>
    </row>
    <row r="60" spans="3:5" ht="18" customHeight="1">
      <c r="C60" s="36"/>
      <c r="D60" s="34"/>
      <c r="E60" s="37"/>
    </row>
    <row r="61" spans="3:5" ht="18" customHeight="1">
      <c r="C61" s="32"/>
      <c r="D61" s="32"/>
      <c r="E61" s="13"/>
    </row>
    <row r="62" spans="3:5" ht="18" customHeight="1">
      <c r="C62" s="63" t="s">
        <v>24</v>
      </c>
      <c r="D62" s="70"/>
      <c r="E62" s="64"/>
    </row>
    <row r="63" spans="3:5" ht="18" customHeight="1">
      <c r="C63" s="63" t="s">
        <v>13</v>
      </c>
      <c r="D63" s="64"/>
      <c r="E63" s="20" t="s">
        <v>84</v>
      </c>
    </row>
    <row r="64" spans="3:5" ht="18" customHeight="1">
      <c r="C64" s="65"/>
      <c r="D64" s="66"/>
      <c r="E64" s="20"/>
    </row>
    <row r="65" ht="34.5" customHeight="1"/>
    <row r="66" spans="3:5" ht="21" customHeight="1">
      <c r="C66" s="67"/>
      <c r="D66" s="67"/>
      <c r="E66" s="67"/>
    </row>
  </sheetData>
  <sheetProtection/>
  <mergeCells count="37">
    <mergeCell ref="C41:D41"/>
    <mergeCell ref="C42:E42"/>
    <mergeCell ref="C46:E46"/>
    <mergeCell ref="C34:E34"/>
    <mergeCell ref="C35:D35"/>
    <mergeCell ref="C36:E36"/>
    <mergeCell ref="C39:E39"/>
    <mergeCell ref="C37:E37"/>
    <mergeCell ref="C38:D38"/>
    <mergeCell ref="C49:E49"/>
    <mergeCell ref="C40:E40"/>
    <mergeCell ref="C43:E43"/>
    <mergeCell ref="C44:E44"/>
    <mergeCell ref="C45:E45"/>
    <mergeCell ref="D10:E10"/>
    <mergeCell ref="D12:E12"/>
    <mergeCell ref="C47:E47"/>
    <mergeCell ref="C48:E48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32:E32"/>
    <mergeCell ref="C63:D63"/>
    <mergeCell ref="C64:D64"/>
    <mergeCell ref="C66:E66"/>
    <mergeCell ref="C54:D54"/>
    <mergeCell ref="C55:D55"/>
    <mergeCell ref="C57:E57"/>
    <mergeCell ref="C62:E62"/>
    <mergeCell ref="C53:D53"/>
    <mergeCell ref="C52:E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tabSelected="1" zoomScale="77" zoomScaleNormal="77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60">
      <c r="A11" s="43" t="s">
        <v>2</v>
      </c>
      <c r="B11" s="49" t="s">
        <v>93</v>
      </c>
      <c r="C11" s="49" t="s">
        <v>160</v>
      </c>
      <c r="D11" s="49" t="s">
        <v>159</v>
      </c>
      <c r="E11" s="51">
        <v>650</v>
      </c>
      <c r="F11" s="60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74" t="s">
        <v>139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1"/>
  <sheetViews>
    <sheetView showGridLines="0" zoomScale="77" zoomScaleNormal="77" zoomScalePageLayoutView="80" workbookViewId="0" topLeftCell="A2">
      <selection activeCell="D12" sqref="D12"/>
    </sheetView>
  </sheetViews>
  <sheetFormatPr defaultColWidth="9.00390625" defaultRowHeight="12.75"/>
  <cols>
    <col min="1" max="1" width="5.375" style="1" customWidth="1"/>
    <col min="2" max="2" width="16.875" style="1" customWidth="1"/>
    <col min="3" max="3" width="27.7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56</v>
      </c>
      <c r="E10" s="18" t="s">
        <v>64</v>
      </c>
      <c r="F10" s="19"/>
      <c r="G10" s="46" t="str">
        <f>"Nazwa handlowa /
"&amp;C10&amp;" / 
"&amp;D10</f>
        <v>Nazwa handlowa /
Dawka / 
Postać /Opakowanie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145</v>
      </c>
      <c r="M10" s="46" t="s">
        <v>146</v>
      </c>
      <c r="N10" s="46" t="s">
        <v>17</v>
      </c>
    </row>
    <row r="11" spans="1:17" s="48" customFormat="1" ht="129" customHeight="1">
      <c r="A11" s="43" t="s">
        <v>2</v>
      </c>
      <c r="B11" s="49" t="s">
        <v>140</v>
      </c>
      <c r="C11" s="49" t="s">
        <v>141</v>
      </c>
      <c r="D11" s="49" t="s">
        <v>142</v>
      </c>
      <c r="E11" s="51">
        <v>13500</v>
      </c>
      <c r="F11" s="19" t="s">
        <v>144</v>
      </c>
      <c r="G11" s="21" t="s">
        <v>152</v>
      </c>
      <c r="H11" s="21"/>
      <c r="I11" s="21"/>
      <c r="J11" s="21" t="s">
        <v>153</v>
      </c>
      <c r="K11" s="21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74" t="s">
        <v>143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1"/>
  <sheetViews>
    <sheetView showGridLines="0" zoomScale="77" zoomScaleNormal="77" zoomScalePageLayoutView="85" workbookViewId="0" topLeftCell="A4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4.7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56</v>
      </c>
      <c r="E10" s="18" t="s">
        <v>61</v>
      </c>
      <c r="F10" s="19"/>
      <c r="G10" s="46" t="str">
        <f>"Nazwa handlowa /
"&amp;C10&amp;" / 
"&amp;D10</f>
        <v>Nazwa handlowa /
Dawka / 
Postać /Opakowanie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45">
      <c r="A11" s="43" t="s">
        <v>2</v>
      </c>
      <c r="B11" s="49" t="s">
        <v>147</v>
      </c>
      <c r="C11" s="49" t="s">
        <v>148</v>
      </c>
      <c r="D11" s="49" t="s">
        <v>149</v>
      </c>
      <c r="E11" s="51">
        <v>5500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="48" customFormat="1" ht="15">
      <c r="Q13" s="5"/>
    </row>
    <row r="14" spans="2:17" s="48" customFormat="1" ht="15">
      <c r="B14" s="95" t="s">
        <v>89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Q14" s="5"/>
    </row>
    <row r="15" spans="5:17" s="48" customFormat="1" ht="15">
      <c r="E15" s="3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1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9.00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1" customFormat="1" ht="15">
      <c r="A6" s="38"/>
      <c r="B6" s="38"/>
      <c r="C6" s="12"/>
      <c r="D6" s="12"/>
      <c r="E6" s="13"/>
      <c r="F6" s="40"/>
      <c r="G6" s="53" t="s">
        <v>91</v>
      </c>
      <c r="H6" s="92">
        <f>SUM(N11:N13)</f>
        <v>0</v>
      </c>
      <c r="I6" s="93"/>
    </row>
    <row r="7" spans="1:12" s="41" customFormat="1" ht="15">
      <c r="A7" s="38"/>
      <c r="C7" s="40"/>
      <c r="D7" s="40"/>
      <c r="E7" s="13"/>
      <c r="F7" s="40"/>
      <c r="G7" s="40"/>
      <c r="H7" s="40"/>
      <c r="I7" s="40"/>
      <c r="J7" s="40"/>
      <c r="K7" s="40"/>
      <c r="L7" s="40"/>
    </row>
    <row r="8" spans="1:12" s="41" customFormat="1" ht="15">
      <c r="A8" s="38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1" customFormat="1" ht="15">
      <c r="B9" s="38"/>
      <c r="E9" s="17"/>
    </row>
    <row r="10" spans="1:14" s="38" customFormat="1" ht="74.25" customHeight="1">
      <c r="A10" s="39" t="s">
        <v>43</v>
      </c>
      <c r="B10" s="39" t="s">
        <v>15</v>
      </c>
      <c r="C10" s="39" t="s">
        <v>16</v>
      </c>
      <c r="D10" s="39" t="s">
        <v>63</v>
      </c>
      <c r="E10" s="18" t="s">
        <v>64</v>
      </c>
      <c r="F10" s="19"/>
      <c r="G10" s="39" t="str">
        <f>"Nazwa handlowa /
"&amp;C10&amp;" / 
"&amp;D10</f>
        <v>Nazwa handlowa /
Dawka / 
Postać/ Opakowanie</v>
      </c>
      <c r="H10" s="39" t="s">
        <v>59</v>
      </c>
      <c r="I10" s="39" t="str">
        <f>B10</f>
        <v>Skład</v>
      </c>
      <c r="J10" s="39" t="s">
        <v>60</v>
      </c>
      <c r="K10" s="39" t="s">
        <v>36</v>
      </c>
      <c r="L10" s="39" t="s">
        <v>37</v>
      </c>
      <c r="M10" s="39" t="s">
        <v>38</v>
      </c>
      <c r="N10" s="39" t="s">
        <v>17</v>
      </c>
    </row>
    <row r="11" spans="1:17" s="48" customFormat="1" ht="45">
      <c r="A11" s="43" t="s">
        <v>2</v>
      </c>
      <c r="B11" s="49" t="s">
        <v>100</v>
      </c>
      <c r="C11" s="49" t="s">
        <v>94</v>
      </c>
      <c r="D11" s="49" t="s">
        <v>95</v>
      </c>
      <c r="E11" s="51">
        <v>6300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1:17" s="48" customFormat="1" ht="45">
      <c r="A12" s="43" t="s">
        <v>3</v>
      </c>
      <c r="B12" s="49" t="s">
        <v>101</v>
      </c>
      <c r="C12" s="49" t="s">
        <v>96</v>
      </c>
      <c r="D12" s="49" t="s">
        <v>97</v>
      </c>
      <c r="E12" s="51">
        <v>300</v>
      </c>
      <c r="F12" s="19" t="s">
        <v>67</v>
      </c>
      <c r="G12" s="21" t="s">
        <v>65</v>
      </c>
      <c r="H12" s="21"/>
      <c r="I12" s="21"/>
      <c r="J12" s="22"/>
      <c r="K12" s="21"/>
      <c r="L12" s="21" t="str">
        <f>IF(K12=0,"0,00",IF(K12&gt;0,ROUND(E12/K12,2)))</f>
        <v>0,00</v>
      </c>
      <c r="M12" s="21"/>
      <c r="N12" s="50">
        <f>ROUND(L12*ROUND(M12,2),2)</f>
        <v>0</v>
      </c>
      <c r="Q12" s="5"/>
    </row>
    <row r="13" spans="1:17" s="48" customFormat="1" ht="45">
      <c r="A13" s="43" t="s">
        <v>4</v>
      </c>
      <c r="B13" s="49" t="s">
        <v>101</v>
      </c>
      <c r="C13" s="49" t="s">
        <v>98</v>
      </c>
      <c r="D13" s="49" t="s">
        <v>99</v>
      </c>
      <c r="E13" s="51">
        <v>1300</v>
      </c>
      <c r="F13" s="19" t="s">
        <v>67</v>
      </c>
      <c r="G13" s="21" t="s">
        <v>65</v>
      </c>
      <c r="H13" s="21"/>
      <c r="I13" s="21"/>
      <c r="J13" s="22"/>
      <c r="K13" s="21"/>
      <c r="L13" s="21" t="str">
        <f>IF(K13=0,"0,00",IF(K13&gt;0,ROUND(E13/K13,2)))</f>
        <v>0,00</v>
      </c>
      <c r="M13" s="21"/>
      <c r="N13" s="50">
        <f>ROUND(L13*ROUND(M13,2),2)</f>
        <v>0</v>
      </c>
      <c r="Q13" s="5"/>
    </row>
    <row r="14" spans="5:17" s="48" customFormat="1" ht="15">
      <c r="E14" s="3"/>
      <c r="Q14" s="5"/>
    </row>
    <row r="15" spans="2:17" s="48" customFormat="1" ht="15">
      <c r="B15" s="74" t="s">
        <v>102</v>
      </c>
      <c r="C15" s="94"/>
      <c r="D15" s="94"/>
      <c r="E15" s="94"/>
      <c r="F15" s="94"/>
      <c r="Q15" s="5"/>
    </row>
    <row r="16" spans="2:17" s="48" customFormat="1" ht="15">
      <c r="B16" s="74" t="s">
        <v>92</v>
      </c>
      <c r="C16" s="94"/>
      <c r="D16" s="94"/>
      <c r="E16" s="94"/>
      <c r="F16" s="94"/>
      <c r="Q16" s="5"/>
    </row>
    <row r="17" s="48" customFormat="1" ht="15">
      <c r="Q17" s="5"/>
    </row>
    <row r="18" spans="2:17" s="48" customFormat="1" ht="15">
      <c r="B18" s="95" t="s">
        <v>89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Q18" s="5"/>
    </row>
    <row r="19" spans="5:17" s="48" customFormat="1" ht="15">
      <c r="E19" s="3"/>
      <c r="Q19" s="5"/>
    </row>
    <row r="20" spans="5:17" s="41" customFormat="1" ht="15">
      <c r="E20" s="3"/>
      <c r="Q20" s="5"/>
    </row>
    <row r="21" spans="5:17" s="41" customFormat="1" ht="15">
      <c r="E21" s="3"/>
      <c r="Q21" s="5"/>
    </row>
    <row r="22" spans="5:17" s="41" customFormat="1" ht="15">
      <c r="E22" s="3"/>
      <c r="Q22" s="5"/>
    </row>
    <row r="23" spans="5:17" s="41" customFormat="1" ht="15">
      <c r="E23" s="3"/>
      <c r="Q23" s="5"/>
    </row>
    <row r="24" spans="5:17" s="41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  <row r="53" spans="5:17" s="41" customFormat="1" ht="15">
      <c r="E53" s="3"/>
      <c r="Q53" s="5"/>
    </row>
    <row r="54" spans="5:17" s="41" customFormat="1" ht="15">
      <c r="E54" s="3"/>
      <c r="Q54" s="5"/>
    </row>
    <row r="55" spans="5:17" s="41" customFormat="1" ht="15">
      <c r="E55" s="3"/>
      <c r="Q55" s="5"/>
    </row>
  </sheetData>
  <sheetProtection/>
  <mergeCells count="5">
    <mergeCell ref="G2:I2"/>
    <mergeCell ref="H6:I6"/>
    <mergeCell ref="B15:F15"/>
    <mergeCell ref="B18:N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zoomScale="70" zoomScaleNormal="70" zoomScalePageLayoutView="85" workbookViewId="0" topLeftCell="A4">
      <selection activeCell="D12" sqref="D12"/>
    </sheetView>
  </sheetViews>
  <sheetFormatPr defaultColWidth="9.00390625" defaultRowHeight="12.75"/>
  <cols>
    <col min="1" max="1" width="5.375" style="1" customWidth="1"/>
    <col min="2" max="2" width="18.25390625" style="1" customWidth="1"/>
    <col min="3" max="3" width="22.375" style="1" customWidth="1"/>
    <col min="4" max="4" width="33.00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625" style="1" customWidth="1"/>
    <col min="11" max="11" width="14.75390625" style="1" hidden="1" customWidth="1"/>
    <col min="12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56"/>
      <c r="L10" s="46" t="s">
        <v>108</v>
      </c>
      <c r="M10" s="46" t="s">
        <v>109</v>
      </c>
      <c r="N10" s="46" t="s">
        <v>17</v>
      </c>
    </row>
    <row r="11" spans="1:17" s="48" customFormat="1" ht="362.25" customHeight="1">
      <c r="A11" s="43" t="s">
        <v>2</v>
      </c>
      <c r="B11" s="49" t="s">
        <v>103</v>
      </c>
      <c r="C11" s="49" t="s">
        <v>106</v>
      </c>
      <c r="D11" s="49" t="s">
        <v>104</v>
      </c>
      <c r="E11" s="51">
        <v>18800</v>
      </c>
      <c r="F11" s="19" t="s">
        <v>105</v>
      </c>
      <c r="G11" s="21" t="s">
        <v>107</v>
      </c>
      <c r="H11" s="21"/>
      <c r="I11" s="21"/>
      <c r="J11" s="21" t="s">
        <v>150</v>
      </c>
      <c r="K11" s="57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74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6.75390625" style="1" customWidth="1"/>
    <col min="4" max="4" width="27.7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61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45">
      <c r="A11" s="43" t="s">
        <v>2</v>
      </c>
      <c r="B11" s="49" t="s">
        <v>110</v>
      </c>
      <c r="C11" s="49" t="s">
        <v>111</v>
      </c>
      <c r="D11" s="49" t="s">
        <v>151</v>
      </c>
      <c r="E11" s="51">
        <v>180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34.5" customHeight="1">
      <c r="B13" s="74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58" t="s">
        <v>36</v>
      </c>
      <c r="L10" s="46" t="s">
        <v>115</v>
      </c>
      <c r="M10" s="46" t="s">
        <v>116</v>
      </c>
      <c r="N10" s="46" t="s">
        <v>17</v>
      </c>
    </row>
    <row r="11" spans="1:17" s="48" customFormat="1" ht="45">
      <c r="A11" s="43" t="s">
        <v>2</v>
      </c>
      <c r="B11" s="49" t="s">
        <v>154</v>
      </c>
      <c r="C11" s="49" t="s">
        <v>112</v>
      </c>
      <c r="D11" s="49" t="s">
        <v>113</v>
      </c>
      <c r="E11" s="51">
        <v>100</v>
      </c>
      <c r="F11" s="19" t="s">
        <v>114</v>
      </c>
      <c r="G11" s="21" t="s">
        <v>65</v>
      </c>
      <c r="H11" s="21"/>
      <c r="I11" s="21"/>
      <c r="J11" s="22"/>
      <c r="K11" s="59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74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34.2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61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37</v>
      </c>
      <c r="M10" s="46" t="s">
        <v>38</v>
      </c>
      <c r="N10" s="46" t="s">
        <v>17</v>
      </c>
    </row>
    <row r="11" spans="1:17" s="48" customFormat="1" ht="45">
      <c r="A11" s="43" t="s">
        <v>2</v>
      </c>
      <c r="B11" s="49" t="s">
        <v>155</v>
      </c>
      <c r="C11" s="49" t="s">
        <v>117</v>
      </c>
      <c r="D11" s="49" t="s">
        <v>118</v>
      </c>
      <c r="E11" s="51">
        <v>55</v>
      </c>
      <c r="F11" s="19" t="s">
        <v>67</v>
      </c>
      <c r="G11" s="21" t="s">
        <v>65</v>
      </c>
      <c r="H11" s="21"/>
      <c r="I11" s="21"/>
      <c r="J11" s="22"/>
      <c r="K11" s="21"/>
      <c r="L11" s="21" t="str">
        <f>IF(K11=0,"0,00",IF(K11&gt;0,ROUND(E11/K11,2)))</f>
        <v>0,00</v>
      </c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74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38.253906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SUM(N11:N11)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58" t="s">
        <v>36</v>
      </c>
      <c r="L10" s="46" t="s">
        <v>122</v>
      </c>
      <c r="M10" s="46" t="s">
        <v>123</v>
      </c>
      <c r="N10" s="46" t="s">
        <v>17</v>
      </c>
    </row>
    <row r="11" spans="1:17" s="48" customFormat="1" ht="45">
      <c r="A11" s="43" t="s">
        <v>2</v>
      </c>
      <c r="B11" s="49" t="s">
        <v>119</v>
      </c>
      <c r="C11" s="49" t="s">
        <v>156</v>
      </c>
      <c r="D11" s="49" t="s">
        <v>120</v>
      </c>
      <c r="E11" s="51">
        <v>150</v>
      </c>
      <c r="F11" s="19" t="s">
        <v>121</v>
      </c>
      <c r="G11" s="21" t="s">
        <v>65</v>
      </c>
      <c r="H11" s="21"/>
      <c r="I11" s="21"/>
      <c r="J11" s="22"/>
      <c r="K11" s="55"/>
      <c r="L11" s="21"/>
      <c r="M11" s="21"/>
      <c r="N11" s="50">
        <f>ROUND(L11*ROUND(M11,2),2)</f>
        <v>0</v>
      </c>
      <c r="Q11" s="5"/>
    </row>
    <row r="12" spans="5:17" s="48" customFormat="1" ht="15">
      <c r="E12" s="3"/>
      <c r="Q12" s="5"/>
    </row>
    <row r="13" spans="2:17" s="48" customFormat="1" ht="15">
      <c r="B13" s="74" t="s">
        <v>85</v>
      </c>
      <c r="C13" s="94"/>
      <c r="D13" s="94"/>
      <c r="E13" s="94"/>
      <c r="F13" s="94"/>
      <c r="Q13" s="5"/>
    </row>
    <row r="14" s="48" customFormat="1" ht="15">
      <c r="Q14" s="5"/>
    </row>
    <row r="15" spans="2:17" s="48" customFormat="1" ht="15">
      <c r="B15" s="95" t="s">
        <v>89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Q15" s="5"/>
    </row>
    <row r="16" spans="5:17" s="48" customFormat="1" ht="15">
      <c r="E16" s="3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1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4"/>
  <sheetViews>
    <sheetView showGridLines="0" zoomScale="77" zoomScaleNormal="77" zoomScalePageLayoutView="85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5.75390625" style="1" customWidth="1"/>
    <col min="4" max="4" width="22.125" style="1" customWidth="1"/>
    <col min="5" max="5" width="10.75390625" style="3" customWidth="1"/>
    <col min="6" max="6" width="19.25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SUM(N11:N13)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131</v>
      </c>
      <c r="M10" s="46" t="s">
        <v>132</v>
      </c>
      <c r="N10" s="46" t="s">
        <v>17</v>
      </c>
    </row>
    <row r="11" spans="1:17" s="48" customFormat="1" ht="45">
      <c r="A11" s="43" t="s">
        <v>2</v>
      </c>
      <c r="B11" s="49" t="s">
        <v>157</v>
      </c>
      <c r="C11" s="49" t="s">
        <v>124</v>
      </c>
      <c r="D11" s="49" t="s">
        <v>125</v>
      </c>
      <c r="E11" s="51">
        <v>180</v>
      </c>
      <c r="F11" s="19" t="s">
        <v>130</v>
      </c>
      <c r="G11" s="21" t="s">
        <v>65</v>
      </c>
      <c r="H11" s="21"/>
      <c r="I11" s="21"/>
      <c r="J11" s="22"/>
      <c r="K11" s="21"/>
      <c r="L11" s="21"/>
      <c r="M11" s="21"/>
      <c r="N11" s="50">
        <f>ROUND(L11*ROUND(M11,2),2)</f>
        <v>0</v>
      </c>
      <c r="Q11" s="5"/>
    </row>
    <row r="12" spans="1:17" s="48" customFormat="1" ht="45">
      <c r="A12" s="43" t="s">
        <v>3</v>
      </c>
      <c r="B12" s="49" t="s">
        <v>157</v>
      </c>
      <c r="C12" s="49" t="s">
        <v>126</v>
      </c>
      <c r="D12" s="49" t="s">
        <v>127</v>
      </c>
      <c r="E12" s="51">
        <v>180</v>
      </c>
      <c r="F12" s="19" t="s">
        <v>130</v>
      </c>
      <c r="G12" s="21" t="s">
        <v>65</v>
      </c>
      <c r="H12" s="21"/>
      <c r="I12" s="21"/>
      <c r="J12" s="22"/>
      <c r="K12" s="21"/>
      <c r="L12" s="21"/>
      <c r="M12" s="21"/>
      <c r="N12" s="50">
        <f>ROUND(L12*ROUND(M12,2),2)</f>
        <v>0</v>
      </c>
      <c r="Q12" s="5"/>
    </row>
    <row r="13" spans="1:17" s="48" customFormat="1" ht="45">
      <c r="A13" s="43" t="s">
        <v>4</v>
      </c>
      <c r="B13" s="49" t="s">
        <v>157</v>
      </c>
      <c r="C13" s="49" t="s">
        <v>128</v>
      </c>
      <c r="D13" s="49" t="s">
        <v>129</v>
      </c>
      <c r="E13" s="51">
        <v>180</v>
      </c>
      <c r="F13" s="19" t="s">
        <v>130</v>
      </c>
      <c r="G13" s="21" t="s">
        <v>65</v>
      </c>
      <c r="H13" s="21"/>
      <c r="I13" s="21"/>
      <c r="J13" s="22"/>
      <c r="K13" s="21"/>
      <c r="L13" s="21"/>
      <c r="M13" s="21"/>
      <c r="N13" s="50">
        <f>ROUND(L13*ROUND(M13,2),2)</f>
        <v>0</v>
      </c>
      <c r="Q13" s="5"/>
    </row>
    <row r="14" spans="5:17" s="48" customFormat="1" ht="15">
      <c r="E14" s="3"/>
      <c r="Q14" s="5"/>
    </row>
    <row r="15" spans="2:17" s="48" customFormat="1" ht="32.25" customHeight="1">
      <c r="B15" s="74" t="s">
        <v>85</v>
      </c>
      <c r="C15" s="94"/>
      <c r="D15" s="94"/>
      <c r="E15" s="94"/>
      <c r="F15" s="94"/>
      <c r="Q15" s="5"/>
    </row>
    <row r="16" s="48" customFormat="1" ht="15">
      <c r="Q16" s="5"/>
    </row>
    <row r="17" spans="2:17" s="48" customFormat="1" ht="15">
      <c r="B17" s="95" t="s">
        <v>89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8" customFormat="1" ht="15">
      <c r="E25" s="3"/>
      <c r="Q25" s="5"/>
    </row>
    <row r="26" spans="5:17" s="48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  <row r="53" spans="5:17" s="41" customFormat="1" ht="15">
      <c r="E53" s="3"/>
      <c r="Q53" s="5"/>
    </row>
    <row r="54" spans="5:17" s="41" customFormat="1" ht="15">
      <c r="E54" s="3"/>
      <c r="Q54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"/>
  <sheetViews>
    <sheetView showGridLines="0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2.125" style="1" customWidth="1"/>
    <col min="4" max="4" width="24.25390625" style="1" customWidth="1"/>
    <col min="5" max="5" width="10.75390625" style="3" customWidth="1"/>
    <col min="6" max="6" width="16.00390625" style="1" customWidth="1"/>
    <col min="7" max="7" width="41.375" style="1" customWidth="1"/>
    <col min="8" max="9" width="29.75390625" style="1" customWidth="1"/>
    <col min="10" max="10" width="25.75390625" style="1" customWidth="1"/>
    <col min="11" max="12" width="14.75390625" style="1" customWidth="1"/>
    <col min="13" max="14" width="17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DFP.271.153.2021.AB</v>
      </c>
      <c r="N1" s="4" t="s">
        <v>58</v>
      </c>
      <c r="S1" s="2"/>
      <c r="T1" s="2"/>
    </row>
    <row r="2" spans="7:9" ht="15">
      <c r="G2" s="82"/>
      <c r="H2" s="82"/>
      <c r="I2" s="82"/>
    </row>
    <row r="3" ht="15">
      <c r="N3" s="4" t="s">
        <v>62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41" customFormat="1" ht="15">
      <c r="B5" s="38"/>
      <c r="C5" s="8"/>
      <c r="D5" s="8"/>
      <c r="E5" s="9"/>
      <c r="F5" s="40"/>
      <c r="G5" s="11"/>
      <c r="H5" s="40"/>
      <c r="I5" s="8"/>
      <c r="J5" s="40"/>
      <c r="K5" s="40"/>
      <c r="L5" s="40"/>
      <c r="M5" s="40"/>
      <c r="N5" s="40"/>
    </row>
    <row r="6" spans="1:9" s="48" customFormat="1" ht="15">
      <c r="A6" s="44"/>
      <c r="B6" s="44"/>
      <c r="C6" s="12"/>
      <c r="D6" s="12"/>
      <c r="E6" s="13"/>
      <c r="F6" s="47"/>
      <c r="G6" s="53" t="s">
        <v>91</v>
      </c>
      <c r="H6" s="92">
        <f>SUM(N11:N12)</f>
        <v>0</v>
      </c>
      <c r="I6" s="93"/>
    </row>
    <row r="7" spans="1:12" s="48" customFormat="1" ht="15">
      <c r="A7" s="44"/>
      <c r="C7" s="47"/>
      <c r="D7" s="47"/>
      <c r="E7" s="13"/>
      <c r="F7" s="47"/>
      <c r="G7" s="47"/>
      <c r="H7" s="47"/>
      <c r="I7" s="47"/>
      <c r="J7" s="47"/>
      <c r="K7" s="47"/>
      <c r="L7" s="47"/>
    </row>
    <row r="8" spans="1:12" s="48" customFormat="1" ht="15">
      <c r="A8" s="4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8" customFormat="1" ht="15">
      <c r="B9" s="44"/>
      <c r="E9" s="17"/>
    </row>
    <row r="10" spans="1:14" s="44" customFormat="1" ht="74.25" customHeight="1">
      <c r="A10" s="46" t="s">
        <v>43</v>
      </c>
      <c r="B10" s="46" t="s">
        <v>15</v>
      </c>
      <c r="C10" s="46" t="s">
        <v>16</v>
      </c>
      <c r="D10" s="46" t="s">
        <v>63</v>
      </c>
      <c r="E10" s="18" t="s">
        <v>64</v>
      </c>
      <c r="F10" s="19"/>
      <c r="G10" s="46" t="str">
        <f>"Nazwa handlowa /
"&amp;C10&amp;" / 
"&amp;D10</f>
        <v>Nazwa handlowa /
Dawka / 
Postać/ Opakowanie</v>
      </c>
      <c r="H10" s="46" t="s">
        <v>59</v>
      </c>
      <c r="I10" s="46" t="str">
        <f>B10</f>
        <v>Skład</v>
      </c>
      <c r="J10" s="46" t="s">
        <v>60</v>
      </c>
      <c r="K10" s="46" t="s">
        <v>36</v>
      </c>
      <c r="L10" s="46" t="s">
        <v>137</v>
      </c>
      <c r="M10" s="46" t="s">
        <v>138</v>
      </c>
      <c r="N10" s="46" t="s">
        <v>17</v>
      </c>
    </row>
    <row r="11" spans="1:17" s="48" customFormat="1" ht="45">
      <c r="A11" s="43" t="s">
        <v>2</v>
      </c>
      <c r="B11" s="49" t="s">
        <v>158</v>
      </c>
      <c r="C11" s="49" t="s">
        <v>133</v>
      </c>
      <c r="D11" s="49" t="s">
        <v>134</v>
      </c>
      <c r="E11" s="51">
        <v>200</v>
      </c>
      <c r="F11" s="19" t="s">
        <v>136</v>
      </c>
      <c r="G11" s="21" t="s">
        <v>65</v>
      </c>
      <c r="H11" s="21"/>
      <c r="I11" s="21"/>
      <c r="J11" s="22"/>
      <c r="K11" s="21"/>
      <c r="L11" s="21"/>
      <c r="M11" s="21"/>
      <c r="N11" s="50">
        <f>ROUND(L11*ROUND(M11,2),2)</f>
        <v>0</v>
      </c>
      <c r="Q11" s="5"/>
    </row>
    <row r="12" spans="1:17" s="48" customFormat="1" ht="45">
      <c r="A12" s="43" t="s">
        <v>3</v>
      </c>
      <c r="B12" s="49" t="s">
        <v>158</v>
      </c>
      <c r="C12" s="49" t="s">
        <v>135</v>
      </c>
      <c r="D12" s="49" t="s">
        <v>134</v>
      </c>
      <c r="E12" s="51">
        <v>100</v>
      </c>
      <c r="F12" s="19" t="s">
        <v>136</v>
      </c>
      <c r="G12" s="21" t="s">
        <v>65</v>
      </c>
      <c r="H12" s="21"/>
      <c r="I12" s="21"/>
      <c r="J12" s="22"/>
      <c r="K12" s="21"/>
      <c r="L12" s="21"/>
      <c r="M12" s="21"/>
      <c r="N12" s="50">
        <f>ROUND(L12*ROUND(M12,2),2)</f>
        <v>0</v>
      </c>
      <c r="Q12" s="5"/>
    </row>
    <row r="13" spans="5:17" s="48" customFormat="1" ht="15">
      <c r="E13" s="3"/>
      <c r="Q13" s="5"/>
    </row>
    <row r="14" spans="2:17" s="48" customFormat="1" ht="27" customHeight="1">
      <c r="B14" s="74" t="s">
        <v>85</v>
      </c>
      <c r="C14" s="94"/>
      <c r="D14" s="94"/>
      <c r="E14" s="94"/>
      <c r="F14" s="94"/>
      <c r="Q14" s="5"/>
    </row>
    <row r="15" s="48" customFormat="1" ht="15">
      <c r="Q15" s="5"/>
    </row>
    <row r="16" spans="2:17" s="48" customFormat="1" ht="15">
      <c r="B16" s="95" t="s">
        <v>89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Q16" s="5"/>
    </row>
    <row r="17" spans="5:17" s="48" customFormat="1" ht="15">
      <c r="E17" s="3"/>
      <c r="Q17" s="5"/>
    </row>
    <row r="18" spans="5:17" s="48" customFormat="1" ht="15">
      <c r="E18" s="3"/>
      <c r="Q18" s="5"/>
    </row>
    <row r="19" spans="5:17" s="48" customFormat="1" ht="15">
      <c r="E19" s="3"/>
      <c r="Q19" s="5"/>
    </row>
    <row r="20" spans="5:17" s="48" customFormat="1" ht="15">
      <c r="E20" s="3"/>
      <c r="Q20" s="5"/>
    </row>
    <row r="21" spans="5:17" s="48" customFormat="1" ht="15">
      <c r="E21" s="3"/>
      <c r="Q21" s="5"/>
    </row>
    <row r="22" spans="5:17" s="48" customFormat="1" ht="15">
      <c r="E22" s="3"/>
      <c r="Q22" s="5"/>
    </row>
    <row r="23" spans="5:17" s="48" customFormat="1" ht="15">
      <c r="E23" s="3"/>
      <c r="Q23" s="5"/>
    </row>
    <row r="24" spans="5:17" s="48" customFormat="1" ht="15">
      <c r="E24" s="3"/>
      <c r="Q24" s="5"/>
    </row>
    <row r="25" spans="5:17" s="48" customFormat="1" ht="15">
      <c r="E25" s="3"/>
      <c r="Q25" s="5"/>
    </row>
    <row r="26" spans="5:17" s="41" customFormat="1" ht="15">
      <c r="E26" s="3"/>
      <c r="Q26" s="5"/>
    </row>
    <row r="27" spans="5:17" s="41" customFormat="1" ht="15">
      <c r="E27" s="3"/>
      <c r="Q27" s="5"/>
    </row>
    <row r="28" spans="5:17" s="41" customFormat="1" ht="15">
      <c r="E28" s="3"/>
      <c r="Q28" s="5"/>
    </row>
    <row r="29" spans="5:17" s="41" customFormat="1" ht="15">
      <c r="E29" s="3"/>
      <c r="Q29" s="5"/>
    </row>
    <row r="30" spans="5:17" s="41" customFormat="1" ht="15">
      <c r="E30" s="3"/>
      <c r="Q30" s="5"/>
    </row>
    <row r="31" spans="5:17" s="41" customFormat="1" ht="15">
      <c r="E31" s="3"/>
      <c r="Q31" s="5"/>
    </row>
    <row r="32" spans="5:17" s="41" customFormat="1" ht="15">
      <c r="E32" s="3"/>
      <c r="Q32" s="5"/>
    </row>
    <row r="33" spans="5:17" s="41" customFormat="1" ht="15">
      <c r="E33" s="3"/>
      <c r="Q33" s="5"/>
    </row>
    <row r="34" spans="5:17" s="41" customFormat="1" ht="15">
      <c r="E34" s="3"/>
      <c r="Q34" s="5"/>
    </row>
    <row r="35" spans="5:17" s="41" customFormat="1" ht="15">
      <c r="E35" s="3"/>
      <c r="Q35" s="5"/>
    </row>
    <row r="36" spans="5:17" s="41" customFormat="1" ht="15">
      <c r="E36" s="3"/>
      <c r="Q36" s="5"/>
    </row>
    <row r="37" spans="5:17" s="41" customFormat="1" ht="15">
      <c r="E37" s="3"/>
      <c r="Q37" s="5"/>
    </row>
    <row r="38" spans="5:17" s="41" customFormat="1" ht="15">
      <c r="E38" s="3"/>
      <c r="Q38" s="5"/>
    </row>
    <row r="39" spans="5:17" s="41" customFormat="1" ht="15">
      <c r="E39" s="3"/>
      <c r="Q39" s="5"/>
    </row>
    <row r="40" spans="5:17" s="41" customFormat="1" ht="15">
      <c r="E40" s="3"/>
      <c r="Q40" s="5"/>
    </row>
    <row r="41" spans="5:17" s="41" customFormat="1" ht="15">
      <c r="E41" s="3"/>
      <c r="Q41" s="5"/>
    </row>
    <row r="42" spans="5:17" s="41" customFormat="1" ht="15">
      <c r="E42" s="3"/>
      <c r="Q42" s="5"/>
    </row>
    <row r="43" spans="5:17" s="41" customFormat="1" ht="15">
      <c r="E43" s="3"/>
      <c r="Q43" s="5"/>
    </row>
    <row r="44" spans="5:17" s="41" customFormat="1" ht="15">
      <c r="E44" s="3"/>
      <c r="Q44" s="5"/>
    </row>
    <row r="45" spans="5:17" s="41" customFormat="1" ht="15">
      <c r="E45" s="3"/>
      <c r="Q45" s="5"/>
    </row>
    <row r="46" spans="5:17" s="41" customFormat="1" ht="15">
      <c r="E46" s="3"/>
      <c r="Q46" s="5"/>
    </row>
    <row r="47" spans="5:17" s="41" customFormat="1" ht="15">
      <c r="E47" s="3"/>
      <c r="Q47" s="5"/>
    </row>
    <row r="48" spans="5:17" s="41" customFormat="1" ht="15">
      <c r="E48" s="3"/>
      <c r="Q48" s="5"/>
    </row>
    <row r="49" spans="5:17" s="41" customFormat="1" ht="15">
      <c r="E49" s="3"/>
      <c r="Q49" s="5"/>
    </row>
    <row r="50" spans="5:17" s="41" customFormat="1" ht="15">
      <c r="E50" s="3"/>
      <c r="Q50" s="5"/>
    </row>
    <row r="51" spans="5:17" s="41" customFormat="1" ht="15">
      <c r="E51" s="3"/>
      <c r="Q51" s="5"/>
    </row>
    <row r="52" spans="5:17" s="41" customFormat="1" ht="15">
      <c r="E52" s="3"/>
      <c r="Q52" s="5"/>
    </row>
    <row r="53" spans="5:17" s="41" customFormat="1" ht="15">
      <c r="E53" s="3"/>
      <c r="Q53" s="5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2021-05-12T09:34:52Z</cp:lastPrinted>
  <dcterms:created xsi:type="dcterms:W3CDTF">2003-05-16T10:10:29Z</dcterms:created>
  <dcterms:modified xsi:type="dcterms:W3CDTF">2022-01-10T12:59:49Z</dcterms:modified>
  <cp:category/>
  <cp:version/>
  <cp:contentType/>
  <cp:contentStatus/>
</cp:coreProperties>
</file>