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8800" windowHeight="12330" tabRatio="818" activeTab="10"/>
  </bookViews>
  <sheets>
    <sheet name="formularz oferty" sheetId="1" r:id="rId1"/>
    <sheet name="część 1" sheetId="2" r:id="rId2"/>
    <sheet name="część 2" sheetId="3" r:id="rId3"/>
    <sheet name="część 3" sheetId="4" r:id="rId4"/>
    <sheet name="część 4" sheetId="5" r:id="rId5"/>
    <sheet name="część 5" sheetId="6" r:id="rId6"/>
    <sheet name="część 6" sheetId="7" r:id="rId7"/>
    <sheet name="część 7" sheetId="8" r:id="rId8"/>
    <sheet name="część 8" sheetId="9" r:id="rId9"/>
    <sheet name="część 9" sheetId="10" r:id="rId10"/>
    <sheet name="część 10" sheetId="11" r:id="rId11"/>
    <sheet name="częśc 11" sheetId="12" r:id="rId12"/>
  </sheets>
  <definedNames>
    <definedName name="_xlnm.Print_Area" localSheetId="11">'częśc 11'!$A$1:$I$33</definedName>
    <definedName name="_xlnm.Print_Area" localSheetId="1">'część 1'!$A$1:$I$11</definedName>
    <definedName name="_xlnm.Print_Area" localSheetId="10">'część 10'!$A$1:$I$18</definedName>
    <definedName name="_xlnm.Print_Area" localSheetId="2">'część 2'!$A$1:$I$12</definedName>
    <definedName name="_xlnm.Print_Area" localSheetId="3">'część 3'!$A$1:$I$10</definedName>
    <definedName name="_xlnm.Print_Area" localSheetId="4">'część 4'!$A$1:$I$9</definedName>
    <definedName name="_xlnm.Print_Area" localSheetId="5">'część 5'!$A$1:$I$12</definedName>
    <definedName name="_xlnm.Print_Area" localSheetId="6">'część 6'!$A$1:$I$9</definedName>
    <definedName name="_xlnm.Print_Area" localSheetId="0">'formularz oferty'!$A$1:$G$62</definedName>
  </definedNames>
  <calcPr fullCalcOnLoad="1"/>
</workbook>
</file>

<file path=xl/sharedStrings.xml><?xml version="1.0" encoding="utf-8"?>
<sst xmlns="http://schemas.openxmlformats.org/spreadsheetml/2006/main" count="312" uniqueCount="146">
  <si>
    <t>1.</t>
  </si>
  <si>
    <t>2.</t>
  </si>
  <si>
    <t>3.</t>
  </si>
  <si>
    <t>4.</t>
  </si>
  <si>
    <t>7.</t>
  </si>
  <si>
    <t>8.</t>
  </si>
  <si>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</si>
  <si>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</si>
  <si>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</si>
  <si>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</si>
  <si>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</si>
  <si>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</si>
  <si>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9.</t>
  </si>
  <si>
    <t>Osoby które będą zawierały umowę ze strony Wykonawcy:</t>
  </si>
  <si>
    <t>Osoba(y)  odpowiedzialna za realizację umowy ze strony Wykonawcy</t>
  </si>
  <si>
    <t>Nr konta bankowego do rozliczeń pomiędzy Zamawiającym a Wykonawcy</t>
  </si>
  <si>
    <t>5.</t>
  </si>
  <si>
    <t>Oświadczamy, ze zapoznaliśmy się z treścią załączonego do specyfikacji wzoru umowy i w przypadku wyboru naszej oferty zawrzemy z zamawiającym  umowę sporządzoną na podstawie tego wzoru.</t>
  </si>
  <si>
    <t>województwo:</t>
  </si>
  <si>
    <t>nazwa Wykonawcy:</t>
  </si>
  <si>
    <t>6.</t>
  </si>
  <si>
    <t>Nazwa zamówienia</t>
  </si>
  <si>
    <t>Numer sprawy</t>
  </si>
  <si>
    <t>adres (siedziba) Wykonawcy:</t>
  </si>
  <si>
    <t>NIP</t>
  </si>
  <si>
    <t>REGON</t>
  </si>
  <si>
    <t>osoba do kontaktu</t>
  </si>
  <si>
    <t>telefon</t>
  </si>
  <si>
    <t>faks</t>
  </si>
  <si>
    <t>email</t>
  </si>
  <si>
    <t>FORMULARZ OFERTY</t>
  </si>
  <si>
    <t>załącznik nr ….. do umowy</t>
  </si>
  <si>
    <t>Przedmiot zamówienia</t>
  </si>
  <si>
    <t>ARKUSZ CENOWY</t>
  </si>
  <si>
    <t>Nr</t>
  </si>
  <si>
    <t>Opis przedmiotu zamówienia</t>
  </si>
  <si>
    <t>Ilość</t>
  </si>
  <si>
    <t>j.m.</t>
  </si>
  <si>
    <t>Część</t>
  </si>
  <si>
    <t>Część 1</t>
  </si>
  <si>
    <t>Część 2</t>
  </si>
  <si>
    <t>Część 3</t>
  </si>
  <si>
    <t>Część 4</t>
  </si>
  <si>
    <t>Część 5</t>
  </si>
  <si>
    <t>Część 6</t>
  </si>
  <si>
    <t>Część 7</t>
  </si>
  <si>
    <t>Część 8</t>
  </si>
  <si>
    <t>Część 9</t>
  </si>
  <si>
    <t>Część 10</t>
  </si>
  <si>
    <t>Część 11</t>
  </si>
  <si>
    <t>Producent</t>
  </si>
  <si>
    <t>nr katalogowy (jeżeli istnieje)</t>
  </si>
  <si>
    <t>Nazwa produktu</t>
  </si>
  <si>
    <t>szt.</t>
  </si>
  <si>
    <t>Załącznik nr 1 do SWZ</t>
  </si>
  <si>
    <t>(dostawa produktów i czynsz dzierżawny)</t>
  </si>
  <si>
    <t>Oferujemy wykonanie całego przedmiotu zamówienia za cenę:</t>
  </si>
  <si>
    <t>Oświadczamy, że oferujemy realizację przedmiotu zamówienia zgodnie z zasadami określonymi w specyfikacji warunków zamówienia wraz z załącznikami.</t>
  </si>
  <si>
    <t>Oświadczamy, że termin płatności wynosi: do 60 dni.</t>
  </si>
  <si>
    <t>Oświadczamy, że jesteśmy *:</t>
  </si>
  <si>
    <t xml:space="preserve">
 




</t>
  </si>
  <si>
    <t xml:space="preserve">mikroprzedsiębiorstwem 
małym przedsiębiorstwem 
średnim przedsiębiorstwem
jednoosobową działalnością gospodarczą 
osobą fizyczną nieprowadzącą działalności gospodarczej
inny rodzaj (w tym duże przedsiębiorstwo)
</t>
  </si>
  <si>
    <t>*zaznaczyć właściwe</t>
  </si>
  <si>
    <t>Oświadczamy, że zapoznaliśmy się ze specyfikacją warunków zamówienia wraz z jej załącznikami i nie wnosimy do niej zastrzeżeń oraz, że zdobyliśmy konieczne informacje do przygotowania oferty.</t>
  </si>
  <si>
    <t>10.</t>
  </si>
  <si>
    <t>Oświadczamy, że jesteśmy związani niniejszą ofertą przez okres podany w specyfikacji warunków zamówienia.</t>
  </si>
  <si>
    <t>11.</t>
  </si>
  <si>
    <t>12.</t>
  </si>
  <si>
    <t>załącznik nr 1a do SWZ</t>
  </si>
  <si>
    <t>szt</t>
  </si>
  <si>
    <t>sztuk</t>
  </si>
  <si>
    <t>Przedmiot dzierżawy</t>
  </si>
  <si>
    <t>Nazwa urządzenia</t>
  </si>
  <si>
    <t>Typ</t>
  </si>
  <si>
    <t>Nr seryjny</t>
  </si>
  <si>
    <t>(można wypełnić przy zawieraniu umowy)</t>
  </si>
  <si>
    <t>Rok produkcji</t>
  </si>
  <si>
    <t>Akcesoria</t>
  </si>
  <si>
    <t>Wartość</t>
  </si>
  <si>
    <t>Koszt zużycia energi elektrycznej:</t>
  </si>
  <si>
    <t>Moc oferowanego aparatu w watach [W]</t>
  </si>
  <si>
    <t>Przyjęty koszt 1 kWh [zł]</t>
  </si>
  <si>
    <t>Koszt zużycia energii elektrycznej</t>
  </si>
  <si>
    <r>
      <t xml:space="preserve">Oświadczam, że wybór niniejszej oferty będzie prowadził do powstania u Zamawiającego obowiązku podatkowego zgodnie z przepisami o podatku od towarów i usług w zakresie*: 
………………………………………………………………………………………………………......................................
</t>
    </r>
    <r>
      <rPr>
        <i/>
        <sz val="11"/>
        <rFont val="Garamond"/>
        <family val="1"/>
      </rPr>
      <t>*Należy podać informacje o których mowa w pkt. 10.9 SWZ. Jeżeli wykonawca nie poda powyższej informacji to Zamawiający przyjmie, że wybór oferty nie będzie prowadził do powstania u Zamawiającego obowiązku podatkowego zgodnie z przepisami o podatku od towarów i usług.</t>
    </r>
  </si>
  <si>
    <r>
      <t xml:space="preserve">Oświadczamy, że zamierzamy powierzyć następujące części zamówienia podwykonawcom i jednocześnie podajemy nazwy (firmy) podwykonawców*:  
Część zamówienia: .....................................................................................................................................
Nazwa (firma) podwykonawcy: ................................................................................................................
</t>
    </r>
    <r>
      <rPr>
        <i/>
        <sz val="11"/>
        <rFont val="Garamond"/>
        <family val="1"/>
      </rPr>
      <t>* Jeżeli wykonawca nie poda tych informacji to Zamawiający przyjmie, że wykonawca nie zamierza powierzać żadnej części zamówienia podwykonawcy</t>
    </r>
  </si>
  <si>
    <t>DFP.271.109.2021.DB</t>
  </si>
  <si>
    <t>Dostawa materiałów do zabiegów dla pracowni angiografii i radiologii interwencyjnej, materiałów chirurgicznych, sprzętu do diagnostycznych i terapeutycznych zabiegów kardiologii inwazyjnej.</t>
  </si>
  <si>
    <t xml:space="preserve">Oświadczamy, że zamówienie będziemy wykonywać do czasu wyczerpania kwoty wynagrodzenia umownego, jednak nie dłużej niż przez:
- 20 miesięcy (część 1-9)
- 24 miesiące (części 11)
- 33 miesiące (część 10)
 od daty zawarcia umowy.
</t>
  </si>
  <si>
    <t xml:space="preserve">Spirale embolizacyjne  odczepiane elektromechanicznie cechy:
- spirale do embolizacji tętniaków naczyń mózgowych
- spirale platynowe oraz spirale platynowe pokrywane polimerem – hydrożelem zwiększającym  objętości spirali w zależności od jej grubości
- z możliwością repozycjonowania wewnątrz worka tętniaka 
- o średnicy pierwotnego zwoju: 0,010”  i 0,018”
- o różnych wymiarach średnic i długości 
- różnych kształtów –  w tym 3D i  heliakalne;
- system odczepiania gwarantujący dźwiękową i wizualną sygnalizację odczepienia spirali  – czas odczepienia 3 sekundy 
</t>
  </si>
  <si>
    <t xml:space="preserve">Mikroprowadniki do zabiegów neuroradiologicznych cechy:
- mikroprowadniki o budowie hybrydowej  
- pokrycie hydrofilne
- średnica 0,012’’ w części dystalnej  oraz 0,014 ‘’ w części proksymalnej  
- rdzeń  wykonany ze stali,  w części dystalnej wykonany z nitynolu 
- długość 200 cm ,  kształtowalna część prowadnika o długości 1,4 cm 
</t>
  </si>
  <si>
    <t xml:space="preserve">System odczepiania spiral elektromechanicznych  cechy:
- system gwarantujący wizualną i dźwiękową sygnalizację informującą  o odczepieniu  spirali
</t>
  </si>
  <si>
    <t>sztuka</t>
  </si>
  <si>
    <r>
      <t xml:space="preserve">Mikrocewniki do zabiegów neuroradiologicznych cechy:
- mikrocewniki zbrojone – zbudowany z 7 segmentów 
- pokrycie hydrofilne
- z dystalnym segmentem umożliwiającym kształtowanie końcówki nad parą wodną 
- zakończone dwoma markerami umożliwiającymi pozycjonowanie i odczepianie spirali 
- o średnicy zewnętrznej  2,4 F , 
- całkowita długość cewnika 150 cm, pokrycie hydrofilne na długości 120 cm
</t>
    </r>
    <r>
      <rPr>
        <i/>
        <sz val="11"/>
        <color indexed="8"/>
        <rFont val="Garamond"/>
        <family val="1"/>
      </rPr>
      <t>Zamawiajacy w czesci 1 poz. 2 dopuszcza  mikrocewniki do zabiegów neuroradiologicznych o pokryciu hydrofilnym na długości 100cm, pozostałe parametry bez zmian</t>
    </r>
    <r>
      <rPr>
        <sz val="11"/>
        <color indexed="8"/>
        <rFont val="Garamond"/>
        <family val="1"/>
      </rPr>
      <t xml:space="preserve">
</t>
    </r>
  </si>
  <si>
    <t>Cena jednostkowa brutto *</t>
  </si>
  <si>
    <t>Wartość brutto pozycji *</t>
  </si>
  <si>
    <t>* jeżeli wybór oferty będzie prowadził do powstania u zamawiajacego obowiazku podatkowego, zgodnie z przepisami o podatku od towarów i usług, należy podać cene netto</t>
  </si>
  <si>
    <t xml:space="preserve">Spirale embolizacyjne  odczepiane mechanicznie 
Cechy:
- spirala embolizacyjna platynowa, odczepiana mechanicznie do embolizacji tętniaków naczyń mózgowych
- średnica zewnętrzna  0,020”
- spirala o budowie wielowarstwowej, z wewnętrzną strukturalną spiralą nitinolową
- różne kształty w tym  3D oraz helikalne, 
- różne rozmiary średnicy i  długości; o zmiennej sztywności
</t>
  </si>
  <si>
    <t xml:space="preserve">Spirale embolizacyjne  odczepiane mechanicznie  
Cechy:
- spirala embolizacyjna platynowa, odczepiana mechanicznie do embolizacji tętniaków naczyń mózgowych
- średnica zewnętrzna  0,010”
- spirala o budowie wielowarstwowej, z wewnętrzną strukturalną spiralą nitinolową
- różne kształty w tym  3D oraz helikalne, 
- różne rozmiary średnicy i  długości; o zmiennej sztywności
</t>
  </si>
  <si>
    <t xml:space="preserve">Mikrocewnik do zabiegów neuroradiologicznych  
Cechy:
- mikrocewnik długości min 150 cm
- światło 0,025”
- dystalna cześć o średnicy 2,6 F
- dwa platynowe markery na końcu cewnika
- cewnik zbrojony na całej długości spiralnym oplotem z drutu nitinolowego
- różne kształty końcówek  
</t>
  </si>
  <si>
    <t xml:space="preserve">System odczepiania spiral mechanicznych  
Cechy:
- system do odczepiania  spirali mechanicznych
</t>
  </si>
  <si>
    <t xml:space="preserve">System do mechanicznej trombektomii naczyń mózgowych 
Cechy:
- urządzenie o strukturze tubularnej siatki z nitinolu  
- połączony trwale z popychaczem, całkowicie repozycjolowalny z możliwością ponownego złożenia
- konstrukcja umożliwia przejście przez skrzep, przyciągniecie go do mikrocewnika i usunięcie z naczynia
- trzy średnice urządzenia 3, 4 i 6 mm; długość min 20mm
- dostarczanie systemu jak spirali embolizacyjnych – wprowadzany przez  mikrocewnik  
- dobrze widoczny  w obrazie fluoroskopowym  na całej długości
-  w zestawie z dedykowanym  mikrocewnikiem zbrojonym do wprowadzania
- posiadający rejestrację i udokumentowaną piśmiennictwem skuteczność w  mechanicznej trombektomii naczyń mózgowych w udarach niedokrwiennych 
</t>
  </si>
  <si>
    <t xml:space="preserve">Cewnik reperfuzyjny dystalny 
Cechy: 
 - cewnik aspiracyjny dystalny do naczyń mózgowych
 -  długość robocza 153cm, 
 - średnica proksymalna zewnętrzna – 4,7F, dystalna wewnętrzna - .035”
</t>
  </si>
  <si>
    <t xml:space="preserve">Cewnik prowadzący do zabiegu trombektomii  
Cechy:
 - koszulka prowadząca zbrojona na całej długości jednolitym spiralnym oplotem
ze stali nierdzewnej.
- światło 6F ( 0.088") na całej długości
- długości koszulki: 80 i 90 cm
- miękki segment dystalny długości 4 cm
- dystalna cześć pokryta hydrofilnie
- konfiguracja zakończeń : proste , MP
- zawiera w zestawie dylatator, odkręcaną zastawkę hemostatyczną, Y-adapter
</t>
  </si>
  <si>
    <t xml:space="preserve">Cewnik umożliwiający dostęp  dystalny do zabiegów neuroradiologicznych 
Cechy: 
- cewnik umożlwiający dystalny dostęp do naczyń wewnątrzczaszkowych wspomagający stabilizację  mikrocewnika
 - odporny na zaginanie w obrębie krętych naczyń
 - z różnymi strefami sztywności   
 - dystalna końcówka zbrojona, giętka, miękka, atraumatyczna
 - różne długości od 95 do 115 cm
 - średnica zewnętrza 6F i wewnętrzna min. 0.070”
 -  kompatybilny z prowadnikiem 0.035” 
</t>
  </si>
  <si>
    <t xml:space="preserve">Zamykacz naczyniowy   
Cechy:
-  system do zamykania tętnic po zabiegach endowaskularnych   
- system zapinek złożony z części kotwiczącej, szwu i kolegenu, w pełni resorbowalne
- system kompatybilny z koszulkami 6F i 8F
- system dostarczany z koszulką, lokalizatorem prawidłowego położenia systemu w tętnicy, prowadnikiem 0,035” lub 0,038”
  </t>
  </si>
  <si>
    <t>Systemy trombektomii mechanicznej do usuwania materiału zatorowego w tt podudzia: 
- zbrojenie na całej, długości cewnika
- powłoka hydrofilna o długości 40 cm w części dystalnej cewnika
- fługość końcówki 4 mm dla 6 i 7 Fr, 7 mm dla 8 Fr wyprofilowana i zaokrąglona w celu bezpiecznej i efektywnej aspiracji
- długość odcinka RX :  23 cm
- długość użytkowa cewnika 140 cm
- z rdzeniem usztywniającym o długości 143 cm dla 6 i 7 Fr
- 2 markery: w części dystalnej marker 1 mm umieszczony 4 mm od końcówki, marker 10 centymetrowy umieszczony 90 cm od końcówki
- kompatybilność zarówno z 6 Fr , 7 Fr, jak i 8 Fr
- kompatybilność z prowadnikiem 0,014”
- średnica wewnętrzna dla 6 Fr dystalnie: 1.00 mm / 1.10 mm proksymalnie, dla 7 Fr dystalnie: 1.25 mm / 1.30 mm proksymalnie, dla 8 Fr dystalnie: 1.42 mm dystalnie/   1.45 mm proksymalnie</t>
  </si>
  <si>
    <t>Mikroprowadnik do zabiegów neuroradiologicznych 
- mikroprowadnik o transmisji siły skrętnej 1:1
- prowadnik o średnicy 0.010”/0.012” oraz 0.014”
-  długości 200 i 300 cm
- rdzeń prowadnika wykonany ze stali w części dystalnej pokrytej nitinolową tubą z mikrofabrykacją
- dystalna cześć cieniująca na długości 35/45/55cm
- możliwośd kształtowania końcówki
- pokrycie hydrofilne w części dystalnej
- dostępny min.  w dwóch wersjach sztywności:  standard i  support</t>
  </si>
  <si>
    <t xml:space="preserve">Dren łączący z końcówkami "lejek-prosta", wzdłużnie prążkowany przeciw zagięciom - pakowane podwójnie :wewnętrznie z worka foliowego i zewętrzne opakowanie folia- papier, CH30,  dł. 300 cm, Tolerancja: rozmiary +/- 10%  </t>
  </si>
  <si>
    <t xml:space="preserve">Końcówka odsysająca z pola operacyjnego do odsysania bardzo małych objętości typu Pinpoint, o gładkiej powierzchni zapobiegającej przylepianiu skrzepów i  zapewniającej maksymalny przepływ; przeźroczysta, zagięta. Końcówka kompatybilna z drenam z poz. 1 i 2, CH 12 mały przepływ, z rączką, dł. 15-16 cm, Tolerancja: rozmiary +/- 10% </t>
  </si>
  <si>
    <t>Końcówka odsysająca z pola operacyjnego typu "YANKAUER" z rączką i otworami odbarczającymi, do odsysania średnich i dużych objętości o gładkiej powierzchni zapobiegającej przylepianiu się skrzepów i zapewniającej maksymalny przepływ; przeźroczysta, CH 20-22, dł. min. 22 cm. Tolerancja: rozmiary +/- 10%.</t>
  </si>
  <si>
    <t>Końcówka odsysająca z pola operacyjnego do odsysania dużych objętości typu Yankauer, o gładkiej powierzchni zapobiegającej przylepianiu skrzepów i zapewniającej maksymalny przepływ; przeźroczysta, zagięta. Końcówka kompatybilna z drenam z poz. 1 i 2, CH30, Tolerancja: rozmiary +/- 10%</t>
  </si>
  <si>
    <t xml:space="preserve">Zestaw do odsysania pola operacyjnego, z drenem, z możliwością wymiany końcówki typu Yankauer w trakcie ssania. Dren zakończony docinanym łącznikiem do ssaków lub uniwerslanym łącznikiem żeńskim niewymagającym docinania, pakowany podwójnie:wewnętrznie z worka foliowego i zewętrzne opakowanie folia- papier, CH 22-24, dł. min. 200 cm, Tolerancja: rozmiary +/- 10% </t>
  </si>
  <si>
    <t>Dren balonikowy uniwersalny do końcówek do odsysania pola operacyjnego z balonem co 90 do 100 cm, śred. 7/10mm, dł. 30mb, tolerancja rozmiary +/- 10%</t>
  </si>
  <si>
    <t xml:space="preserve">Dren balonikowy uniwersalny do końcówek do odsysania pola operacyjnego z balonem co 90 do 100cm,  śred. 5/8mm +/-10%, dł. 30-50mb. </t>
  </si>
  <si>
    <t>mb</t>
  </si>
  <si>
    <r>
      <t xml:space="preserve">Dren łączący z końcówkami "lejek-lejek", wzdłużnie prążkowany przeciw zagięciom, uniwersalna docinana końcówka od strony ssaka lub uniwersalna końcówka bez konieczności docinania, pakowane podwójnie: wewnętrznie z worka foliowego i zewętrzne opakowanie folia- papier, CH24, dł. 200 cm, Tolerancja: rozmiary +/- 10% . </t>
    </r>
    <r>
      <rPr>
        <sz val="11"/>
        <color indexed="10"/>
        <rFont val="Garamond"/>
        <family val="1"/>
      </rPr>
      <t xml:space="preserve"> </t>
    </r>
  </si>
  <si>
    <r>
      <t xml:space="preserve">Zestaw do masywnego odsysania pola operacyjnego z drenem o długości 300 cm, oraz zagietą końcówką typu Yankauer z możliwością jej zmiany w trakcie odsysania CH 30, długość części roboczej minimum 180 mm. Dren zakończony uniwersalnym docinanym łącznikiem, lub łącznikiem do ssaków nie wymagającym docinania, pakowany podwójnie:wewnętrznie z worka foliowego i zewętrzne opakowanie folia- papier. Tolerancja: rozmiary +/- 10% </t>
    </r>
    <r>
      <rPr>
        <sz val="11"/>
        <color indexed="10"/>
        <rFont val="Garamond"/>
        <family val="1"/>
      </rPr>
      <t xml:space="preserve">  </t>
    </r>
  </si>
  <si>
    <t xml:space="preserve">Zestaw cewników do litotrypsji wewnątrznaczyniowej celem modyfikacji uwapniałych blaszek miażdżycowych </t>
  </si>
  <si>
    <t>Parametry graniczne:</t>
  </si>
  <si>
    <t>Dzierżawa konsoli do litotrypsji wewnątrzwieńcowej wraz z okablowaniem i aktualnym oprogramowaniem</t>
  </si>
  <si>
    <t>Lp</t>
  </si>
  <si>
    <t>Czynsz dzierżawny brutto * za 1 miesiąc</t>
  </si>
  <si>
    <t>Czynsz dzierżawny brutto * (za 24 m-ce)</t>
  </si>
  <si>
    <t>Informacje dotyczące dzierżawionego urządzenia</t>
  </si>
  <si>
    <t xml:space="preserve">Opis przedmiotu zamówienia  konsoli do litotrypsji wewnątrzwiecoiwej wraz z okablowaniem i aktualnym oprogramowaniem </t>
  </si>
  <si>
    <t>Parametr:</t>
  </si>
  <si>
    <t>Parametr wymagany:</t>
  </si>
  <si>
    <t xml:space="preserve">1.możliwość podpięcia generatora do zasilania 230V / 50 Hz; 
2.maksymalne wymiary generatora: 30 cm (wysokość) x 16 cm (szerokość) x 30 cm (głębokość);
3.maksymalna waga generatora 7,5 kg;
4.możliwość przytwierdzenia generatora do stołu operacyjnego i kolumny anestezjologicznej;
5.maksymalne napięcie wyjściowe generatora 3000 V;
6.częstotliwość impulsu 1 Hz; 
7.minimalna długość kabla złącza 1,5 m;  
8. kompatybilność z zaoferowanym w poz. 1 - Zestawem cewników do litotrypsji wewnątrznaczyniowej celem modyfikacji uwapniałych blaszek miażdżycowych </t>
  </si>
  <si>
    <t>Tak</t>
  </si>
  <si>
    <t>Założony czas pracy urzadzenia w godzinach [h]</t>
  </si>
  <si>
    <t>Konsola do litotrypsji wewnątrzwieńcowej wraz z okablowaniem i aktualnym oprogramowaniem</t>
  </si>
  <si>
    <t>Cena brutto *:</t>
  </si>
  <si>
    <t>WARUNKI GWARANCJI, SERWISU I SZKOLENIA DLA OFEROWANEJ KONSOLI:</t>
  </si>
  <si>
    <r>
      <t xml:space="preserve">Parametry oferowane </t>
    </r>
    <r>
      <rPr>
        <b/>
        <sz val="11"/>
        <color indexed="10"/>
        <rFont val="Garamond"/>
        <family val="1"/>
      </rPr>
      <t>(należy podać):</t>
    </r>
  </si>
  <si>
    <r>
      <t>Parametr oferowany</t>
    </r>
    <r>
      <rPr>
        <b/>
        <sz val="11"/>
        <color indexed="10"/>
        <rFont val="Garamond"/>
        <family val="1"/>
      </rPr>
      <t xml:space="preserve"> (należy podać):</t>
    </r>
  </si>
  <si>
    <t xml:space="preserve">Cewnik reperfuzyjny 
Cechy:
- cewnik reperfuzyjny do naczyń mózgowych
- o całkowitej długości min 130 cm
- zbrojony oplotem nitynolowym
- o średnicy zewnętrznej 5F  lub 6F w części dystalnej
- dystalna średnica wewn 0,68 lub 0,72”
- posiadający dystalny marker
- o różnych strefach sztywności
</t>
  </si>
  <si>
    <t xml:space="preserve">
1. Dostarczenia wraz z pierwszą dostawą kompletu materiałów dotyczących instalacji urządzenia oraz instrukcji obsługi oraz instrukcji obsługi w języku polskim w formie drukowanej i elektronicznej (pendrive lub płyta CD);
2. Przeprowadzenia szkolenia dla personelu medycznego i technicznego z obsługi zaoferowanego urządzenia (dodatkowe szkolenie dla personelu medycznego, w przypadku wyrażenia takiej potrzeby przez personel medyczny);
3. Wykonania przeglądów technicznych zgodnie z zaleceniami producenta w okresie dzierżawy lub zapewnienie, że przez cały okres dzierżawy urządzenie będzie mieć aktualny przegląd techniczny;
4. Zapewnienia czasu reakcji na zgłoszenie awarii w okresie dzierżawy (dotyczy dni roboczych rozumianych jako dni od poniedziałku do piątku, z wyjątkiem świąt i dni ustawowo wolnych od pracy, w godzinach od 8.00 do 15.00) – do 3 dni;
5. Wykonania napraw urządzenia w lokalizacji użytkownika lub zapewnienia urządzenia zastępczego, wolnego od wad, o parametrach nie gorszych od modelu ujętego w umowie w przypadku czasu naprawy przekraczającego 3 dni (dotyczy dni roboczych);
6. Wyrażenia zgodę na oznakowanie urządzenia przez Zamawiającego w celach ewidencyjnych na czas obowiązywania umowy. Oznaczenie zostanie całkowicie usunięte przez Zamawiającego przed wydaniem urządzenia.</t>
  </si>
  <si>
    <r>
      <t>Zestaw cewników balonowych do usuwania zwapnień z wykorzystaniem fal dźwiękowych
Dostępne</t>
    </r>
    <r>
      <rPr>
        <sz val="11"/>
        <rFont val="Garamond"/>
        <family val="1"/>
      </rPr>
      <t xml:space="preserve"> cewniki balonowe</t>
    </r>
    <r>
      <rPr>
        <sz val="11"/>
        <color indexed="8"/>
        <rFont val="Garamond"/>
        <family val="1"/>
      </rPr>
      <t xml:space="preserve"> o średnicach 2.5-4.0mm
Balony kompatybilne z prowadnikiem 0.014'' 
Zestaw kompatybilny z cewnikami prowadzącymi 6F       </t>
    </r>
  </si>
  <si>
    <t xml:space="preserve">Oświadczamy, że oferowane produkty są dopuszczone do obrotu i używania na terenie Polski zgodnie z ustawą z dnia 20 maja 2010 roku o wyrobach medycznych oraz rozporządzeniem Parlamentu Europejskiego i Rady (UE) 2017/745 z dnia 5 kwietnia 2017r (MDR).  Jednocześnie oświadczamy, że na każdorazowe wezwanie Zamawiającego przedstawimy dokumenty dopuszczające do obrotu i używania na terenie Polski </t>
  </si>
  <si>
    <r>
      <t xml:space="preserve">Cewnik umożliwiający dostęp dystalny do zabiegów neuroradiologicznych 
Cechy:
- cewnik umożlwiający dystalny dostęp do naczyń wewnątrzczaszkowych wspomagający stabilizację mikrocewnika
-  cewnik zbrojony 
-  kompatybilny z prowadnikiem 0.035” 
-  atraumatyczny dystalny segment umożliwiający kształtowanie końcówki nad parą wodną 
-  zewnętrzna średnica  5F i 6F i średnica wewnętrznej odpowiednio  0,055’’ i 0.070”; 
-  długość cewnika  5F 115 - 120 cm , długość cewnika  6F 115 cm
-  pokrycie hydrofilne 
</t>
    </r>
    <r>
      <rPr>
        <i/>
        <u val="single"/>
        <sz val="11"/>
        <color indexed="10"/>
        <rFont val="Garamond"/>
        <family val="1"/>
      </rPr>
      <t>Zamawiajaący dopuszcza:</t>
    </r>
    <r>
      <rPr>
        <i/>
        <sz val="11"/>
        <color indexed="10"/>
        <rFont val="Garamond"/>
        <family val="1"/>
      </rPr>
      <t xml:space="preserve">
- cewnik umożliwiający dystalny dostęp do zabiegów neuroradiologicznych o długości cewnika:  115 - 5F , długości 115- 6F oraz o długości cewnika 125 - 5F, pozostałe parametry cewników bez zmian</t>
    </r>
    <r>
      <rPr>
        <sz val="11"/>
        <color indexed="8"/>
        <rFont val="Garamond"/>
        <family val="1"/>
      </rPr>
      <t xml:space="preserve">
</t>
    </r>
  </si>
  <si>
    <r>
      <t xml:space="preserve">Cewnik  reperfuzyjny do zabiegów neuroradiologicznych  
Cechy:
- cewnik umożlwiający dystalny dostęp do naczyń wewnątrzczaszkowych wspomagający stabilizację mikrocewnika
- cewnik umożliwiający aspirację skrzpów i zatorów z układu naczyniowego w tym z naczyń mózgowych
-  cewnik zbrojony 
-  kompatybilny z prowadnikiem 0.035” 
-  atraumatyczny dystalny segment umożliwiający kształtowanie końcówki nad parą wodną 
-  zewnętrzna średnica  6F i średnica wewnętrzna 0.070”; 
-  długość cewnika  115-131 cm ,
-  pokrycie hydrofilne 
</t>
    </r>
    <r>
      <rPr>
        <i/>
        <u val="single"/>
        <sz val="11"/>
        <color indexed="10"/>
        <rFont val="Garamond"/>
        <family val="1"/>
      </rPr>
      <t>Zamawiajacy dopuszcza:</t>
    </r>
    <r>
      <rPr>
        <i/>
        <sz val="11"/>
        <color indexed="10"/>
        <rFont val="Garamond"/>
        <family val="1"/>
      </rPr>
      <t xml:space="preserve">
- cewnik  reperfuzyjny do zabiegów neuroradiologicznych o długościach 125 cm - 6F oraz 131 cm - 6F, pozostałe parametry cewników bez zmian</t>
    </r>
    <r>
      <rPr>
        <sz val="11"/>
        <color indexed="8"/>
        <rFont val="Garamond"/>
        <family val="1"/>
      </rPr>
      <t xml:space="preserve">
</t>
    </r>
    <r>
      <rPr>
        <sz val="11"/>
        <color indexed="8"/>
        <rFont val="Garamond"/>
        <family val="1"/>
      </rPr>
      <t xml:space="preserve">
</t>
    </r>
  </si>
  <si>
    <r>
      <t xml:space="preserve">Samorozprężalny stent do naczyń mózgowych
- stent pleciony, z  16 drutów z nitinolu z platynowym rdzeniem, 
- zamkniętokomórkowy; rozmiar komórek stentu 0,4-0,9;
- całkowicie widoczny w skopii;
- po 4 markery w części dystalnej i proksymalnej;
- kompatybilny z mikrocewnikiem 0,017” we wszystkich średnicach
- rozmiary 2,5-4,0 mm; długości 12-31 mm
</t>
    </r>
    <r>
      <rPr>
        <i/>
        <u val="single"/>
        <sz val="11"/>
        <color indexed="10"/>
        <rFont val="Garamond"/>
        <family val="1"/>
      </rPr>
      <t>Zamawiajacy dopuszcza:</t>
    </r>
    <r>
      <rPr>
        <i/>
        <sz val="11"/>
        <color indexed="10"/>
        <rFont val="Garamond"/>
        <family val="1"/>
      </rPr>
      <t xml:space="preserve">
- samorozprężalny stent do naczyń mózgowych o rozmiarach komórek stentu: 0,6mm, 0,7mm, 0,8 mm; 0,9 mm, pozostałe parametry pozostają bez zmian</t>
    </r>
  </si>
  <si>
    <t>załącznik nr 1a do SWZ - po zmianach z dnia 16.11.2021</t>
  </si>
  <si>
    <t>załącznik nr 1a do SWZ- po zmianach z dnia 16.11.2021</t>
  </si>
  <si>
    <r>
      <t>Dren łączący z końcówkami "lejek-lejek", wzdłużnie prążkowany przeciw zagięciom - pakowane podwójnie: wewnętrznie z worka foliowego i zewętrzne opakowanie folia- papier, CH24, dł. 250-300 cm, Tolerancja: rozmiary +/- 10%.</t>
    </r>
    <r>
      <rPr>
        <sz val="11"/>
        <color indexed="10"/>
        <rFont val="Garamond"/>
        <family val="1"/>
      </rPr>
      <t xml:space="preserve"> 
</t>
    </r>
    <r>
      <rPr>
        <i/>
        <u val="single"/>
        <sz val="11"/>
        <color indexed="30"/>
        <rFont val="Garamond"/>
        <family val="1"/>
      </rPr>
      <t xml:space="preserve">Zamawijący dopuszcza: </t>
    </r>
    <r>
      <rPr>
        <i/>
        <sz val="11"/>
        <color indexed="30"/>
        <rFont val="Garamond"/>
        <family val="1"/>
      </rPr>
      <t xml:space="preserve">
- dren o długości 350 cm, pozostałe parametry bez zmian</t>
    </r>
  </si>
  <si>
    <t>załącznik nr 1a do SWZ- po modyfikacjach z dnia 24.11.2021</t>
  </si>
</sst>
</file>

<file path=xl/styles.xml><?xml version="1.0" encoding="utf-8"?>
<styleSheet xmlns="http://schemas.openxmlformats.org/spreadsheetml/2006/main">
  <numFmts count="3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;[Red]#,##0.00\ &quot;zł&quot;"/>
    <numFmt numFmtId="165" formatCode="#,##0.00\ &quot;zł&quot;"/>
    <numFmt numFmtId="166" formatCode="#,##0.00\ [$PLN];\-#,##0.00\ [$PLN]"/>
    <numFmt numFmtId="167" formatCode="_-* #,##0.00\ [$PLN]_-;\-* #,##0.00\ [$PLN]_-;_-* &quot;-&quot;??\ [$PLN]_-;_-@_-"/>
    <numFmt numFmtId="168" formatCode="#,##0.00\ [$PLN]"/>
    <numFmt numFmtId="169" formatCode="#,##0.00_ ;\-#,##0.00\ "/>
    <numFmt numFmtId="170" formatCode="#,##0\ [$PLN];\-#,##0\ [$PLN]"/>
    <numFmt numFmtId="171" formatCode="0.0%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_-* #,##0\ _z_ł_-;\-* #,##0\ _z_ł_-;_-* &quot;-&quot;??\ _z_ł_-;_-@_-"/>
    <numFmt numFmtId="176" formatCode="#,##0\ [$PLN]"/>
    <numFmt numFmtId="177" formatCode="00\-000"/>
    <numFmt numFmtId="178" formatCode="#,##0.000"/>
    <numFmt numFmtId="179" formatCode="#,##0.0000"/>
    <numFmt numFmtId="180" formatCode="#,##0.00000"/>
    <numFmt numFmtId="181" formatCode="[$€-2]\ #,##0.00_);[Red]\([$€-2]\ #,##0.00\)"/>
    <numFmt numFmtId="182" formatCode="0.000"/>
    <numFmt numFmtId="183" formatCode="0.0"/>
    <numFmt numFmtId="184" formatCode="[$-415]d\ mmmm\ yyyy"/>
    <numFmt numFmtId="185" formatCode="_-* #,##0.00\ _z_ł_-;\-* #,##0.00\ _z_ł_-;_-* \-??\ _z_ł_-;_-@_-"/>
    <numFmt numFmtId="186" formatCode="_-* #,##0.00&quot; zł&quot;_-;\-* #,##0.00&quot; zł&quot;_-;_-* \-??&quot; zł&quot;_-;_-@_-"/>
    <numFmt numFmtId="187" formatCode="&quot; &quot;#,##0.00,&quot;zł &quot;;&quot;-&quot;#,##0.00,&quot;zł &quot;;&quot; &quot;&quot;-&quot;#&quot; zł &quot;;&quot; &quot;@&quot; &quot;"/>
    <numFmt numFmtId="188" formatCode="_(* #,##0.00_);_(* \(#,##0.00\);_(* &quot;-&quot;??_);_(@_)"/>
    <numFmt numFmtId="189" formatCode="[$-415]dddd\,\ d\ mmmm\ yyyy"/>
    <numFmt numFmtId="190" formatCode="#,##0.0"/>
    <numFmt numFmtId="191" formatCode="#,##0_ ;\-#,##0\ "/>
  </numFmts>
  <fonts count="86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sz val="12"/>
      <name val="Arial"/>
      <family val="2"/>
    </font>
    <font>
      <sz val="10"/>
      <name val="Tahoma"/>
      <family val="2"/>
    </font>
    <font>
      <sz val="11"/>
      <name val="Book Antiqua"/>
      <family val="1"/>
    </font>
    <font>
      <sz val="10"/>
      <name val="Times New Roman"/>
      <family val="1"/>
    </font>
    <font>
      <sz val="11"/>
      <name val="Garamond"/>
      <family val="1"/>
    </font>
    <font>
      <i/>
      <sz val="10"/>
      <name val="Times New Roman"/>
      <family val="1"/>
    </font>
    <font>
      <i/>
      <sz val="11"/>
      <name val="Garamond"/>
      <family val="1"/>
    </font>
    <font>
      <b/>
      <sz val="11"/>
      <name val="Garamond"/>
      <family val="1"/>
    </font>
    <font>
      <i/>
      <sz val="9"/>
      <name val="Garamond"/>
      <family val="1"/>
    </font>
    <font>
      <sz val="11"/>
      <color indexed="8"/>
      <name val="Garamond"/>
      <family val="1"/>
    </font>
    <font>
      <i/>
      <sz val="11"/>
      <color indexed="8"/>
      <name val="Garamond"/>
      <family val="1"/>
    </font>
    <font>
      <sz val="9"/>
      <name val="Garamond"/>
      <family val="1"/>
    </font>
    <font>
      <sz val="10"/>
      <name val="Garamond"/>
      <family val="1"/>
    </font>
    <font>
      <sz val="9"/>
      <name val="Times New Roman"/>
      <family val="1"/>
    </font>
    <font>
      <sz val="11"/>
      <color indexed="10"/>
      <name val="Garamond"/>
      <family val="1"/>
    </font>
    <font>
      <b/>
      <sz val="11"/>
      <color indexed="10"/>
      <name val="Garamond"/>
      <family val="1"/>
    </font>
    <font>
      <i/>
      <sz val="11"/>
      <color indexed="10"/>
      <name val="Garamond"/>
      <family val="1"/>
    </font>
    <font>
      <i/>
      <u val="single"/>
      <sz val="11"/>
      <color indexed="10"/>
      <name val="Garamond"/>
      <family val="1"/>
    </font>
    <font>
      <i/>
      <sz val="11"/>
      <color indexed="30"/>
      <name val="Garamond"/>
      <family val="1"/>
    </font>
    <font>
      <i/>
      <u val="single"/>
      <sz val="11"/>
      <color indexed="30"/>
      <name val="Garamond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zcionka tekstu podstawowego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8"/>
      <name val="Times New Roman"/>
      <family val="1"/>
    </font>
    <font>
      <i/>
      <sz val="9"/>
      <color indexed="10"/>
      <name val="Garamond"/>
      <family val="1"/>
    </font>
    <font>
      <b/>
      <sz val="11"/>
      <color indexed="8"/>
      <name val="Garamond"/>
      <family val="1"/>
    </font>
    <font>
      <b/>
      <sz val="10"/>
      <color indexed="8"/>
      <name val="Garamond"/>
      <family val="1"/>
    </font>
    <font>
      <sz val="12"/>
      <name val="Calibri"/>
      <family val="2"/>
    </font>
    <font>
      <b/>
      <sz val="9"/>
      <color indexed="8"/>
      <name val="Garamond"/>
      <family val="1"/>
    </font>
    <font>
      <sz val="9"/>
      <color indexed="8"/>
      <name val="Garamon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zcionka tekstu podstawowego"/>
      <family val="2"/>
    </font>
    <font>
      <sz val="11"/>
      <color rgb="FF9C6500"/>
      <name val="Calibri"/>
      <family val="2"/>
    </font>
    <font>
      <sz val="11"/>
      <color theme="1"/>
      <name val="Czcionka tekstu podstawowego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Times New Roman"/>
      <family val="1"/>
    </font>
    <font>
      <i/>
      <sz val="9"/>
      <color rgb="FFFF0000"/>
      <name val="Garamond"/>
      <family val="1"/>
    </font>
    <font>
      <sz val="11"/>
      <color theme="1"/>
      <name val="Garamond"/>
      <family val="1"/>
    </font>
    <font>
      <b/>
      <sz val="11"/>
      <color theme="1"/>
      <name val="Garamond"/>
      <family val="1"/>
    </font>
    <font>
      <b/>
      <sz val="10"/>
      <color theme="1"/>
      <name val="Garamond"/>
      <family val="1"/>
    </font>
    <font>
      <b/>
      <sz val="9"/>
      <color theme="1"/>
      <name val="Garamond"/>
      <family val="1"/>
    </font>
    <font>
      <sz val="9"/>
      <color theme="1"/>
      <name val="Garamond"/>
      <family val="1"/>
    </font>
    <font>
      <sz val="11"/>
      <color rgb="FFFF0000"/>
      <name val="Garamond"/>
      <family val="1"/>
    </font>
    <font>
      <i/>
      <sz val="11"/>
      <color rgb="FFFF0000"/>
      <name val="Garamond"/>
      <family val="1"/>
    </font>
    <font>
      <i/>
      <sz val="11"/>
      <color rgb="FF0070C0"/>
      <name val="Garamond"/>
      <family val="1"/>
    </font>
    <font>
      <b/>
      <sz val="11"/>
      <color rgb="FF000000"/>
      <name val="Garamond"/>
      <family val="1"/>
    </font>
    <font>
      <i/>
      <sz val="11"/>
      <color theme="1"/>
      <name val="Garamond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</borders>
  <cellStyleXfs count="14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186" fontId="0" fillId="0" borderId="0" applyFill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185" fontId="58" fillId="0" borderId="0" applyBorder="0" applyProtection="0">
      <alignment/>
    </xf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185" fontId="0" fillId="0" borderId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8" fontId="5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185" fontId="0" fillId="0" borderId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185" fontId="0" fillId="0" borderId="0" applyFill="0" applyBorder="0" applyAlignment="0" applyProtection="0"/>
    <xf numFmtId="43" fontId="53" fillId="0" borderId="0" applyFont="0" applyFill="0" applyBorder="0" applyAlignment="0" applyProtection="0"/>
    <xf numFmtId="0" fontId="7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3" applyNumberFormat="0" applyFill="0" applyAlignment="0" applyProtection="0"/>
    <xf numFmtId="0" fontId="61" fillId="29" borderId="4" applyNumberFormat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66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3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5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5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67" fillId="0" borderId="0">
      <alignment/>
      <protection/>
    </xf>
    <xf numFmtId="0" fontId="3" fillId="0" borderId="0">
      <alignment/>
      <protection/>
    </xf>
    <xf numFmtId="0" fontId="5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7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8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0" fontId="8" fillId="0" borderId="0">
      <alignment/>
      <protection/>
    </xf>
    <xf numFmtId="0" fontId="69" fillId="0" borderId="8" applyNumberFormat="0" applyFill="0" applyAlignment="0" applyProtection="0"/>
    <xf numFmtId="187" fontId="6" fillId="0" borderId="0">
      <alignment/>
      <protection/>
    </xf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6" fillId="0" borderId="0" applyFont="0" applyFill="0" applyBorder="0" applyAlignment="0" applyProtection="0"/>
    <xf numFmtId="186" fontId="0" fillId="0" borderId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86" fontId="0" fillId="0" borderId="0" applyFill="0" applyBorder="0" applyAlignment="0" applyProtection="0"/>
    <xf numFmtId="186" fontId="3" fillId="0" borderId="0" applyFill="0" applyBorder="0" applyAlignment="0" applyProtection="0"/>
    <xf numFmtId="0" fontId="73" fillId="32" borderId="0" applyNumberFormat="0" applyBorder="0" applyAlignment="0" applyProtection="0"/>
  </cellStyleXfs>
  <cellXfs count="267">
    <xf numFmtId="0" fontId="0" fillId="0" borderId="0" xfId="0" applyAlignment="1">
      <alignment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top"/>
      <protection locked="0"/>
    </xf>
    <xf numFmtId="9" fontId="4" fillId="0" borderId="0" xfId="0" applyNumberFormat="1" applyFont="1" applyFill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Border="1" applyAlignment="1" applyProtection="1">
      <alignment horizontal="left"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44" fontId="4" fillId="0" borderId="0" xfId="0" applyNumberFormat="1" applyFont="1" applyFill="1" applyBorder="1" applyAlignment="1" applyProtection="1">
      <alignment horizontal="right" vertical="top" wrapText="1"/>
      <protection locked="0"/>
    </xf>
    <xf numFmtId="0" fontId="4" fillId="0" borderId="0" xfId="0" applyFont="1" applyFill="1" applyAlignment="1" applyProtection="1">
      <alignment horizontal="right" vertical="top"/>
      <protection locked="0"/>
    </xf>
    <xf numFmtId="44" fontId="4" fillId="0" borderId="10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vertical="top" wrapText="1"/>
      <protection locked="0"/>
    </xf>
    <xf numFmtId="0" fontId="5" fillId="0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Alignment="1">
      <alignment horizontal="left" vertical="top" wrapText="1"/>
    </xf>
    <xf numFmtId="3" fontId="74" fillId="0" borderId="0" xfId="0" applyNumberFormat="1" applyFont="1" applyFill="1" applyAlignment="1" applyProtection="1">
      <alignment horizontal="left" vertical="top" wrapText="1"/>
      <protection locked="0"/>
    </xf>
    <xf numFmtId="0" fontId="74" fillId="0" borderId="0" xfId="0" applyFont="1" applyFill="1" applyBorder="1" applyAlignment="1" applyProtection="1">
      <alignment horizontal="left" vertical="top" wrapText="1"/>
      <protection locked="0"/>
    </xf>
    <xf numFmtId="0" fontId="74" fillId="0" borderId="0" xfId="0" applyFont="1" applyFill="1" applyAlignment="1" applyProtection="1">
      <alignment horizontal="left" vertical="top" wrapText="1"/>
      <protection locked="0"/>
    </xf>
    <xf numFmtId="0" fontId="11" fillId="0" borderId="0" xfId="0" applyFont="1" applyFill="1" applyAlignment="1" applyProtection="1">
      <alignment horizontal="left" vertical="top" wrapText="1"/>
      <protection locked="0"/>
    </xf>
    <xf numFmtId="3" fontId="11" fillId="0" borderId="0" xfId="0" applyNumberFormat="1" applyFont="1" applyFill="1" applyAlignment="1" applyProtection="1">
      <alignment horizontal="left" vertical="top" wrapText="1"/>
      <protection locked="0"/>
    </xf>
    <xf numFmtId="0" fontId="74" fillId="0" borderId="0" xfId="0" applyFont="1" applyFill="1" applyAlignment="1" applyProtection="1">
      <alignment horizontal="left" vertical="top"/>
      <protection locked="0"/>
    </xf>
    <xf numFmtId="0" fontId="74" fillId="0" borderId="0" xfId="0" applyFont="1" applyFill="1" applyAlignment="1" applyProtection="1">
      <alignment horizontal="right" vertical="top"/>
      <protection locked="0"/>
    </xf>
    <xf numFmtId="9" fontId="74" fillId="0" borderId="0" xfId="0" applyNumberFormat="1" applyFont="1" applyFill="1" applyAlignment="1" applyProtection="1">
      <alignment horizontal="left" vertical="top" wrapText="1"/>
      <protection locked="0"/>
    </xf>
    <xf numFmtId="0" fontId="74" fillId="0" borderId="0" xfId="0" applyFont="1" applyFill="1" applyAlignment="1">
      <alignment horizontal="left" vertical="top" wrapText="1"/>
    </xf>
    <xf numFmtId="0" fontId="12" fillId="33" borderId="10" xfId="0" applyFont="1" applyFill="1" applyBorder="1" applyAlignment="1" applyProtection="1">
      <alignment horizontal="center" vertical="center" wrapText="1"/>
      <protection locked="0"/>
    </xf>
    <xf numFmtId="0" fontId="12" fillId="33" borderId="0" xfId="0" applyFont="1" applyFill="1" applyBorder="1" applyAlignment="1" applyProtection="1">
      <alignment horizontal="center" vertical="center" wrapText="1"/>
      <protection locked="0"/>
    </xf>
    <xf numFmtId="44" fontId="4" fillId="0" borderId="0" xfId="139" applyFont="1" applyFill="1" applyBorder="1" applyAlignment="1" applyProtection="1">
      <alignment horizontal="center" vertical="center" wrapText="1"/>
      <protection locked="0"/>
    </xf>
    <xf numFmtId="44" fontId="4" fillId="0" borderId="0" xfId="0" applyNumberFormat="1" applyFont="1" applyFill="1" applyBorder="1" applyAlignment="1">
      <alignment horizontal="left" vertical="top" wrapText="1"/>
    </xf>
    <xf numFmtId="0" fontId="74" fillId="0" borderId="0" xfId="0" applyFont="1" applyFill="1" applyBorder="1" applyAlignment="1" applyProtection="1">
      <alignment horizontal="center" vertical="top" wrapText="1"/>
      <protection locked="0"/>
    </xf>
    <xf numFmtId="0" fontId="4" fillId="0" borderId="0" xfId="0" applyFont="1" applyFill="1" applyBorder="1" applyAlignment="1" applyProtection="1">
      <alignment horizontal="justify" vertical="top" wrapText="1"/>
      <protection locked="0"/>
    </xf>
    <xf numFmtId="0" fontId="12" fillId="0" borderId="0" xfId="0" applyFont="1" applyFill="1" applyBorder="1" applyAlignment="1" applyProtection="1">
      <alignment horizontal="left" vertical="top" wrapText="1"/>
      <protection/>
    </xf>
    <xf numFmtId="0" fontId="12" fillId="0" borderId="0" xfId="0" applyFont="1" applyFill="1" applyBorder="1" applyAlignment="1" applyProtection="1">
      <alignment horizontal="left" vertical="top" wrapText="1"/>
      <protection locked="0"/>
    </xf>
    <xf numFmtId="0" fontId="12" fillId="0" borderId="0" xfId="0" applyFont="1" applyFill="1" applyAlignment="1" applyProtection="1">
      <alignment horizontal="left" vertical="top" wrapText="1"/>
      <protection locked="0"/>
    </xf>
    <xf numFmtId="0" fontId="12" fillId="0" borderId="0" xfId="0" applyNumberFormat="1" applyFont="1" applyFill="1" applyBorder="1" applyAlignment="1" applyProtection="1">
      <alignment horizontal="justify" vertical="top" wrapText="1"/>
      <protection locked="0"/>
    </xf>
    <xf numFmtId="0" fontId="12" fillId="0" borderId="0" xfId="0" applyNumberFormat="1" applyFont="1" applyFill="1" applyBorder="1" applyAlignment="1" applyProtection="1">
      <alignment horizontal="right" vertical="top" wrapText="1"/>
      <protection locked="0"/>
    </xf>
    <xf numFmtId="0" fontId="15" fillId="0" borderId="0" xfId="0" applyFont="1" applyFill="1" applyAlignment="1" applyProtection="1">
      <alignment horizontal="left" vertical="top" wrapText="1"/>
      <protection locked="0"/>
    </xf>
    <xf numFmtId="3" fontId="12" fillId="0" borderId="0" xfId="0" applyNumberFormat="1" applyFont="1" applyFill="1" applyBorder="1" applyAlignment="1" applyProtection="1">
      <alignment horizontal="right" vertical="top" wrapText="1"/>
      <protection locked="0"/>
    </xf>
    <xf numFmtId="49" fontId="12" fillId="0" borderId="11" xfId="0" applyNumberFormat="1" applyFont="1" applyFill="1" applyBorder="1" applyAlignment="1" applyProtection="1">
      <alignment horizontal="left" vertical="top" wrapText="1"/>
      <protection locked="0"/>
    </xf>
    <xf numFmtId="0" fontId="12" fillId="0" borderId="10" xfId="0" applyFont="1" applyFill="1" applyBorder="1" applyAlignment="1" applyProtection="1">
      <alignment horizontal="left" vertical="top" wrapText="1"/>
      <protection locked="0"/>
    </xf>
    <xf numFmtId="49" fontId="12" fillId="0" borderId="0" xfId="0" applyNumberFormat="1" applyFont="1" applyFill="1" applyAlignment="1" applyProtection="1">
      <alignment horizontal="left" vertical="top" wrapText="1"/>
      <protection locked="0"/>
    </xf>
    <xf numFmtId="49" fontId="12" fillId="0" borderId="10" xfId="0" applyNumberFormat="1" applyFont="1" applyFill="1" applyBorder="1" applyAlignment="1" applyProtection="1">
      <alignment horizontal="left" vertical="top" wrapText="1"/>
      <protection locked="0"/>
    </xf>
    <xf numFmtId="3" fontId="12" fillId="0" borderId="10" xfId="0" applyNumberFormat="1" applyFont="1" applyFill="1" applyBorder="1" applyAlignment="1" applyProtection="1">
      <alignment horizontal="right" vertical="top" wrapText="1"/>
      <protection locked="0"/>
    </xf>
    <xf numFmtId="49" fontId="15" fillId="0" borderId="10" xfId="0" applyNumberFormat="1" applyFont="1" applyFill="1" applyBorder="1" applyAlignment="1" applyProtection="1">
      <alignment horizontal="left" vertical="top" wrapText="1"/>
      <protection locked="0"/>
    </xf>
    <xf numFmtId="3" fontId="15" fillId="0" borderId="10" xfId="0" applyNumberFormat="1" applyFont="1" applyFill="1" applyBorder="1" applyAlignment="1" applyProtection="1">
      <alignment horizontal="right" vertical="top" wrapText="1"/>
      <protection locked="0"/>
    </xf>
    <xf numFmtId="0" fontId="4" fillId="0" borderId="0" xfId="0" applyFont="1" applyFill="1" applyAlignment="1" applyProtection="1">
      <alignment horizontal="justify" vertical="top" wrapText="1"/>
      <protection locked="0"/>
    </xf>
    <xf numFmtId="0" fontId="13" fillId="0" borderId="0" xfId="0" applyFont="1" applyFill="1" applyBorder="1" applyAlignment="1" applyProtection="1">
      <alignment horizontal="left" vertical="top" wrapText="1"/>
      <protection locked="0"/>
    </xf>
    <xf numFmtId="0" fontId="74" fillId="0" borderId="0" xfId="0" applyFont="1" applyFill="1" applyAlignment="1" applyProtection="1">
      <alignment horizontal="left" vertical="top" wrapText="1"/>
      <protection locked="0"/>
    </xf>
    <xf numFmtId="0" fontId="75" fillId="0" borderId="0" xfId="0" applyNumberFormat="1" applyFont="1" applyFill="1" applyBorder="1" applyAlignment="1" applyProtection="1">
      <alignment horizontal="justify" vertical="top" wrapText="1"/>
      <protection locked="0"/>
    </xf>
    <xf numFmtId="0" fontId="15" fillId="0" borderId="0" xfId="0" applyFont="1" applyFill="1" applyBorder="1" applyAlignment="1" applyProtection="1">
      <alignment horizontal="center" vertical="top"/>
      <protection locked="0"/>
    </xf>
    <xf numFmtId="3" fontId="12" fillId="0" borderId="0" xfId="0" applyNumberFormat="1" applyFont="1" applyFill="1" applyBorder="1" applyAlignment="1" applyProtection="1">
      <alignment horizontal="left" vertical="top" wrapText="1"/>
      <protection locked="0"/>
    </xf>
    <xf numFmtId="0" fontId="15" fillId="0" borderId="10" xfId="0" applyFont="1" applyFill="1" applyBorder="1" applyAlignment="1" applyProtection="1">
      <alignment horizontal="left" vertical="top" wrapText="1"/>
      <protection locked="0"/>
    </xf>
    <xf numFmtId="0" fontId="15" fillId="0" borderId="0" xfId="0" applyFont="1" applyFill="1" applyBorder="1" applyAlignment="1" applyProtection="1">
      <alignment horizontal="left" vertical="top" wrapText="1"/>
      <protection locked="0"/>
    </xf>
    <xf numFmtId="3" fontId="15" fillId="0" borderId="0" xfId="0" applyNumberFormat="1" applyFont="1" applyFill="1" applyBorder="1" applyAlignment="1" applyProtection="1">
      <alignment horizontal="left" vertical="top" wrapText="1"/>
      <protection locked="0"/>
    </xf>
    <xf numFmtId="3" fontId="12" fillId="0" borderId="0" xfId="0" applyNumberFormat="1" applyFont="1" applyFill="1" applyAlignment="1" applyProtection="1">
      <alignment horizontal="left" vertical="top" wrapText="1"/>
      <protection locked="0"/>
    </xf>
    <xf numFmtId="44" fontId="12" fillId="0" borderId="0" xfId="0" applyNumberFormat="1" applyFont="1" applyFill="1" applyBorder="1" applyAlignment="1" applyProtection="1">
      <alignment horizontal="center" vertical="top" wrapText="1"/>
      <protection locked="0"/>
    </xf>
    <xf numFmtId="0" fontId="14" fillId="0" borderId="0" xfId="0" applyNumberFormat="1" applyFont="1" applyFill="1" applyBorder="1" applyAlignment="1" applyProtection="1">
      <alignment horizontal="justify" vertical="top" wrapText="1"/>
      <protection locked="0"/>
    </xf>
    <xf numFmtId="0" fontId="76" fillId="0" borderId="0" xfId="0" applyFont="1" applyFill="1" applyAlignment="1" applyProtection="1">
      <alignment horizontal="left" vertical="top" wrapText="1"/>
      <protection locked="0"/>
    </xf>
    <xf numFmtId="0" fontId="76" fillId="0" borderId="0" xfId="0" applyFont="1" applyFill="1" applyAlignment="1" applyProtection="1">
      <alignment horizontal="left" vertical="top"/>
      <protection locked="0"/>
    </xf>
    <xf numFmtId="3" fontId="76" fillId="0" borderId="0" xfId="0" applyNumberFormat="1" applyFont="1" applyFill="1" applyAlignment="1" applyProtection="1">
      <alignment horizontal="left" vertical="top" wrapText="1"/>
      <protection locked="0"/>
    </xf>
    <xf numFmtId="0" fontId="76" fillId="0" borderId="0" xfId="0" applyFont="1" applyFill="1" applyAlignment="1" applyProtection="1">
      <alignment horizontal="right" vertical="top"/>
      <protection locked="0"/>
    </xf>
    <xf numFmtId="0" fontId="76" fillId="0" borderId="10" xfId="0" applyFont="1" applyFill="1" applyBorder="1" applyAlignment="1" applyProtection="1">
      <alignment horizontal="left" vertical="top" wrapText="1"/>
      <protection locked="0"/>
    </xf>
    <xf numFmtId="44" fontId="76" fillId="0" borderId="10" xfId="0" applyNumberFormat="1" applyFont="1" applyFill="1" applyBorder="1" applyAlignment="1" applyProtection="1">
      <alignment horizontal="left" vertical="top" wrapText="1"/>
      <protection locked="0"/>
    </xf>
    <xf numFmtId="0" fontId="77" fillId="0" borderId="0" xfId="0" applyFont="1" applyFill="1" applyAlignment="1" applyProtection="1">
      <alignment horizontal="left" vertical="top" wrapText="1"/>
      <protection locked="0"/>
    </xf>
    <xf numFmtId="3" fontId="76" fillId="0" borderId="0" xfId="0" applyNumberFormat="1" applyFont="1" applyFill="1" applyBorder="1" applyAlignment="1" applyProtection="1">
      <alignment horizontal="left" vertical="top" wrapText="1"/>
      <protection locked="0"/>
    </xf>
    <xf numFmtId="0" fontId="76" fillId="0" borderId="0" xfId="0" applyFont="1" applyFill="1" applyBorder="1" applyAlignment="1" applyProtection="1">
      <alignment horizontal="left" vertical="top" wrapText="1"/>
      <protection locked="0"/>
    </xf>
    <xf numFmtId="0" fontId="76" fillId="0" borderId="0" xfId="0" applyFont="1" applyFill="1" applyAlignment="1" applyProtection="1">
      <alignment vertical="top" wrapText="1"/>
      <protection locked="0"/>
    </xf>
    <xf numFmtId="0" fontId="77" fillId="0" borderId="0" xfId="0" applyFont="1" applyFill="1" applyBorder="1" applyAlignment="1" applyProtection="1">
      <alignment horizontal="left" vertical="top"/>
      <protection locked="0"/>
    </xf>
    <xf numFmtId="3" fontId="77" fillId="0" borderId="0" xfId="0" applyNumberFormat="1" applyFont="1" applyFill="1" applyBorder="1" applyAlignment="1" applyProtection="1">
      <alignment horizontal="left" vertical="top" wrapText="1"/>
      <protection locked="0"/>
    </xf>
    <xf numFmtId="0" fontId="77" fillId="0" borderId="0" xfId="0" applyFont="1" applyFill="1" applyBorder="1" applyAlignment="1" applyProtection="1">
      <alignment horizontal="left" vertical="top" wrapText="1"/>
      <protection locked="0"/>
    </xf>
    <xf numFmtId="44" fontId="76" fillId="0" borderId="0" xfId="0" applyNumberFormat="1" applyFont="1" applyFill="1" applyBorder="1" applyAlignment="1" applyProtection="1">
      <alignment horizontal="right" vertical="top" wrapText="1"/>
      <protection locked="0"/>
    </xf>
    <xf numFmtId="3" fontId="76" fillId="34" borderId="10" xfId="0" applyNumberFormat="1" applyFont="1" applyFill="1" applyBorder="1" applyAlignment="1">
      <alignment horizontal="center" vertical="center" wrapText="1"/>
    </xf>
    <xf numFmtId="0" fontId="76" fillId="0" borderId="10" xfId="0" applyFont="1" applyFill="1" applyBorder="1" applyAlignment="1">
      <alignment horizontal="center" vertical="center" wrapText="1"/>
    </xf>
    <xf numFmtId="44" fontId="76" fillId="0" borderId="10" xfId="139" applyFont="1" applyFill="1" applyBorder="1" applyAlignment="1" applyProtection="1">
      <alignment horizontal="center" vertical="center" wrapText="1"/>
      <protection locked="0"/>
    </xf>
    <xf numFmtId="3" fontId="76" fillId="34" borderId="0" xfId="0" applyNumberFormat="1" applyFont="1" applyFill="1" applyBorder="1" applyAlignment="1">
      <alignment horizontal="center" vertical="center" wrapText="1"/>
    </xf>
    <xf numFmtId="44" fontId="76" fillId="0" borderId="0" xfId="139" applyFont="1" applyFill="1" applyBorder="1" applyAlignment="1" applyProtection="1">
      <alignment horizontal="center" vertical="center" wrapText="1"/>
      <protection locked="0"/>
    </xf>
    <xf numFmtId="44" fontId="76" fillId="0" borderId="0" xfId="0" applyNumberFormat="1" applyFont="1" applyFill="1" applyBorder="1" applyAlignment="1">
      <alignment horizontal="left" vertical="top" wrapText="1"/>
    </xf>
    <xf numFmtId="0" fontId="76" fillId="0" borderId="10" xfId="0" applyFont="1" applyBorder="1" applyAlignment="1">
      <alignment horizontal="left" vertical="center" wrapText="1"/>
    </xf>
    <xf numFmtId="0" fontId="76" fillId="0" borderId="10" xfId="0" applyFont="1" applyFill="1" applyBorder="1" applyAlignment="1" applyProtection="1">
      <alignment vertical="top" wrapText="1"/>
      <protection locked="0"/>
    </xf>
    <xf numFmtId="3" fontId="76" fillId="0" borderId="10" xfId="0" applyNumberFormat="1" applyFont="1" applyFill="1" applyBorder="1" applyAlignment="1">
      <alignment horizontal="center" vertical="center" wrapText="1"/>
    </xf>
    <xf numFmtId="0" fontId="76" fillId="0" borderId="10" xfId="0" applyFont="1" applyFill="1" applyBorder="1" applyAlignment="1" applyProtection="1">
      <alignment horizontal="center" vertical="center" wrapText="1"/>
      <protection locked="0"/>
    </xf>
    <xf numFmtId="44" fontId="76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 applyProtection="1">
      <alignment horizontal="left" vertical="top"/>
      <protection locked="0"/>
    </xf>
    <xf numFmtId="0" fontId="12" fillId="0" borderId="0" xfId="0" applyFont="1" applyFill="1" applyAlignment="1" applyProtection="1">
      <alignment horizontal="right" vertical="top"/>
      <protection locked="0"/>
    </xf>
    <xf numFmtId="44" fontId="12" fillId="0" borderId="10" xfId="0" applyNumberFormat="1" applyFont="1" applyFill="1" applyBorder="1" applyAlignment="1" applyProtection="1">
      <alignment horizontal="left" vertical="top" wrapText="1"/>
      <protection locked="0"/>
    </xf>
    <xf numFmtId="0" fontId="12" fillId="0" borderId="0" xfId="0" applyFont="1" applyFill="1" applyAlignment="1" applyProtection="1">
      <alignment vertical="top" wrapText="1"/>
      <protection locked="0"/>
    </xf>
    <xf numFmtId="0" fontId="15" fillId="0" borderId="0" xfId="0" applyFont="1" applyFill="1" applyBorder="1" applyAlignment="1" applyProtection="1">
      <alignment horizontal="left" vertical="top"/>
      <protection locked="0"/>
    </xf>
    <xf numFmtId="44" fontId="12" fillId="0" borderId="0" xfId="0" applyNumberFormat="1" applyFont="1" applyFill="1" applyBorder="1" applyAlignment="1" applyProtection="1">
      <alignment horizontal="right" vertical="top" wrapText="1"/>
      <protection locked="0"/>
    </xf>
    <xf numFmtId="0" fontId="12" fillId="0" borderId="10" xfId="0" applyFont="1" applyFill="1" applyBorder="1" applyAlignment="1">
      <alignment horizontal="center" vertical="center" wrapText="1"/>
    </xf>
    <xf numFmtId="44" fontId="12" fillId="0" borderId="10" xfId="139" applyFont="1" applyFill="1" applyBorder="1" applyAlignment="1" applyProtection="1">
      <alignment horizontal="center" vertical="center" wrapText="1"/>
      <protection locked="0"/>
    </xf>
    <xf numFmtId="49" fontId="76" fillId="34" borderId="10" xfId="0" applyNumberFormat="1" applyFont="1" applyFill="1" applyBorder="1" applyAlignment="1">
      <alignment horizontal="center" vertical="center" wrapText="1"/>
    </xf>
    <xf numFmtId="44" fontId="12" fillId="0" borderId="10" xfId="139" applyFont="1" applyFill="1" applyBorder="1" applyAlignment="1" applyProtection="1">
      <alignment vertical="center" wrapText="1"/>
      <protection locked="0"/>
    </xf>
    <xf numFmtId="44" fontId="12" fillId="0" borderId="10" xfId="0" applyNumberFormat="1" applyFont="1" applyFill="1" applyBorder="1" applyAlignment="1">
      <alignment vertical="center" wrapText="1"/>
    </xf>
    <xf numFmtId="0" fontId="77" fillId="35" borderId="10" xfId="0" applyFont="1" applyFill="1" applyBorder="1" applyAlignment="1">
      <alignment horizontal="center" vertical="center" wrapText="1"/>
    </xf>
    <xf numFmtId="3" fontId="77" fillId="35" borderId="10" xfId="0" applyNumberFormat="1" applyFont="1" applyFill="1" applyBorder="1" applyAlignment="1">
      <alignment horizontal="center" vertical="center" wrapText="1"/>
    </xf>
    <xf numFmtId="0" fontId="78" fillId="35" borderId="10" xfId="0" applyFont="1" applyFill="1" applyBorder="1" applyAlignment="1" applyProtection="1">
      <alignment horizontal="center" vertical="center" wrapText="1"/>
      <protection locked="0"/>
    </xf>
    <xf numFmtId="49" fontId="76" fillId="34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 applyProtection="1">
      <alignment vertical="center" wrapText="1"/>
      <protection locked="0"/>
    </xf>
    <xf numFmtId="44" fontId="12" fillId="0" borderId="0" xfId="0" applyNumberFormat="1" applyFont="1" applyFill="1" applyBorder="1" applyAlignment="1">
      <alignment vertical="center" wrapText="1"/>
    </xf>
    <xf numFmtId="0" fontId="15" fillId="35" borderId="10" xfId="0" applyFont="1" applyFill="1" applyBorder="1" applyAlignment="1">
      <alignment horizontal="center" vertical="center" wrapText="1"/>
    </xf>
    <xf numFmtId="3" fontId="15" fillId="35" borderId="10" xfId="0" applyNumberFormat="1" applyFont="1" applyFill="1" applyBorder="1" applyAlignment="1">
      <alignment horizontal="center" vertical="center" wrapText="1"/>
    </xf>
    <xf numFmtId="0" fontId="76" fillId="34" borderId="10" xfId="0" applyFont="1" applyFill="1" applyBorder="1" applyAlignment="1">
      <alignment horizontal="left" vertical="center" wrapText="1"/>
    </xf>
    <xf numFmtId="0" fontId="76" fillId="34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center" vertical="center" wrapText="1"/>
    </xf>
    <xf numFmtId="44" fontId="12" fillId="0" borderId="0" xfId="139" applyFont="1" applyFill="1" applyBorder="1" applyAlignment="1" applyProtection="1">
      <alignment horizontal="center" vertical="center" wrapText="1"/>
      <protection locked="0"/>
    </xf>
    <xf numFmtId="44" fontId="12" fillId="0" borderId="0" xfId="139" applyFont="1" applyFill="1" applyBorder="1" applyAlignment="1" applyProtection="1">
      <alignment vertical="center" wrapText="1"/>
      <protection locked="0"/>
    </xf>
    <xf numFmtId="44" fontId="4" fillId="0" borderId="0" xfId="0" applyNumberFormat="1" applyFont="1" applyFill="1" applyBorder="1" applyAlignment="1">
      <alignment vertical="top"/>
    </xf>
    <xf numFmtId="44" fontId="19" fillId="0" borderId="0" xfId="0" applyNumberFormat="1" applyFont="1" applyFill="1" applyBorder="1" applyAlignment="1">
      <alignment vertical="top"/>
    </xf>
    <xf numFmtId="44" fontId="12" fillId="0" borderId="10" xfId="0" applyNumberFormat="1" applyFont="1" applyFill="1" applyBorder="1" applyAlignment="1">
      <alignment horizontal="center" vertical="center" wrapText="1"/>
    </xf>
    <xf numFmtId="0" fontId="19" fillId="0" borderId="0" xfId="0" applyFont="1" applyFill="1" applyAlignment="1" applyProtection="1">
      <alignment vertical="top"/>
      <protection locked="0"/>
    </xf>
    <xf numFmtId="0" fontId="21" fillId="0" borderId="0" xfId="0" applyFont="1" applyFill="1" applyAlignment="1" applyProtection="1">
      <alignment vertical="top"/>
      <protection locked="0"/>
    </xf>
    <xf numFmtId="0" fontId="76" fillId="0" borderId="10" xfId="0" applyFont="1" applyFill="1" applyBorder="1" applyAlignment="1" applyProtection="1">
      <alignment horizontal="left" vertical="center" wrapText="1"/>
      <protection locked="0"/>
    </xf>
    <xf numFmtId="44" fontId="12" fillId="0" borderId="0" xfId="0" applyNumberFormat="1" applyFont="1" applyFill="1" applyBorder="1" applyAlignment="1">
      <alignment horizontal="left" vertical="top" wrapText="1"/>
    </xf>
    <xf numFmtId="0" fontId="76" fillId="34" borderId="10" xfId="0" applyFont="1" applyFill="1" applyBorder="1" applyAlignment="1" applyProtection="1">
      <alignment horizontal="left" vertical="top" wrapText="1"/>
      <protection locked="0"/>
    </xf>
    <xf numFmtId="0" fontId="12" fillId="33" borderId="12" xfId="0" applyFont="1" applyFill="1" applyBorder="1" applyAlignment="1" applyProtection="1">
      <alignment vertical="center" wrapText="1"/>
      <protection locked="0"/>
    </xf>
    <xf numFmtId="0" fontId="12" fillId="33" borderId="0" xfId="0" applyFont="1" applyFill="1" applyBorder="1" applyAlignment="1" applyProtection="1">
      <alignment vertical="center" wrapText="1"/>
      <protection locked="0"/>
    </xf>
    <xf numFmtId="0" fontId="4" fillId="0" borderId="0" xfId="0" applyFont="1" applyFill="1" applyBorder="1" applyAlignment="1" applyProtection="1">
      <alignment vertical="top" wrapText="1"/>
      <protection locked="0"/>
    </xf>
    <xf numFmtId="0" fontId="12" fillId="0" borderId="10" xfId="118" applyFont="1" applyFill="1" applyBorder="1" applyAlignment="1">
      <alignment horizontal="left" vertical="center" wrapText="1"/>
      <protection/>
    </xf>
    <xf numFmtId="3" fontId="12" fillId="0" borderId="10" xfId="118" applyNumberFormat="1" applyFont="1" applyFill="1" applyBorder="1" applyAlignment="1" applyProtection="1">
      <alignment horizontal="center" vertical="center" wrapText="1"/>
      <protection/>
    </xf>
    <xf numFmtId="0" fontId="12" fillId="33" borderId="13" xfId="0" applyFont="1" applyFill="1" applyBorder="1" applyAlignment="1" applyProtection="1">
      <alignment horizontal="left" vertical="center" wrapText="1"/>
      <protection locked="0"/>
    </xf>
    <xf numFmtId="0" fontId="12" fillId="0" borderId="10" xfId="0" applyFont="1" applyBorder="1" applyAlignment="1">
      <alignment horizontal="left" vertical="center" wrapText="1"/>
    </xf>
    <xf numFmtId="0" fontId="4" fillId="0" borderId="14" xfId="0" applyFont="1" applyFill="1" applyBorder="1" applyAlignment="1" applyProtection="1">
      <alignment horizontal="center" vertical="top" wrapText="1"/>
      <protection locked="0"/>
    </xf>
    <xf numFmtId="0" fontId="4" fillId="0" borderId="12" xfId="0" applyFont="1" applyFill="1" applyBorder="1" applyAlignment="1" applyProtection="1">
      <alignment horizontal="center" vertical="top" wrapText="1"/>
      <protection locked="0"/>
    </xf>
    <xf numFmtId="0" fontId="4" fillId="0" borderId="15" xfId="0" applyFont="1" applyFill="1" applyBorder="1" applyAlignment="1" applyProtection="1">
      <alignment horizontal="center" vertical="top" wrapText="1"/>
      <protection locked="0"/>
    </xf>
    <xf numFmtId="0" fontId="4" fillId="0" borderId="16" xfId="0" applyFont="1" applyFill="1" applyBorder="1" applyAlignment="1" applyProtection="1">
      <alignment horizontal="center" vertical="top" wrapText="1"/>
      <protection locked="0"/>
    </xf>
    <xf numFmtId="0" fontId="4" fillId="0" borderId="17" xfId="0" applyFont="1" applyFill="1" applyBorder="1" applyAlignment="1" applyProtection="1">
      <alignment horizontal="center" vertical="top" wrapText="1"/>
      <protection locked="0"/>
    </xf>
    <xf numFmtId="0" fontId="4" fillId="0" borderId="18" xfId="0" applyFont="1" applyFill="1" applyBorder="1" applyAlignment="1" applyProtection="1">
      <alignment horizontal="center" vertical="top" wrapText="1"/>
      <protection locked="0"/>
    </xf>
    <xf numFmtId="0" fontId="50" fillId="0" borderId="0" xfId="0" applyFont="1" applyBorder="1" applyAlignment="1">
      <alignment horizontal="left" vertical="top" wrapText="1"/>
    </xf>
    <xf numFmtId="3" fontId="74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center" wrapText="1"/>
    </xf>
    <xf numFmtId="44" fontId="12" fillId="0" borderId="10" xfId="0" applyNumberFormat="1" applyFont="1" applyFill="1" applyBorder="1" applyAlignment="1">
      <alignment horizontal="left" vertical="center" wrapText="1"/>
    </xf>
    <xf numFmtId="0" fontId="12" fillId="0" borderId="10" xfId="111" applyFont="1" applyFill="1" applyBorder="1" applyAlignment="1">
      <alignment horizontal="left" vertical="center" wrapText="1"/>
      <protection/>
    </xf>
    <xf numFmtId="0" fontId="20" fillId="0" borderId="10" xfId="96" applyFont="1" applyBorder="1" applyAlignment="1">
      <alignment horizontal="center" vertical="center"/>
      <protection/>
    </xf>
    <xf numFmtId="0" fontId="19" fillId="0" borderId="10" xfId="111" applyFont="1" applyFill="1" applyBorder="1" applyAlignment="1" applyProtection="1">
      <alignment horizontal="center" vertical="center" wrapText="1"/>
      <protection locked="0"/>
    </xf>
    <xf numFmtId="0" fontId="12" fillId="0" borderId="10" xfId="83" applyFont="1" applyFill="1" applyBorder="1" applyAlignment="1">
      <alignment horizontal="left" vertical="center" wrapText="1"/>
      <protection/>
    </xf>
    <xf numFmtId="0" fontId="20" fillId="0" borderId="10" xfId="96" applyFont="1" applyFill="1" applyBorder="1" applyAlignment="1">
      <alignment horizontal="center" vertical="center"/>
      <protection/>
    </xf>
    <xf numFmtId="49" fontId="12" fillId="0" borderId="10" xfId="83" applyNumberFormat="1" applyFont="1" applyFill="1" applyBorder="1" applyAlignment="1">
      <alignment horizontal="left" vertical="center" wrapText="1"/>
      <protection/>
    </xf>
    <xf numFmtId="0" fontId="76" fillId="0" borderId="10" xfId="0" applyFont="1" applyBorder="1" applyAlignment="1">
      <alignment horizontal="center" vertical="center"/>
    </xf>
    <xf numFmtId="0" fontId="19" fillId="34" borderId="10" xfId="106" applyFont="1" applyFill="1" applyBorder="1" applyAlignment="1">
      <alignment horizontal="center" vertical="center" wrapText="1"/>
      <protection/>
    </xf>
    <xf numFmtId="0" fontId="19" fillId="33" borderId="13" xfId="0" applyFont="1" applyFill="1" applyBorder="1" applyAlignment="1" applyProtection="1">
      <alignment horizontal="left" vertical="center" wrapText="1"/>
      <protection locked="0"/>
    </xf>
    <xf numFmtId="0" fontId="76" fillId="0" borderId="13" xfId="0" applyFont="1" applyFill="1" applyBorder="1" applyAlignment="1">
      <alignment horizontal="left" vertical="top" wrapText="1"/>
    </xf>
    <xf numFmtId="0" fontId="77" fillId="35" borderId="10" xfId="0" applyFont="1" applyFill="1" applyBorder="1" applyAlignment="1">
      <alignment horizontal="center" vertical="top"/>
    </xf>
    <xf numFmtId="0" fontId="77" fillId="35" borderId="19" xfId="0" applyFont="1" applyFill="1" applyBorder="1" applyAlignment="1">
      <alignment horizontal="left" vertical="top" wrapText="1"/>
    </xf>
    <xf numFmtId="0" fontId="77" fillId="35" borderId="14" xfId="0" applyFont="1" applyFill="1" applyBorder="1" applyAlignment="1">
      <alignment horizontal="left" vertical="top" wrapText="1"/>
    </xf>
    <xf numFmtId="44" fontId="12" fillId="0" borderId="20" xfId="0" applyNumberFormat="1" applyFont="1" applyFill="1" applyBorder="1" applyAlignment="1">
      <alignment horizontal="left" vertical="top" wrapText="1"/>
    </xf>
    <xf numFmtId="0" fontId="76" fillId="0" borderId="0" xfId="0" applyFont="1" applyFill="1" applyBorder="1" applyAlignment="1">
      <alignment vertical="center" wrapText="1"/>
    </xf>
    <xf numFmtId="1" fontId="76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77" fillId="36" borderId="10" xfId="0" applyFont="1" applyFill="1" applyBorder="1" applyAlignment="1">
      <alignment horizontal="center" vertical="top" wrapText="1"/>
    </xf>
    <xf numFmtId="0" fontId="79" fillId="35" borderId="10" xfId="0" applyFont="1" applyFill="1" applyBorder="1" applyAlignment="1" applyProtection="1">
      <alignment horizontal="center" vertical="center" wrapText="1"/>
      <protection locked="0"/>
    </xf>
    <xf numFmtId="1" fontId="79" fillId="35" borderId="10" xfId="0" applyNumberFormat="1" applyFont="1" applyFill="1" applyBorder="1" applyAlignment="1" applyProtection="1">
      <alignment horizontal="center" vertical="center" wrapText="1"/>
      <protection locked="0"/>
    </xf>
    <xf numFmtId="0" fontId="80" fillId="35" borderId="10" xfId="0" applyFont="1" applyFill="1" applyBorder="1" applyAlignment="1" applyProtection="1">
      <alignment horizontal="center" vertical="top" wrapText="1"/>
      <protection locked="0"/>
    </xf>
    <xf numFmtId="0" fontId="80" fillId="35" borderId="10" xfId="0" applyFont="1" applyFill="1" applyBorder="1" applyAlignment="1" applyProtection="1">
      <alignment horizontal="left" vertical="top" wrapText="1"/>
      <protection locked="0"/>
    </xf>
    <xf numFmtId="0" fontId="12" fillId="0" borderId="10" xfId="0" applyFont="1" applyBorder="1" applyAlignment="1">
      <alignment horizontal="left" vertical="top" wrapText="1"/>
    </xf>
    <xf numFmtId="3" fontId="1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0" xfId="0" applyFont="1" applyFill="1" applyBorder="1" applyAlignment="1" applyProtection="1">
      <alignment horizontal="center" vertical="center" wrapText="1"/>
      <protection locked="0"/>
    </xf>
    <xf numFmtId="2" fontId="81" fillId="0" borderId="10" xfId="0" applyNumberFormat="1" applyFont="1" applyFill="1" applyBorder="1" applyAlignment="1" applyProtection="1">
      <alignment horizontal="right" vertical="center" wrapText="1"/>
      <protection locked="0"/>
    </xf>
    <xf numFmtId="44" fontId="12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15" fillId="35" borderId="10" xfId="0" applyFont="1" applyFill="1" applyBorder="1" applyAlignment="1">
      <alignment horizontal="left" vertical="center" wrapText="1"/>
    </xf>
    <xf numFmtId="49" fontId="12" fillId="0" borderId="10" xfId="0" applyNumberFormat="1" applyFont="1" applyFill="1" applyBorder="1" applyAlignment="1" applyProtection="1">
      <alignment horizontal="left" vertical="top" wrapText="1"/>
      <protection locked="0"/>
    </xf>
    <xf numFmtId="0" fontId="12" fillId="0" borderId="0" xfId="0" applyFont="1" applyFill="1" applyBorder="1" applyAlignment="1" applyProtection="1">
      <alignment horizontal="justify" vertical="top" wrapText="1"/>
      <protection locked="0"/>
    </xf>
    <xf numFmtId="0" fontId="12" fillId="0" borderId="0" xfId="0" applyFont="1" applyFill="1" applyAlignment="1" applyProtection="1">
      <alignment horizontal="justify" vertical="top" wrapText="1"/>
      <protection locked="0"/>
    </xf>
    <xf numFmtId="0" fontId="12" fillId="0" borderId="0" xfId="0" applyFont="1" applyAlignment="1">
      <alignment horizontal="justify" vertical="top" wrapText="1"/>
    </xf>
    <xf numFmtId="49" fontId="12" fillId="0" borderId="11" xfId="0" applyNumberFormat="1" applyFont="1" applyFill="1" applyBorder="1" applyAlignment="1" applyProtection="1">
      <alignment horizontal="left" vertical="top" wrapText="1"/>
      <protection locked="0"/>
    </xf>
    <xf numFmtId="49" fontId="12" fillId="0" borderId="21" xfId="0" applyNumberFormat="1" applyFont="1" applyFill="1" applyBorder="1" applyAlignment="1" applyProtection="1">
      <alignment horizontal="left" vertical="top" wrapText="1"/>
      <protection locked="0"/>
    </xf>
    <xf numFmtId="49" fontId="12" fillId="0" borderId="13" xfId="0" applyNumberFormat="1" applyFont="1" applyFill="1" applyBorder="1" applyAlignment="1" applyProtection="1">
      <alignment horizontal="left" vertical="top" wrapText="1"/>
      <protection locked="0"/>
    </xf>
    <xf numFmtId="0" fontId="12" fillId="0" borderId="10" xfId="0" applyFont="1" applyFill="1" applyBorder="1" applyAlignment="1" applyProtection="1">
      <alignment horizontal="left" vertical="top" wrapText="1"/>
      <protection locked="0"/>
    </xf>
    <xf numFmtId="49" fontId="15" fillId="0" borderId="11" xfId="0" applyNumberFormat="1" applyFont="1" applyFill="1" applyBorder="1" applyAlignment="1" applyProtection="1">
      <alignment horizontal="left" vertical="top" wrapText="1"/>
      <protection locked="0"/>
    </xf>
    <xf numFmtId="0" fontId="12" fillId="0" borderId="21" xfId="0" applyFont="1" applyFill="1" applyBorder="1" applyAlignment="1" applyProtection="1">
      <alignment horizontal="left" vertical="top" wrapText="1"/>
      <protection locked="0"/>
    </xf>
    <xf numFmtId="0" fontId="12" fillId="0" borderId="0" xfId="0" applyNumberFormat="1" applyFont="1" applyFill="1" applyBorder="1" applyAlignment="1" applyProtection="1">
      <alignment horizontal="left" vertical="top" wrapText="1"/>
      <protection locked="0"/>
    </xf>
    <xf numFmtId="44" fontId="12" fillId="0" borderId="11" xfId="0" applyNumberFormat="1" applyFont="1" applyFill="1" applyBorder="1" applyAlignment="1" applyProtection="1">
      <alignment horizontal="center" vertical="top" wrapText="1"/>
      <protection locked="0"/>
    </xf>
    <xf numFmtId="44" fontId="12" fillId="0" borderId="21" xfId="0" applyNumberFormat="1" applyFont="1" applyFill="1" applyBorder="1" applyAlignment="1" applyProtection="1">
      <alignment horizontal="center" vertical="top" wrapText="1"/>
      <protection locked="0"/>
    </xf>
    <xf numFmtId="44" fontId="12" fillId="0" borderId="13" xfId="0" applyNumberFormat="1" applyFont="1" applyFill="1" applyBorder="1" applyAlignment="1" applyProtection="1">
      <alignment horizontal="center" vertical="top" wrapText="1"/>
      <protection locked="0"/>
    </xf>
    <xf numFmtId="0" fontId="12" fillId="0" borderId="0" xfId="0" applyFont="1" applyFill="1" applyBorder="1" applyAlignment="1" applyProtection="1">
      <alignment horizontal="left" vertical="top" wrapText="1"/>
      <protection locked="0"/>
    </xf>
    <xf numFmtId="0" fontId="12" fillId="0" borderId="0" xfId="0" applyFont="1" applyFill="1" applyAlignment="1" applyProtection="1">
      <alignment horizontal="left" vertical="top" wrapText="1"/>
      <protection locked="0"/>
    </xf>
    <xf numFmtId="0" fontId="16" fillId="0" borderId="12" xfId="0" applyFont="1" applyFill="1" applyBorder="1" applyAlignment="1" applyProtection="1">
      <alignment horizontal="left" vertical="top" wrapText="1"/>
      <protection locked="0"/>
    </xf>
    <xf numFmtId="0" fontId="14" fillId="0" borderId="12" xfId="0" applyFont="1" applyFill="1" applyBorder="1" applyAlignment="1" applyProtection="1">
      <alignment horizontal="left" vertical="top" wrapText="1"/>
      <protection locked="0"/>
    </xf>
    <xf numFmtId="0" fontId="14" fillId="0" borderId="22" xfId="0" applyFont="1" applyFill="1" applyBorder="1" applyAlignment="1" applyProtection="1">
      <alignment horizontal="left" vertical="top" wrapText="1"/>
      <protection locked="0"/>
    </xf>
    <xf numFmtId="0" fontId="14" fillId="0" borderId="0" xfId="0" applyFont="1" applyFill="1" applyBorder="1" applyAlignment="1" applyProtection="1">
      <alignment horizontal="left" vertical="top" wrapText="1"/>
      <protection locked="0"/>
    </xf>
    <xf numFmtId="0" fontId="12" fillId="0" borderId="0" xfId="0" applyFont="1" applyFill="1" applyBorder="1" applyAlignment="1" applyProtection="1">
      <alignment horizontal="left" vertical="top" wrapText="1"/>
      <protection/>
    </xf>
    <xf numFmtId="0" fontId="12" fillId="0" borderId="0" xfId="0" applyFont="1" applyFill="1" applyAlignment="1">
      <alignment vertical="top" wrapText="1"/>
    </xf>
    <xf numFmtId="49" fontId="12" fillId="0" borderId="0" xfId="0" applyNumberFormat="1" applyFont="1" applyFill="1" applyBorder="1" applyAlignment="1" applyProtection="1">
      <alignment vertical="top" wrapText="1"/>
      <protection locked="0"/>
    </xf>
    <xf numFmtId="0" fontId="15" fillId="0" borderId="11" xfId="0" applyFont="1" applyFill="1" applyBorder="1" applyAlignment="1" applyProtection="1">
      <alignment horizontal="left" vertical="top" wrapText="1"/>
      <protection locked="0"/>
    </xf>
    <xf numFmtId="0" fontId="15" fillId="0" borderId="13" xfId="0" applyFont="1" applyFill="1" applyBorder="1" applyAlignment="1" applyProtection="1">
      <alignment horizontal="left" vertical="top" wrapText="1"/>
      <protection locked="0"/>
    </xf>
    <xf numFmtId="44" fontId="12" fillId="0" borderId="10" xfId="0" applyNumberFormat="1" applyFont="1" applyFill="1" applyBorder="1" applyAlignment="1" applyProtection="1">
      <alignment horizontal="center" vertical="top" wrapText="1"/>
      <protection locked="0"/>
    </xf>
    <xf numFmtId="0" fontId="15" fillId="0" borderId="10" xfId="0" applyFont="1" applyFill="1" applyBorder="1" applyAlignment="1" applyProtection="1">
      <alignment horizontal="left" vertical="top" wrapText="1"/>
      <protection locked="0"/>
    </xf>
    <xf numFmtId="0" fontId="15" fillId="0" borderId="11" xfId="0" applyFont="1" applyFill="1" applyBorder="1" applyAlignment="1" applyProtection="1">
      <alignment horizontal="center" vertical="top" wrapText="1"/>
      <protection locked="0"/>
    </xf>
    <xf numFmtId="0" fontId="15" fillId="0" borderId="13" xfId="0" applyFont="1" applyFill="1" applyBorder="1" applyAlignment="1" applyProtection="1">
      <alignment horizontal="center" vertical="top" wrapText="1"/>
      <protection locked="0"/>
    </xf>
    <xf numFmtId="3" fontId="15" fillId="0" borderId="10" xfId="0" applyNumberFormat="1" applyFont="1" applyFill="1" applyBorder="1" applyAlignment="1" applyProtection="1">
      <alignment horizontal="left" vertical="top" wrapText="1"/>
      <protection locked="0"/>
    </xf>
    <xf numFmtId="0" fontId="80" fillId="34" borderId="12" xfId="84" applyFont="1" applyFill="1" applyBorder="1" applyAlignment="1" applyProtection="1">
      <alignment horizontal="left" vertical="center" wrapText="1"/>
      <protection locked="0"/>
    </xf>
    <xf numFmtId="0" fontId="76" fillId="34" borderId="12" xfId="84" applyFont="1" applyFill="1" applyBorder="1" applyAlignment="1" applyProtection="1">
      <alignment horizontal="left" vertical="center" wrapText="1"/>
      <protection locked="0"/>
    </xf>
    <xf numFmtId="0" fontId="76" fillId="34" borderId="12" xfId="0" applyFont="1" applyFill="1" applyBorder="1" applyAlignment="1">
      <alignment horizontal="left" vertical="center" wrapText="1"/>
    </xf>
    <xf numFmtId="0" fontId="82" fillId="0" borderId="0" xfId="0" applyFont="1" applyFill="1" applyAlignment="1" applyProtection="1">
      <alignment horizontal="right" vertical="top"/>
      <protection locked="0"/>
    </xf>
    <xf numFmtId="0" fontId="12" fillId="0" borderId="0" xfId="0" applyFont="1" applyFill="1" applyAlignment="1" applyProtection="1">
      <alignment horizontal="right" vertical="top"/>
      <protection locked="0"/>
    </xf>
    <xf numFmtId="0" fontId="12" fillId="33" borderId="0" xfId="0" applyFont="1" applyFill="1" applyBorder="1" applyAlignment="1" applyProtection="1">
      <alignment horizontal="center" vertical="center" wrapText="1"/>
      <protection locked="0"/>
    </xf>
    <xf numFmtId="0" fontId="19" fillId="33" borderId="0" xfId="0" applyFont="1" applyFill="1" applyBorder="1" applyAlignment="1" applyProtection="1">
      <alignment horizontal="left" vertical="center" wrapText="1"/>
      <protection locked="0"/>
    </xf>
    <xf numFmtId="0" fontId="12" fillId="33" borderId="0" xfId="0" applyFont="1" applyFill="1" applyBorder="1" applyAlignment="1" applyProtection="1">
      <alignment horizontal="left" vertical="center" wrapText="1"/>
      <protection locked="0"/>
    </xf>
    <xf numFmtId="0" fontId="19" fillId="0" borderId="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80" fillId="34" borderId="0" xfId="0" applyFont="1" applyFill="1" applyBorder="1" applyAlignment="1">
      <alignment horizontal="left" vertical="top" wrapText="1"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19" fillId="0" borderId="17" xfId="0" applyFont="1" applyFill="1" applyBorder="1" applyAlignment="1" applyProtection="1">
      <alignment horizontal="left" vertical="top" wrapText="1"/>
      <protection locked="0"/>
    </xf>
    <xf numFmtId="0" fontId="4" fillId="0" borderId="17" xfId="0" applyFont="1" applyFill="1" applyBorder="1" applyAlignment="1" applyProtection="1">
      <alignment horizontal="left" vertical="top" wrapText="1"/>
      <protection locked="0"/>
    </xf>
    <xf numFmtId="0" fontId="19" fillId="0" borderId="0" xfId="0" applyFont="1" applyBorder="1" applyAlignment="1">
      <alignment horizontal="justify" vertical="top" wrapText="1"/>
    </xf>
    <xf numFmtId="0" fontId="50" fillId="0" borderId="0" xfId="0" applyFont="1" applyBorder="1" applyAlignment="1">
      <alignment horizontal="justify" vertical="top" wrapText="1"/>
    </xf>
    <xf numFmtId="0" fontId="82" fillId="0" borderId="0" xfId="0" applyFont="1" applyFill="1" applyAlignment="1" applyProtection="1">
      <alignment horizontal="right" vertical="top" wrapText="1"/>
      <protection locked="0"/>
    </xf>
    <xf numFmtId="0" fontId="19" fillId="0" borderId="0" xfId="0" applyFont="1" applyFill="1" applyAlignment="1" applyProtection="1">
      <alignment horizontal="left" vertical="top" wrapText="1"/>
      <protection locked="0"/>
    </xf>
    <xf numFmtId="0" fontId="83" fillId="0" borderId="0" xfId="0" applyFont="1" applyFill="1" applyAlignment="1" applyProtection="1">
      <alignment horizontal="right" vertical="top"/>
      <protection locked="0"/>
    </xf>
    <xf numFmtId="0" fontId="84" fillId="35" borderId="11" xfId="0" applyFont="1" applyFill="1" applyBorder="1" applyAlignment="1">
      <alignment horizontal="left" vertical="center" wrapText="1"/>
    </xf>
    <xf numFmtId="0" fontId="84" fillId="35" borderId="13" xfId="0" applyFont="1" applyFill="1" applyBorder="1" applyAlignment="1">
      <alignment horizontal="left" vertical="center" wrapText="1"/>
    </xf>
    <xf numFmtId="0" fontId="77" fillId="0" borderId="11" xfId="0" applyFont="1" applyFill="1" applyBorder="1" applyAlignment="1">
      <alignment horizontal="left" vertical="center"/>
    </xf>
    <xf numFmtId="0" fontId="77" fillId="0" borderId="21" xfId="0" applyFont="1" applyFill="1" applyBorder="1" applyAlignment="1">
      <alignment horizontal="left" vertical="center"/>
    </xf>
    <xf numFmtId="0" fontId="77" fillId="0" borderId="13" xfId="0" applyFont="1" applyFill="1" applyBorder="1" applyAlignment="1">
      <alignment horizontal="left" vertical="center"/>
    </xf>
    <xf numFmtId="0" fontId="15" fillId="35" borderId="11" xfId="0" applyFont="1" applyFill="1" applyBorder="1" applyAlignment="1" applyProtection="1">
      <alignment horizontal="left" vertical="top" wrapText="1"/>
      <protection locked="0"/>
    </xf>
    <xf numFmtId="0" fontId="15" fillId="35" borderId="21" xfId="0" applyFont="1" applyFill="1" applyBorder="1" applyAlignment="1" applyProtection="1">
      <alignment horizontal="left" vertical="top" wrapText="1"/>
      <protection locked="0"/>
    </xf>
    <xf numFmtId="0" fontId="15" fillId="35" borderId="13" xfId="0" applyFont="1" applyFill="1" applyBorder="1" applyAlignment="1" applyProtection="1">
      <alignment horizontal="left" vertical="top" wrapText="1"/>
      <protection locked="0"/>
    </xf>
    <xf numFmtId="0" fontId="76" fillId="0" borderId="11" xfId="0" applyFont="1" applyBorder="1" applyAlignment="1">
      <alignment horizontal="center" vertical="center"/>
    </xf>
    <xf numFmtId="0" fontId="76" fillId="0" borderId="21" xfId="0" applyFont="1" applyBorder="1" applyAlignment="1">
      <alignment horizontal="center" vertical="center"/>
    </xf>
    <xf numFmtId="0" fontId="76" fillId="0" borderId="13" xfId="0" applyFont="1" applyBorder="1" applyAlignment="1">
      <alignment horizontal="center" vertical="center"/>
    </xf>
    <xf numFmtId="0" fontId="77" fillId="0" borderId="0" xfId="0" applyFont="1" applyFill="1" applyAlignment="1" applyProtection="1">
      <alignment horizontal="left" vertical="top" wrapText="1"/>
      <protection locked="0"/>
    </xf>
    <xf numFmtId="0" fontId="12" fillId="0" borderId="11" xfId="0" applyFont="1" applyFill="1" applyBorder="1" applyAlignment="1" applyProtection="1">
      <alignment horizontal="left" vertical="center" wrapText="1"/>
      <protection locked="0"/>
    </xf>
    <xf numFmtId="0" fontId="12" fillId="0" borderId="13" xfId="0" applyFont="1" applyFill="1" applyBorder="1" applyAlignment="1" applyProtection="1">
      <alignment horizontal="left" vertical="center" wrapText="1"/>
      <protection locked="0"/>
    </xf>
    <xf numFmtId="0" fontId="77" fillId="35" borderId="11" xfId="0" applyFont="1" applyFill="1" applyBorder="1" applyAlignment="1">
      <alignment horizontal="center" vertical="center"/>
    </xf>
    <xf numFmtId="0" fontId="77" fillId="35" borderId="13" xfId="0" applyFont="1" applyFill="1" applyBorder="1" applyAlignment="1">
      <alignment horizontal="center" vertical="center"/>
    </xf>
    <xf numFmtId="0" fontId="76" fillId="0" borderId="11" xfId="0" applyFont="1" applyFill="1" applyBorder="1" applyAlignment="1">
      <alignment horizontal="center" vertical="center"/>
    </xf>
    <xf numFmtId="0" fontId="76" fillId="0" borderId="13" xfId="0" applyFont="1" applyFill="1" applyBorder="1" applyAlignment="1">
      <alignment horizontal="center" vertical="center"/>
    </xf>
    <xf numFmtId="0" fontId="15" fillId="35" borderId="11" xfId="0" applyFont="1" applyFill="1" applyBorder="1" applyAlignment="1" applyProtection="1">
      <alignment horizontal="center" vertical="center" wrapText="1"/>
      <protection locked="0"/>
    </xf>
    <xf numFmtId="0" fontId="15" fillId="35" borderId="21" xfId="0" applyFont="1" applyFill="1" applyBorder="1" applyAlignment="1" applyProtection="1">
      <alignment horizontal="center" vertical="center" wrapText="1"/>
      <protection locked="0"/>
    </xf>
    <xf numFmtId="0" fontId="15" fillId="35" borderId="13" xfId="0" applyFont="1" applyFill="1" applyBorder="1" applyAlignment="1" applyProtection="1">
      <alignment horizontal="center" vertical="center" wrapText="1"/>
      <protection locked="0"/>
    </xf>
    <xf numFmtId="0" fontId="12" fillId="0" borderId="11" xfId="0" applyFont="1" applyFill="1" applyBorder="1" applyAlignment="1" applyProtection="1">
      <alignment horizontal="center" vertical="center" wrapText="1"/>
      <protection locked="0"/>
    </xf>
    <xf numFmtId="0" fontId="12" fillId="0" borderId="21" xfId="0" applyFont="1" applyFill="1" applyBorder="1" applyAlignment="1" applyProtection="1">
      <alignment horizontal="center" vertical="center" wrapText="1"/>
      <protection locked="0"/>
    </xf>
    <xf numFmtId="0" fontId="12" fillId="0" borderId="13" xfId="0" applyFont="1" applyFill="1" applyBorder="1" applyAlignment="1" applyProtection="1">
      <alignment horizontal="center" vertical="center" wrapText="1"/>
      <protection locked="0"/>
    </xf>
    <xf numFmtId="0" fontId="15" fillId="35" borderId="11" xfId="0" applyFont="1" applyFill="1" applyBorder="1" applyAlignment="1" applyProtection="1">
      <alignment horizontal="left" vertical="center" wrapText="1"/>
      <protection locked="0"/>
    </xf>
    <xf numFmtId="0" fontId="15" fillId="35" borderId="21" xfId="0" applyFont="1" applyFill="1" applyBorder="1" applyAlignment="1" applyProtection="1">
      <alignment horizontal="left" vertical="center" wrapText="1"/>
      <protection locked="0"/>
    </xf>
    <xf numFmtId="0" fontId="15" fillId="35" borderId="13" xfId="0" applyFont="1" applyFill="1" applyBorder="1" applyAlignment="1" applyProtection="1">
      <alignment horizontal="left" vertical="center" wrapText="1"/>
      <protection locked="0"/>
    </xf>
    <xf numFmtId="0" fontId="12" fillId="0" borderId="21" xfId="0" applyFont="1" applyFill="1" applyBorder="1" applyAlignment="1" applyProtection="1">
      <alignment horizontal="left" vertical="center" wrapText="1"/>
      <protection locked="0"/>
    </xf>
    <xf numFmtId="0" fontId="76" fillId="0" borderId="11" xfId="0" applyFont="1" applyFill="1" applyBorder="1" applyAlignment="1">
      <alignment horizontal="left" vertical="center" wrapText="1"/>
    </xf>
    <xf numFmtId="0" fontId="76" fillId="0" borderId="21" xfId="0" applyFont="1" applyFill="1" applyBorder="1" applyAlignment="1">
      <alignment horizontal="left" vertical="center"/>
    </xf>
    <xf numFmtId="0" fontId="76" fillId="0" borderId="13" xfId="0" applyFont="1" applyFill="1" applyBorder="1" applyAlignment="1">
      <alignment horizontal="left" vertical="center"/>
    </xf>
    <xf numFmtId="0" fontId="12" fillId="0" borderId="11" xfId="0" applyFont="1" applyFill="1" applyBorder="1" applyAlignment="1" applyProtection="1">
      <alignment horizontal="left" vertical="top" wrapText="1"/>
      <protection locked="0"/>
    </xf>
    <xf numFmtId="0" fontId="12" fillId="0" borderId="13" xfId="0" applyFont="1" applyFill="1" applyBorder="1" applyAlignment="1" applyProtection="1">
      <alignment horizontal="left" vertical="top" wrapText="1"/>
      <protection locked="0"/>
    </xf>
    <xf numFmtId="0" fontId="76" fillId="0" borderId="11" xfId="0" applyFont="1" applyFill="1" applyBorder="1" applyAlignment="1">
      <alignment horizontal="center" vertical="center" wrapText="1"/>
    </xf>
    <xf numFmtId="0" fontId="76" fillId="0" borderId="21" xfId="0" applyFont="1" applyFill="1" applyBorder="1" applyAlignment="1">
      <alignment horizontal="center" vertical="center" wrapText="1"/>
    </xf>
    <xf numFmtId="0" fontId="76" fillId="0" borderId="13" xfId="0" applyFont="1" applyFill="1" applyBorder="1" applyAlignment="1">
      <alignment horizontal="center" vertical="center" wrapText="1"/>
    </xf>
    <xf numFmtId="0" fontId="77" fillId="35" borderId="11" xfId="0" applyFont="1" applyFill="1" applyBorder="1" applyAlignment="1">
      <alignment horizontal="left" vertical="top" wrapText="1"/>
    </xf>
    <xf numFmtId="0" fontId="77" fillId="35" borderId="21" xfId="0" applyFont="1" applyFill="1" applyBorder="1" applyAlignment="1">
      <alignment horizontal="left" vertical="top" wrapText="1"/>
    </xf>
    <xf numFmtId="0" fontId="76" fillId="35" borderId="21" xfId="0" applyFont="1" applyFill="1" applyBorder="1" applyAlignment="1">
      <alignment horizontal="left" vertical="top" wrapText="1"/>
    </xf>
    <xf numFmtId="0" fontId="76" fillId="35" borderId="13" xfId="0" applyFont="1" applyFill="1" applyBorder="1" applyAlignment="1">
      <alignment horizontal="left" vertical="top" wrapText="1"/>
    </xf>
    <xf numFmtId="0" fontId="76" fillId="0" borderId="19" xfId="0" applyFont="1" applyFill="1" applyBorder="1" applyAlignment="1">
      <alignment horizontal="center" vertical="center"/>
    </xf>
    <xf numFmtId="0" fontId="76" fillId="0" borderId="23" xfId="0" applyFont="1" applyFill="1" applyBorder="1" applyAlignment="1">
      <alignment horizontal="center" vertical="center"/>
    </xf>
    <xf numFmtId="0" fontId="76" fillId="0" borderId="24" xfId="0" applyFont="1" applyFill="1" applyBorder="1" applyAlignment="1">
      <alignment horizontal="center" vertical="center"/>
    </xf>
    <xf numFmtId="0" fontId="76" fillId="0" borderId="19" xfId="0" applyFont="1" applyFill="1" applyBorder="1" applyAlignment="1">
      <alignment horizontal="left" vertical="center" wrapText="1"/>
    </xf>
    <xf numFmtId="0" fontId="76" fillId="0" borderId="23" xfId="0" applyFont="1" applyFill="1" applyBorder="1" applyAlignment="1">
      <alignment horizontal="left" vertical="center" wrapText="1"/>
    </xf>
    <xf numFmtId="0" fontId="76" fillId="0" borderId="24" xfId="0" applyFont="1" applyFill="1" applyBorder="1" applyAlignment="1">
      <alignment horizontal="left" vertical="center" wrapText="1"/>
    </xf>
    <xf numFmtId="0" fontId="76" fillId="0" borderId="19" xfId="0" applyFont="1" applyFill="1" applyBorder="1" applyAlignment="1">
      <alignment horizontal="center" vertical="center" wrapText="1"/>
    </xf>
    <xf numFmtId="0" fontId="76" fillId="0" borderId="23" xfId="0" applyFont="1" applyFill="1" applyBorder="1" applyAlignment="1">
      <alignment horizontal="center" vertical="center" wrapText="1"/>
    </xf>
    <xf numFmtId="0" fontId="76" fillId="0" borderId="24" xfId="0" applyFont="1" applyFill="1" applyBorder="1" applyAlignment="1">
      <alignment horizontal="center" vertical="center" wrapText="1"/>
    </xf>
    <xf numFmtId="0" fontId="77" fillId="35" borderId="10" xfId="0" applyFont="1" applyFill="1" applyBorder="1" applyAlignment="1">
      <alignment horizontal="left" vertical="center" wrapText="1"/>
    </xf>
    <xf numFmtId="0" fontId="76" fillId="0" borderId="22" xfId="0" applyFont="1" applyFill="1" applyBorder="1" applyAlignment="1">
      <alignment horizontal="center" vertical="center"/>
    </xf>
    <xf numFmtId="0" fontId="76" fillId="0" borderId="0" xfId="0" applyFont="1" applyFill="1" applyBorder="1" applyAlignment="1">
      <alignment horizontal="center" vertical="center"/>
    </xf>
    <xf numFmtId="0" fontId="76" fillId="0" borderId="16" xfId="0" applyFont="1" applyFill="1" applyBorder="1" applyAlignment="1">
      <alignment horizontal="center" vertical="center"/>
    </xf>
    <xf numFmtId="0" fontId="76" fillId="0" borderId="11" xfId="0" applyFont="1" applyFill="1" applyBorder="1" applyAlignment="1">
      <alignment horizontal="left" vertical="top" wrapText="1"/>
    </xf>
    <xf numFmtId="0" fontId="76" fillId="0" borderId="21" xfId="0" applyFont="1" applyFill="1" applyBorder="1" applyAlignment="1">
      <alignment horizontal="left" vertical="top" wrapText="1"/>
    </xf>
    <xf numFmtId="0" fontId="76" fillId="0" borderId="13" xfId="0" applyFont="1" applyFill="1" applyBorder="1" applyAlignment="1">
      <alignment horizontal="left" vertical="top" wrapText="1"/>
    </xf>
    <xf numFmtId="2" fontId="76" fillId="37" borderId="10" xfId="0" applyNumberFormat="1" applyFont="1" applyFill="1" applyBorder="1" applyAlignment="1">
      <alignment horizontal="center" vertical="center" wrapText="1"/>
    </xf>
    <xf numFmtId="44" fontId="76" fillId="0" borderId="10" xfId="0" applyNumberFormat="1" applyFont="1" applyFill="1" applyBorder="1" applyAlignment="1">
      <alignment horizontal="left" vertical="center" wrapText="1"/>
    </xf>
    <xf numFmtId="0" fontId="85" fillId="0" borderId="11" xfId="0" applyFont="1" applyFill="1" applyBorder="1" applyAlignment="1">
      <alignment horizontal="left" vertical="top" wrapText="1"/>
    </xf>
    <xf numFmtId="0" fontId="85" fillId="0" borderId="21" xfId="0" applyFont="1" applyFill="1" applyBorder="1" applyAlignment="1">
      <alignment horizontal="left" vertical="top" wrapText="1"/>
    </xf>
    <xf numFmtId="0" fontId="85" fillId="0" borderId="13" xfId="0" applyFont="1" applyFill="1" applyBorder="1" applyAlignment="1">
      <alignment horizontal="left" vertical="top" wrapText="1"/>
    </xf>
  </cellXfs>
  <cellStyles count="13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Currency 2" xfId="39"/>
    <cellStyle name="Dane wejściowe" xfId="40"/>
    <cellStyle name="Dane wyjściowe" xfId="41"/>
    <cellStyle name="Dobry" xfId="42"/>
    <cellStyle name="Comma" xfId="43"/>
    <cellStyle name="Comma [0]" xfId="44"/>
    <cellStyle name="Dziesiętny 2" xfId="45"/>
    <cellStyle name="Dziesiętny 2 2" xfId="46"/>
    <cellStyle name="Dziesiętny 2 2 2" xfId="47"/>
    <cellStyle name="Dziesiętny 2 2 3" xfId="48"/>
    <cellStyle name="Dziesiętny 2 3" xfId="49"/>
    <cellStyle name="Dziesiętny 2 4" xfId="50"/>
    <cellStyle name="Dziesiętny 3" xfId="51"/>
    <cellStyle name="Dziesiętny 3 2" xfId="52"/>
    <cellStyle name="Dziesiętny 3 2 2" xfId="53"/>
    <cellStyle name="Dziesiętny 3 3" xfId="54"/>
    <cellStyle name="Dziesiętny 3 4" xfId="55"/>
    <cellStyle name="Dziesiętny 3 5" xfId="56"/>
    <cellStyle name="Dziesiętny 4" xfId="57"/>
    <cellStyle name="Dziesiętny 4 2" xfId="58"/>
    <cellStyle name="Dziesiętny 4 3" xfId="59"/>
    <cellStyle name="Dziesiętny 4 4" xfId="60"/>
    <cellStyle name="Dziesiętny 5" xfId="61"/>
    <cellStyle name="Dziesiętny 5 2" xfId="62"/>
    <cellStyle name="Dziesiętny 6" xfId="63"/>
    <cellStyle name="Dziesiętny 6 2" xfId="64"/>
    <cellStyle name="Excel Built-in Normal" xfId="65"/>
    <cellStyle name="Hyperlink" xfId="66"/>
    <cellStyle name="Hiperłącze 2" xfId="67"/>
    <cellStyle name="Hiperłącze 3" xfId="68"/>
    <cellStyle name="Hiperłącze 4" xfId="69"/>
    <cellStyle name="Komórka połączona" xfId="70"/>
    <cellStyle name="Komórka zaznaczona" xfId="71"/>
    <cellStyle name="Nagłówek 1" xfId="72"/>
    <cellStyle name="Nagłówek 2" xfId="73"/>
    <cellStyle name="Nagłówek 3" xfId="74"/>
    <cellStyle name="Nagłówek 4" xfId="75"/>
    <cellStyle name="Neutralne 2" xfId="76"/>
    <cellStyle name="Neutralny" xfId="77"/>
    <cellStyle name="Normal 2" xfId="78"/>
    <cellStyle name="Normal 3" xfId="79"/>
    <cellStyle name="Normal 3 2" xfId="80"/>
    <cellStyle name="Normal 4" xfId="81"/>
    <cellStyle name="Normal_PROF_ETH" xfId="82"/>
    <cellStyle name="Normalny 10" xfId="83"/>
    <cellStyle name="Normalny 10 2 3 3" xfId="84"/>
    <cellStyle name="Normalny 10 3" xfId="85"/>
    <cellStyle name="Normalny 11" xfId="86"/>
    <cellStyle name="Normalny 11 2" xfId="87"/>
    <cellStyle name="Normalny 11 4" xfId="88"/>
    <cellStyle name="Normalny 12" xfId="89"/>
    <cellStyle name="Normalny 12 2" xfId="90"/>
    <cellStyle name="Normalny 13" xfId="91"/>
    <cellStyle name="Normalny 14" xfId="92"/>
    <cellStyle name="Normalny 14 2" xfId="93"/>
    <cellStyle name="Normalny 15" xfId="94"/>
    <cellStyle name="Normalny 16" xfId="95"/>
    <cellStyle name="Normalny 2" xfId="96"/>
    <cellStyle name="Normalny 2 2" xfId="97"/>
    <cellStyle name="Normalny 2 2 2" xfId="98"/>
    <cellStyle name="Normalny 2 2 3" xfId="99"/>
    <cellStyle name="Normalny 2 3" xfId="100"/>
    <cellStyle name="Normalny 2 4" xfId="101"/>
    <cellStyle name="Normalny 2 5" xfId="102"/>
    <cellStyle name="Normalny 3" xfId="103"/>
    <cellStyle name="Normalny 3 2" xfId="104"/>
    <cellStyle name="Normalny 4" xfId="105"/>
    <cellStyle name="Normalny 4 2" xfId="106"/>
    <cellStyle name="Normalny 4 3" xfId="107"/>
    <cellStyle name="Normalny 4 4" xfId="108"/>
    <cellStyle name="Normalny 5" xfId="109"/>
    <cellStyle name="Normalny 5 2" xfId="110"/>
    <cellStyle name="Normalny 5 2 4" xfId="111"/>
    <cellStyle name="Normalny 5 3" xfId="112"/>
    <cellStyle name="Normalny 6" xfId="113"/>
    <cellStyle name="Normalny 6 2" xfId="114"/>
    <cellStyle name="Normalny 7" xfId="115"/>
    <cellStyle name="Normalny 7 2" xfId="116"/>
    <cellStyle name="Normalny 7 3" xfId="117"/>
    <cellStyle name="Normalny 8" xfId="118"/>
    <cellStyle name="Normalny 9" xfId="119"/>
    <cellStyle name="Obliczenia" xfId="120"/>
    <cellStyle name="Followed Hyperlink" xfId="121"/>
    <cellStyle name="Percent" xfId="122"/>
    <cellStyle name="Procentowy 2" xfId="123"/>
    <cellStyle name="Procentowy 2 2" xfId="124"/>
    <cellStyle name="Procentowy 3" xfId="125"/>
    <cellStyle name="Standard_ICP_05_1500" xfId="126"/>
    <cellStyle name="Suma" xfId="127"/>
    <cellStyle name="TableStyleLight1" xfId="128"/>
    <cellStyle name="Tekst objaśnienia" xfId="129"/>
    <cellStyle name="Tekst ostrzeżenia" xfId="130"/>
    <cellStyle name="Tytuł" xfId="131"/>
    <cellStyle name="Uwaga" xfId="132"/>
    <cellStyle name="Currency" xfId="133"/>
    <cellStyle name="Currency [0]" xfId="134"/>
    <cellStyle name="Walutowy 2" xfId="135"/>
    <cellStyle name="Walutowy 2 2" xfId="136"/>
    <cellStyle name="Walutowy 2 3" xfId="137"/>
    <cellStyle name="Walutowy 2 4" xfId="138"/>
    <cellStyle name="Walutowy 3" xfId="139"/>
    <cellStyle name="Walutowy 3 2" xfId="140"/>
    <cellStyle name="Walutowy 3 3" xfId="141"/>
    <cellStyle name="Walutowy 4" xfId="142"/>
    <cellStyle name="Walutowy 4 2" xfId="143"/>
    <cellStyle name="Walutowy 5" xfId="144"/>
    <cellStyle name="Walutowy 6" xfId="145"/>
    <cellStyle name="Zły" xfId="14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G63"/>
  <sheetViews>
    <sheetView showGridLines="0" view="pageBreakPreview" zoomScale="120" zoomScaleNormal="98" zoomScaleSheetLayoutView="120" zoomScalePageLayoutView="115" workbookViewId="0" topLeftCell="A37">
      <selection activeCell="E39" sqref="E39"/>
    </sheetView>
  </sheetViews>
  <sheetFormatPr defaultColWidth="9.00390625" defaultRowHeight="12.75"/>
  <cols>
    <col min="1" max="1" width="9.125" style="6" customWidth="1"/>
    <col min="2" max="2" width="7.125" style="6" customWidth="1"/>
    <col min="3" max="4" width="30.00390625" style="6" customWidth="1"/>
    <col min="5" max="5" width="41.625" style="7" customWidth="1"/>
    <col min="6" max="9" width="9.125" style="6" customWidth="1"/>
    <col min="10" max="10" width="22.25390625" style="6" customWidth="1"/>
    <col min="11" max="12" width="16.125" style="6" customWidth="1"/>
    <col min="13" max="16384" width="9.125" style="6" customWidth="1"/>
  </cols>
  <sheetData>
    <row r="1" spans="1:5" ht="15">
      <c r="A1" s="31"/>
      <c r="B1" s="31"/>
      <c r="C1" s="31"/>
      <c r="D1" s="31"/>
      <c r="E1" s="36" t="s">
        <v>54</v>
      </c>
    </row>
    <row r="2" spans="1:5" ht="15">
      <c r="A2" s="31"/>
      <c r="B2" s="31"/>
      <c r="C2" s="48"/>
      <c r="D2" s="48" t="s">
        <v>30</v>
      </c>
      <c r="E2" s="48"/>
    </row>
    <row r="3" spans="1:5" ht="15">
      <c r="A3" s="31"/>
      <c r="B3" s="31"/>
      <c r="C3" s="31"/>
      <c r="D3" s="31"/>
      <c r="E3" s="49"/>
    </row>
    <row r="4" spans="1:5" ht="15">
      <c r="A4" s="31"/>
      <c r="B4" s="31"/>
      <c r="C4" s="31" t="s">
        <v>22</v>
      </c>
      <c r="D4" s="31" t="s">
        <v>85</v>
      </c>
      <c r="E4" s="49"/>
    </row>
    <row r="5" spans="1:5" ht="15">
      <c r="A5" s="31"/>
      <c r="B5" s="31"/>
      <c r="C5" s="31"/>
      <c r="D5" s="31"/>
      <c r="E5" s="49"/>
    </row>
    <row r="6" spans="1:5" ht="50.25" customHeight="1">
      <c r="A6" s="31"/>
      <c r="B6" s="31"/>
      <c r="C6" s="31" t="s">
        <v>21</v>
      </c>
      <c r="D6" s="158" t="s">
        <v>86</v>
      </c>
      <c r="E6" s="158"/>
    </row>
    <row r="7" spans="1:5" ht="15">
      <c r="A7" s="31"/>
      <c r="B7" s="31"/>
      <c r="C7" s="31"/>
      <c r="D7" s="31"/>
      <c r="E7" s="49"/>
    </row>
    <row r="8" spans="1:5" ht="15">
      <c r="A8" s="31"/>
      <c r="B8" s="31"/>
      <c r="C8" s="38" t="s">
        <v>19</v>
      </c>
      <c r="D8" s="183"/>
      <c r="E8" s="164"/>
    </row>
    <row r="9" spans="1:5" ht="15">
      <c r="A9" s="31"/>
      <c r="B9" s="31"/>
      <c r="C9" s="38" t="s">
        <v>23</v>
      </c>
      <c r="D9" s="184"/>
      <c r="E9" s="185"/>
    </row>
    <row r="10" spans="1:5" ht="15">
      <c r="A10" s="31"/>
      <c r="B10" s="31"/>
      <c r="C10" s="38" t="s">
        <v>18</v>
      </c>
      <c r="D10" s="180"/>
      <c r="E10" s="181"/>
    </row>
    <row r="11" spans="1:5" ht="15">
      <c r="A11" s="31"/>
      <c r="B11" s="31"/>
      <c r="C11" s="38" t="s">
        <v>24</v>
      </c>
      <c r="D11" s="180"/>
      <c r="E11" s="181"/>
    </row>
    <row r="12" spans="1:5" ht="15">
      <c r="A12" s="31"/>
      <c r="B12" s="31"/>
      <c r="C12" s="38" t="s">
        <v>25</v>
      </c>
      <c r="D12" s="180"/>
      <c r="E12" s="181"/>
    </row>
    <row r="13" spans="1:5" ht="15">
      <c r="A13" s="31"/>
      <c r="B13" s="31"/>
      <c r="C13" s="38" t="s">
        <v>26</v>
      </c>
      <c r="D13" s="180"/>
      <c r="E13" s="181"/>
    </row>
    <row r="14" spans="1:5" ht="15">
      <c r="A14" s="31"/>
      <c r="B14" s="31"/>
      <c r="C14" s="38" t="s">
        <v>27</v>
      </c>
      <c r="D14" s="180"/>
      <c r="E14" s="181"/>
    </row>
    <row r="15" spans="1:5" ht="15">
      <c r="A15" s="31"/>
      <c r="B15" s="31"/>
      <c r="C15" s="38" t="s">
        <v>28</v>
      </c>
      <c r="D15" s="180"/>
      <c r="E15" s="181"/>
    </row>
    <row r="16" spans="1:5" ht="15">
      <c r="A16" s="31"/>
      <c r="B16" s="31"/>
      <c r="C16" s="38" t="s">
        <v>29</v>
      </c>
      <c r="D16" s="180"/>
      <c r="E16" s="181"/>
    </row>
    <row r="17" spans="1:5" ht="10.5" customHeight="1">
      <c r="A17" s="31"/>
      <c r="B17" s="31"/>
      <c r="C17" s="31"/>
      <c r="D17" s="51"/>
      <c r="E17" s="52"/>
    </row>
    <row r="18" spans="1:5" ht="15">
      <c r="A18" s="31"/>
      <c r="B18" s="31" t="s">
        <v>0</v>
      </c>
      <c r="C18" s="171" t="s">
        <v>56</v>
      </c>
      <c r="D18" s="172"/>
      <c r="E18" s="53"/>
    </row>
    <row r="19" spans="1:5" ht="8.25" customHeight="1">
      <c r="A19" s="31"/>
      <c r="B19" s="31"/>
      <c r="C19" s="31"/>
      <c r="D19" s="32"/>
      <c r="E19" s="53"/>
    </row>
    <row r="20" spans="1:5" ht="21" customHeight="1">
      <c r="A20" s="31"/>
      <c r="B20" s="50" t="s">
        <v>38</v>
      </c>
      <c r="C20" s="186" t="s">
        <v>131</v>
      </c>
      <c r="D20" s="186"/>
      <c r="E20" s="186"/>
    </row>
    <row r="21" spans="1:5" ht="15">
      <c r="A21" s="31"/>
      <c r="B21" s="38">
        <v>1</v>
      </c>
      <c r="C21" s="182">
        <f>'część 1'!B2</f>
        <v>0</v>
      </c>
      <c r="D21" s="182"/>
      <c r="E21" s="182"/>
    </row>
    <row r="22" spans="1:5" ht="15">
      <c r="A22" s="31"/>
      <c r="B22" s="38">
        <v>2</v>
      </c>
      <c r="C22" s="182">
        <f>'część 2'!B3</f>
        <v>0</v>
      </c>
      <c r="D22" s="182"/>
      <c r="E22" s="182"/>
    </row>
    <row r="23" spans="1:5" ht="15">
      <c r="A23" s="31"/>
      <c r="B23" s="38">
        <v>3</v>
      </c>
      <c r="C23" s="182">
        <f>'część 3'!B3</f>
        <v>0</v>
      </c>
      <c r="D23" s="182"/>
      <c r="E23" s="182"/>
    </row>
    <row r="24" spans="1:5" ht="15">
      <c r="A24" s="31"/>
      <c r="B24" s="38">
        <v>4</v>
      </c>
      <c r="C24" s="182">
        <f>'część 4'!B3</f>
        <v>0</v>
      </c>
      <c r="D24" s="182"/>
      <c r="E24" s="182"/>
    </row>
    <row r="25" spans="1:5" ht="15">
      <c r="A25" s="31"/>
      <c r="B25" s="38">
        <v>5</v>
      </c>
      <c r="C25" s="182">
        <f>'część 5'!B3</f>
        <v>0</v>
      </c>
      <c r="D25" s="182"/>
      <c r="E25" s="182"/>
    </row>
    <row r="26" spans="1:5" ht="15">
      <c r="A26" s="31"/>
      <c r="B26" s="38">
        <v>6</v>
      </c>
      <c r="C26" s="182">
        <f>'część 6'!B3</f>
        <v>0</v>
      </c>
      <c r="D26" s="182"/>
      <c r="E26" s="182"/>
    </row>
    <row r="27" spans="1:5" ht="15">
      <c r="A27" s="31"/>
      <c r="B27" s="38">
        <v>7</v>
      </c>
      <c r="C27" s="182">
        <f>'część 7'!B3</f>
        <v>0</v>
      </c>
      <c r="D27" s="182"/>
      <c r="E27" s="182"/>
    </row>
    <row r="28" spans="1:5" ht="15">
      <c r="A28" s="31"/>
      <c r="B28" s="38">
        <v>8</v>
      </c>
      <c r="C28" s="182">
        <f>'część 8'!B3</f>
        <v>0</v>
      </c>
      <c r="D28" s="182"/>
      <c r="E28" s="182"/>
    </row>
    <row r="29" spans="1:5" ht="15">
      <c r="A29" s="31"/>
      <c r="B29" s="38">
        <v>9</v>
      </c>
      <c r="C29" s="182">
        <f>'część 9'!B3</f>
        <v>0</v>
      </c>
      <c r="D29" s="182"/>
      <c r="E29" s="182"/>
    </row>
    <row r="30" spans="1:5" ht="15">
      <c r="A30" s="31"/>
      <c r="B30" s="38">
        <v>10</v>
      </c>
      <c r="C30" s="182">
        <f>'część 10'!B3</f>
        <v>0</v>
      </c>
      <c r="D30" s="182"/>
      <c r="E30" s="182"/>
    </row>
    <row r="31" spans="1:7" ht="27.75" customHeight="1">
      <c r="A31" s="31"/>
      <c r="B31" s="38">
        <v>11</v>
      </c>
      <c r="C31" s="168">
        <f>'częśc 11'!B3</f>
        <v>0</v>
      </c>
      <c r="D31" s="169"/>
      <c r="E31" s="170"/>
      <c r="F31" s="175" t="s">
        <v>55</v>
      </c>
      <c r="G31" s="176"/>
    </row>
    <row r="32" spans="1:7" ht="25.5" customHeight="1">
      <c r="A32" s="31"/>
      <c r="B32" s="173" t="s">
        <v>95</v>
      </c>
      <c r="C32" s="174"/>
      <c r="D32" s="174"/>
      <c r="E32" s="174"/>
      <c r="F32" s="45"/>
      <c r="G32" s="45"/>
    </row>
    <row r="33" spans="1:5" ht="15">
      <c r="A33" s="31"/>
      <c r="B33" s="31"/>
      <c r="C33" s="54"/>
      <c r="D33" s="54"/>
      <c r="E33" s="54"/>
    </row>
    <row r="34" spans="1:5" ht="32.25" customHeight="1">
      <c r="A34" s="31"/>
      <c r="B34" s="30" t="s">
        <v>1</v>
      </c>
      <c r="C34" s="177" t="s">
        <v>57</v>
      </c>
      <c r="D34" s="177"/>
      <c r="E34" s="177"/>
    </row>
    <row r="35" spans="1:5" ht="20.25" customHeight="1">
      <c r="A35" s="31"/>
      <c r="B35" s="31" t="s">
        <v>2</v>
      </c>
      <c r="C35" s="172" t="s">
        <v>58</v>
      </c>
      <c r="D35" s="171"/>
      <c r="E35" s="178"/>
    </row>
    <row r="36" spans="1:5" ht="95.25" customHeight="1">
      <c r="A36" s="31"/>
      <c r="B36" s="30" t="s">
        <v>3</v>
      </c>
      <c r="C36" s="179" t="s">
        <v>87</v>
      </c>
      <c r="D36" s="179"/>
      <c r="E36" s="179"/>
    </row>
    <row r="37" spans="1:5" ht="15">
      <c r="A37" s="31"/>
      <c r="B37" s="30" t="s">
        <v>16</v>
      </c>
      <c r="C37" s="167" t="s">
        <v>59</v>
      </c>
      <c r="D37" s="167"/>
      <c r="E37" s="33"/>
    </row>
    <row r="38" spans="1:5" ht="93.75" customHeight="1">
      <c r="A38" s="31"/>
      <c r="B38" s="30"/>
      <c r="C38" s="34" t="s">
        <v>60</v>
      </c>
      <c r="D38" s="167" t="s">
        <v>61</v>
      </c>
      <c r="E38" s="167"/>
    </row>
    <row r="39" spans="1:5" ht="15">
      <c r="A39" s="31"/>
      <c r="B39" s="30"/>
      <c r="C39" s="55"/>
      <c r="D39" s="47" t="s">
        <v>62</v>
      </c>
      <c r="E39" s="33"/>
    </row>
    <row r="40" spans="1:5" ht="67.5" customHeight="1">
      <c r="A40" s="31"/>
      <c r="B40" s="31" t="s">
        <v>20</v>
      </c>
      <c r="C40" s="158" t="s">
        <v>138</v>
      </c>
      <c r="D40" s="158"/>
      <c r="E40" s="158"/>
    </row>
    <row r="41" spans="1:5" ht="90" customHeight="1">
      <c r="A41" s="31"/>
      <c r="B41" s="31" t="s">
        <v>4</v>
      </c>
      <c r="C41" s="158" t="s">
        <v>83</v>
      </c>
      <c r="D41" s="158"/>
      <c r="E41" s="158"/>
    </row>
    <row r="42" spans="1:5" ht="34.5" customHeight="1">
      <c r="A42" s="31"/>
      <c r="B42" s="31" t="s">
        <v>5</v>
      </c>
      <c r="C42" s="158" t="s">
        <v>63</v>
      </c>
      <c r="D42" s="159"/>
      <c r="E42" s="159"/>
    </row>
    <row r="43" spans="1:5" ht="22.5" customHeight="1">
      <c r="A43" s="31"/>
      <c r="B43" s="30" t="s">
        <v>12</v>
      </c>
      <c r="C43" s="171" t="s">
        <v>65</v>
      </c>
      <c r="D43" s="172"/>
      <c r="E43" s="172"/>
    </row>
    <row r="44" spans="1:5" ht="32.25" customHeight="1">
      <c r="A44" s="31"/>
      <c r="B44" s="31" t="s">
        <v>64</v>
      </c>
      <c r="C44" s="158" t="s">
        <v>17</v>
      </c>
      <c r="D44" s="159"/>
      <c r="E44" s="159"/>
    </row>
    <row r="45" spans="1:5" ht="95.25" customHeight="1">
      <c r="A45" s="31"/>
      <c r="B45" s="31" t="s">
        <v>66</v>
      </c>
      <c r="C45" s="158" t="s">
        <v>84</v>
      </c>
      <c r="D45" s="160"/>
      <c r="E45" s="160"/>
    </row>
    <row r="46" spans="1:5" ht="15">
      <c r="A46" s="31"/>
      <c r="B46" s="31" t="s">
        <v>67</v>
      </c>
      <c r="C46" s="35" t="s">
        <v>6</v>
      </c>
      <c r="D46" s="32"/>
      <c r="E46" s="31"/>
    </row>
    <row r="47" spans="1:5" ht="15">
      <c r="A47" s="31"/>
      <c r="B47" s="31"/>
      <c r="C47" s="32"/>
      <c r="D47" s="32"/>
      <c r="E47" s="36"/>
    </row>
    <row r="48" spans="1:5" ht="15">
      <c r="A48" s="31"/>
      <c r="B48" s="31"/>
      <c r="C48" s="161" t="s">
        <v>13</v>
      </c>
      <c r="D48" s="162"/>
      <c r="E48" s="163"/>
    </row>
    <row r="49" spans="1:5" ht="15">
      <c r="A49" s="31"/>
      <c r="B49" s="31"/>
      <c r="C49" s="161" t="s">
        <v>7</v>
      </c>
      <c r="D49" s="163"/>
      <c r="E49" s="38"/>
    </row>
    <row r="50" spans="1:5" ht="15">
      <c r="A50" s="31"/>
      <c r="B50" s="31"/>
      <c r="C50" s="165"/>
      <c r="D50" s="166"/>
      <c r="E50" s="38"/>
    </row>
    <row r="51" spans="1:5" ht="15">
      <c r="A51" s="31"/>
      <c r="B51" s="31"/>
      <c r="C51" s="165"/>
      <c r="D51" s="166"/>
      <c r="E51" s="38"/>
    </row>
    <row r="52" spans="1:5" ht="15">
      <c r="A52" s="31"/>
      <c r="B52" s="31"/>
      <c r="C52" s="165"/>
      <c r="D52" s="166"/>
      <c r="E52" s="38"/>
    </row>
    <row r="53" spans="1:5" ht="15">
      <c r="A53" s="31"/>
      <c r="B53" s="31"/>
      <c r="C53" s="39" t="s">
        <v>9</v>
      </c>
      <c r="D53" s="39"/>
      <c r="E53" s="36"/>
    </row>
    <row r="54" spans="1:5" ht="15">
      <c r="A54" s="31"/>
      <c r="B54" s="31"/>
      <c r="C54" s="161" t="s">
        <v>14</v>
      </c>
      <c r="D54" s="162"/>
      <c r="E54" s="163"/>
    </row>
    <row r="55" spans="1:5" ht="15">
      <c r="A55" s="31"/>
      <c r="B55" s="31"/>
      <c r="C55" s="40" t="s">
        <v>7</v>
      </c>
      <c r="D55" s="37" t="s">
        <v>8</v>
      </c>
      <c r="E55" s="41" t="s">
        <v>10</v>
      </c>
    </row>
    <row r="56" spans="1:5" ht="15">
      <c r="A56" s="31"/>
      <c r="B56" s="31"/>
      <c r="C56" s="42"/>
      <c r="D56" s="37"/>
      <c r="E56" s="43"/>
    </row>
    <row r="57" spans="1:5" ht="15">
      <c r="A57" s="31"/>
      <c r="B57" s="31"/>
      <c r="C57" s="42"/>
      <c r="D57" s="37"/>
      <c r="E57" s="43"/>
    </row>
    <row r="58" spans="1:5" ht="15">
      <c r="A58" s="31"/>
      <c r="B58" s="31"/>
      <c r="C58" s="39"/>
      <c r="D58" s="39"/>
      <c r="E58" s="36"/>
    </row>
    <row r="59" spans="1:5" ht="15">
      <c r="A59" s="31"/>
      <c r="B59" s="31"/>
      <c r="C59" s="161" t="s">
        <v>15</v>
      </c>
      <c r="D59" s="162"/>
      <c r="E59" s="163"/>
    </row>
    <row r="60" spans="1:5" ht="15">
      <c r="A60" s="31"/>
      <c r="B60" s="31"/>
      <c r="C60" s="157" t="s">
        <v>11</v>
      </c>
      <c r="D60" s="157"/>
      <c r="E60" s="38"/>
    </row>
    <row r="61" spans="1:5" ht="15">
      <c r="A61" s="31"/>
      <c r="B61" s="31"/>
      <c r="C61" s="164"/>
      <c r="D61" s="164"/>
      <c r="E61" s="38"/>
    </row>
    <row r="62" spans="1:5" ht="15">
      <c r="A62" s="31"/>
      <c r="B62" s="31"/>
      <c r="C62" s="54"/>
      <c r="D62" s="54"/>
      <c r="E62" s="54"/>
    </row>
    <row r="63" spans="3:5" ht="34.5" customHeight="1">
      <c r="C63" s="29"/>
      <c r="D63" s="44"/>
      <c r="E63" s="44"/>
    </row>
  </sheetData>
  <sheetProtection/>
  <mergeCells count="45">
    <mergeCell ref="C28:E28"/>
    <mergeCell ref="C20:E20"/>
    <mergeCell ref="C21:E21"/>
    <mergeCell ref="C22:E22"/>
    <mergeCell ref="C29:E29"/>
    <mergeCell ref="C30:E30"/>
    <mergeCell ref="C23:E23"/>
    <mergeCell ref="C24:E24"/>
    <mergeCell ref="C25:E25"/>
    <mergeCell ref="C26:E26"/>
    <mergeCell ref="C27:E27"/>
    <mergeCell ref="D8:E8"/>
    <mergeCell ref="D9:E9"/>
    <mergeCell ref="D10:E10"/>
    <mergeCell ref="D12:E12"/>
    <mergeCell ref="D16:E16"/>
    <mergeCell ref="D15:E15"/>
    <mergeCell ref="F31:G31"/>
    <mergeCell ref="C34:E34"/>
    <mergeCell ref="C35:E35"/>
    <mergeCell ref="C36:E36"/>
    <mergeCell ref="C37:D37"/>
    <mergeCell ref="D6:E6"/>
    <mergeCell ref="D13:E13"/>
    <mergeCell ref="C18:D18"/>
    <mergeCell ref="D11:E11"/>
    <mergeCell ref="D14:E14"/>
    <mergeCell ref="C59:E59"/>
    <mergeCell ref="D38:E38"/>
    <mergeCell ref="C40:E40"/>
    <mergeCell ref="C41:E41"/>
    <mergeCell ref="C31:E31"/>
    <mergeCell ref="C42:E42"/>
    <mergeCell ref="C43:E43"/>
    <mergeCell ref="B32:E32"/>
    <mergeCell ref="C60:D60"/>
    <mergeCell ref="C44:E44"/>
    <mergeCell ref="C45:E45"/>
    <mergeCell ref="C48:E48"/>
    <mergeCell ref="C49:D49"/>
    <mergeCell ref="C61:D61"/>
    <mergeCell ref="C50:D50"/>
    <mergeCell ref="C51:D51"/>
    <mergeCell ref="C52:D52"/>
    <mergeCell ref="C54:E5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portrait" paperSize="9" scale="7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R10"/>
  <sheetViews>
    <sheetView showGridLines="0" view="pageBreakPreview" zoomScale="110" zoomScaleNormal="130" zoomScaleSheetLayoutView="110" zoomScalePageLayoutView="85" workbookViewId="0" topLeftCell="A1">
      <selection activeCell="B7" sqref="B7"/>
    </sheetView>
  </sheetViews>
  <sheetFormatPr defaultColWidth="9.00390625" defaultRowHeight="12.75"/>
  <cols>
    <col min="1" max="1" width="8.00390625" style="1" customWidth="1"/>
    <col min="2" max="2" width="74.875" style="1" customWidth="1"/>
    <col min="3" max="3" width="9.75390625" style="1" customWidth="1"/>
    <col min="4" max="4" width="7.25390625" style="1" customWidth="1"/>
    <col min="5" max="5" width="22.25390625" style="1" customWidth="1"/>
    <col min="6" max="6" width="19.125" style="1" customWidth="1"/>
    <col min="7" max="7" width="15.125" style="1" customWidth="1"/>
    <col min="8" max="8" width="19.00390625" style="1" customWidth="1"/>
    <col min="9" max="9" width="16.00390625" style="1" customWidth="1"/>
    <col min="10" max="12" width="15.25390625" style="1" customWidth="1"/>
    <col min="13" max="13" width="8.00390625" style="1" customWidth="1"/>
    <col min="14" max="14" width="15.875" style="1" customWidth="1"/>
    <col min="15" max="15" width="15.875" style="3" customWidth="1"/>
    <col min="16" max="16" width="15.875" style="1" customWidth="1"/>
    <col min="17" max="18" width="14.25390625" style="1" customWidth="1"/>
    <col min="19" max="19" width="15.25390625" style="1" customWidth="1"/>
    <col min="20" max="16384" width="9.125" style="1" customWidth="1"/>
  </cols>
  <sheetData>
    <row r="1" spans="1:18" ht="15" customHeight="1">
      <c r="A1" s="32"/>
      <c r="B1" s="81" t="str">
        <f>'formularz oferty'!D4</f>
        <v>DFP.271.109.2021.DB</v>
      </c>
      <c r="C1" s="32"/>
      <c r="D1" s="32"/>
      <c r="E1" s="32"/>
      <c r="F1" s="203" t="s">
        <v>143</v>
      </c>
      <c r="G1" s="203"/>
      <c r="H1" s="203"/>
      <c r="I1" s="203"/>
      <c r="L1" s="10"/>
      <c r="Q1" s="2"/>
      <c r="R1" s="2"/>
    </row>
    <row r="2" spans="1:9" ht="4.5" customHeight="1">
      <c r="A2" s="32"/>
      <c r="B2" s="32"/>
      <c r="C2" s="32"/>
      <c r="D2" s="32"/>
      <c r="E2" s="172"/>
      <c r="F2" s="172"/>
      <c r="G2" s="172"/>
      <c r="H2" s="32"/>
      <c r="I2" s="32"/>
    </row>
    <row r="3" spans="1:12" ht="15">
      <c r="A3" s="38" t="s">
        <v>47</v>
      </c>
      <c r="B3" s="83">
        <f>I7</f>
        <v>0</v>
      </c>
      <c r="C3" s="32"/>
      <c r="D3" s="32"/>
      <c r="E3" s="32"/>
      <c r="F3" s="32"/>
      <c r="G3" s="32"/>
      <c r="H3" s="82" t="s">
        <v>31</v>
      </c>
      <c r="I3" s="82"/>
      <c r="L3" s="10"/>
    </row>
    <row r="4" spans="1:15" ht="6" customHeight="1">
      <c r="A4" s="35"/>
      <c r="B4" s="32"/>
      <c r="C4" s="31"/>
      <c r="D4" s="31"/>
      <c r="E4" s="31"/>
      <c r="F4" s="31"/>
      <c r="G4" s="31"/>
      <c r="H4" s="31"/>
      <c r="I4" s="31"/>
      <c r="J4" s="6"/>
      <c r="O4" s="1"/>
    </row>
    <row r="5" spans="1:15" ht="15">
      <c r="A5" s="84"/>
      <c r="B5" s="85" t="s">
        <v>32</v>
      </c>
      <c r="C5" s="51"/>
      <c r="D5" s="31"/>
      <c r="E5" s="31" t="s">
        <v>33</v>
      </c>
      <c r="F5" s="51"/>
      <c r="G5" s="51"/>
      <c r="H5" s="86"/>
      <c r="I5" s="32"/>
      <c r="K5" s="3"/>
      <c r="O5" s="1"/>
    </row>
    <row r="6" spans="1:15" ht="25.5">
      <c r="A6" s="98" t="s">
        <v>34</v>
      </c>
      <c r="B6" s="98" t="s">
        <v>35</v>
      </c>
      <c r="C6" s="99" t="s">
        <v>36</v>
      </c>
      <c r="D6" s="99" t="s">
        <v>37</v>
      </c>
      <c r="E6" s="94" t="s">
        <v>52</v>
      </c>
      <c r="F6" s="94" t="s">
        <v>50</v>
      </c>
      <c r="G6" s="94" t="s">
        <v>51</v>
      </c>
      <c r="H6" s="94" t="s">
        <v>93</v>
      </c>
      <c r="I6" s="94" t="s">
        <v>94</v>
      </c>
      <c r="J6" s="14"/>
      <c r="O6" s="1"/>
    </row>
    <row r="7" spans="1:15" ht="153" customHeight="1">
      <c r="A7" s="24">
        <v>1</v>
      </c>
      <c r="B7" s="151" t="s">
        <v>141</v>
      </c>
      <c r="C7" s="78">
        <v>20</v>
      </c>
      <c r="D7" s="79" t="s">
        <v>91</v>
      </c>
      <c r="E7" s="87"/>
      <c r="F7" s="87"/>
      <c r="G7" s="88"/>
      <c r="H7" s="88"/>
      <c r="I7" s="129">
        <f>C7*H7</f>
        <v>0</v>
      </c>
      <c r="J7" s="14"/>
      <c r="O7" s="1"/>
    </row>
    <row r="8" spans="1:15" ht="17.25" customHeight="1">
      <c r="A8" s="25"/>
      <c r="B8" s="126"/>
      <c r="C8" s="127"/>
      <c r="D8" s="28"/>
      <c r="E8" s="128"/>
      <c r="F8" s="128"/>
      <c r="G8" s="26"/>
      <c r="H8" s="26"/>
      <c r="I8" s="27"/>
      <c r="J8" s="14"/>
      <c r="O8" s="1"/>
    </row>
    <row r="9" spans="1:15" ht="13.5" customHeight="1">
      <c r="A9" s="25"/>
      <c r="B9" s="201" t="s">
        <v>95</v>
      </c>
      <c r="C9" s="201"/>
      <c r="D9" s="201"/>
      <c r="E9" s="201"/>
      <c r="F9" s="201"/>
      <c r="G9" s="26"/>
      <c r="H9" s="26"/>
      <c r="I9" s="27"/>
      <c r="J9" s="14"/>
      <c r="O9" s="1"/>
    </row>
    <row r="10" spans="1:15" ht="14.25" customHeight="1">
      <c r="A10" s="25"/>
      <c r="B10" s="201"/>
      <c r="C10" s="202"/>
      <c r="D10" s="202"/>
      <c r="E10" s="202"/>
      <c r="F10" s="202"/>
      <c r="G10" s="26"/>
      <c r="H10" s="26"/>
      <c r="I10" s="27"/>
      <c r="J10" s="14"/>
      <c r="O10" s="1"/>
    </row>
  </sheetData>
  <sheetProtection/>
  <mergeCells count="4">
    <mergeCell ref="E2:G2"/>
    <mergeCell ref="B9:F9"/>
    <mergeCell ref="B10:F10"/>
    <mergeCell ref="F1:I1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7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1:R18"/>
  <sheetViews>
    <sheetView showGridLines="0" tabSelected="1" view="pageBreakPreview" zoomScale="110" zoomScaleNormal="120" zoomScaleSheetLayoutView="110" zoomScalePageLayoutView="85" workbookViewId="0" topLeftCell="A1">
      <selection activeCell="B7" sqref="B7"/>
    </sheetView>
  </sheetViews>
  <sheetFormatPr defaultColWidth="9.00390625" defaultRowHeight="12.75"/>
  <cols>
    <col min="1" max="1" width="8.875" style="1" customWidth="1"/>
    <col min="2" max="2" width="74.875" style="1" customWidth="1"/>
    <col min="3" max="3" width="9.75390625" style="1" customWidth="1"/>
    <col min="4" max="4" width="14.125" style="1" customWidth="1"/>
    <col min="5" max="5" width="22.25390625" style="1" customWidth="1"/>
    <col min="6" max="6" width="19.125" style="1" customWidth="1"/>
    <col min="7" max="7" width="15.125" style="1" customWidth="1"/>
    <col min="8" max="8" width="19.00390625" style="1" customWidth="1"/>
    <col min="9" max="9" width="16.00390625" style="1" customWidth="1"/>
    <col min="10" max="12" width="15.25390625" style="1" customWidth="1"/>
    <col min="13" max="13" width="8.00390625" style="1" customWidth="1"/>
    <col min="14" max="14" width="15.875" style="1" customWidth="1"/>
    <col min="15" max="15" width="15.875" style="3" customWidth="1"/>
    <col min="16" max="16" width="15.875" style="1" customWidth="1"/>
    <col min="17" max="18" width="14.25390625" style="1" customWidth="1"/>
    <col min="19" max="19" width="15.25390625" style="1" customWidth="1"/>
    <col min="20" max="16384" width="9.125" style="1" customWidth="1"/>
  </cols>
  <sheetData>
    <row r="1" spans="1:18" ht="15">
      <c r="A1" s="32"/>
      <c r="B1" s="81" t="str">
        <f>'formularz oferty'!D4</f>
        <v>DFP.271.109.2021.DB</v>
      </c>
      <c r="C1" s="32"/>
      <c r="D1" s="32"/>
      <c r="E1" s="32"/>
      <c r="F1" s="205" t="s">
        <v>145</v>
      </c>
      <c r="G1" s="191"/>
      <c r="H1" s="191"/>
      <c r="I1" s="191"/>
      <c r="L1" s="10"/>
      <c r="Q1" s="2"/>
      <c r="R1" s="2"/>
    </row>
    <row r="2" spans="1:9" ht="4.5" customHeight="1">
      <c r="A2" s="32"/>
      <c r="B2" s="32"/>
      <c r="C2" s="32"/>
      <c r="D2" s="32"/>
      <c r="E2" s="172"/>
      <c r="F2" s="172"/>
      <c r="G2" s="172"/>
      <c r="H2" s="32"/>
      <c r="I2" s="32"/>
    </row>
    <row r="3" spans="1:12" ht="18" customHeight="1">
      <c r="A3" s="38" t="s">
        <v>48</v>
      </c>
      <c r="B3" s="83">
        <f>SUM(I7:I16)</f>
        <v>0</v>
      </c>
      <c r="C3" s="32"/>
      <c r="D3" s="32"/>
      <c r="E3" s="32"/>
      <c r="F3" s="32"/>
      <c r="G3" s="32"/>
      <c r="H3" s="82" t="s">
        <v>31</v>
      </c>
      <c r="I3" s="82"/>
      <c r="L3" s="10"/>
    </row>
    <row r="4" spans="1:15" ht="6" customHeight="1">
      <c r="A4" s="35"/>
      <c r="B4" s="32"/>
      <c r="C4" s="31"/>
      <c r="D4" s="31"/>
      <c r="E4" s="31"/>
      <c r="F4" s="31"/>
      <c r="G4" s="31"/>
      <c r="H4" s="31"/>
      <c r="I4" s="31"/>
      <c r="J4" s="6"/>
      <c r="O4" s="1"/>
    </row>
    <row r="5" spans="1:15" ht="15">
      <c r="A5" s="84"/>
      <c r="B5" s="85" t="s">
        <v>32</v>
      </c>
      <c r="C5" s="51"/>
      <c r="D5" s="31"/>
      <c r="E5" s="31" t="s">
        <v>33</v>
      </c>
      <c r="F5" s="51"/>
      <c r="G5" s="51"/>
      <c r="H5" s="86"/>
      <c r="I5" s="32"/>
      <c r="K5" s="3"/>
      <c r="O5" s="1"/>
    </row>
    <row r="6" spans="1:15" ht="25.5">
      <c r="A6" s="98" t="s">
        <v>34</v>
      </c>
      <c r="B6" s="98" t="s">
        <v>35</v>
      </c>
      <c r="C6" s="99" t="s">
        <v>36</v>
      </c>
      <c r="D6" s="99" t="s">
        <v>37</v>
      </c>
      <c r="E6" s="94" t="s">
        <v>52</v>
      </c>
      <c r="F6" s="94" t="s">
        <v>50</v>
      </c>
      <c r="G6" s="94" t="s">
        <v>51</v>
      </c>
      <c r="H6" s="94" t="s">
        <v>93</v>
      </c>
      <c r="I6" s="94" t="s">
        <v>94</v>
      </c>
      <c r="J6" s="14"/>
      <c r="O6" s="1"/>
    </row>
    <row r="7" spans="1:15" ht="66.75" customHeight="1">
      <c r="A7" s="24">
        <v>1</v>
      </c>
      <c r="B7" s="130" t="s">
        <v>115</v>
      </c>
      <c r="C7" s="131">
        <v>10</v>
      </c>
      <c r="D7" s="132" t="s">
        <v>53</v>
      </c>
      <c r="E7" s="87"/>
      <c r="F7" s="87"/>
      <c r="G7" s="88"/>
      <c r="H7" s="88"/>
      <c r="I7" s="107">
        <f>C7*H7</f>
        <v>0</v>
      </c>
      <c r="J7" s="14"/>
      <c r="O7" s="1"/>
    </row>
    <row r="8" spans="1:15" ht="88.5" customHeight="1">
      <c r="A8" s="24">
        <v>2</v>
      </c>
      <c r="B8" s="133" t="s">
        <v>144</v>
      </c>
      <c r="C8" s="134">
        <v>7400</v>
      </c>
      <c r="D8" s="132" t="s">
        <v>53</v>
      </c>
      <c r="E8" s="87"/>
      <c r="F8" s="87"/>
      <c r="G8" s="88"/>
      <c r="H8" s="88"/>
      <c r="I8" s="107">
        <f aca="true" t="shared" si="0" ref="I8:I16">C8*H8</f>
        <v>0</v>
      </c>
      <c r="J8" s="14"/>
      <c r="O8" s="1"/>
    </row>
    <row r="9" spans="1:15" ht="53.25" customHeight="1">
      <c r="A9" s="24">
        <v>3</v>
      </c>
      <c r="B9" s="133" t="s">
        <v>107</v>
      </c>
      <c r="C9" s="134">
        <v>10100</v>
      </c>
      <c r="D9" s="132" t="s">
        <v>53</v>
      </c>
      <c r="E9" s="87"/>
      <c r="F9" s="87"/>
      <c r="G9" s="88"/>
      <c r="H9" s="88"/>
      <c r="I9" s="107">
        <f t="shared" si="0"/>
        <v>0</v>
      </c>
      <c r="J9" s="14"/>
      <c r="O9" s="1"/>
    </row>
    <row r="10" spans="1:15" ht="61.5" customHeight="1">
      <c r="A10" s="24">
        <v>4</v>
      </c>
      <c r="B10" s="135" t="s">
        <v>108</v>
      </c>
      <c r="C10" s="134">
        <v>65</v>
      </c>
      <c r="D10" s="132" t="s">
        <v>53</v>
      </c>
      <c r="E10" s="87"/>
      <c r="F10" s="87"/>
      <c r="G10" s="88"/>
      <c r="H10" s="88"/>
      <c r="I10" s="107">
        <f t="shared" si="0"/>
        <v>0</v>
      </c>
      <c r="J10" s="14"/>
      <c r="O10" s="1"/>
    </row>
    <row r="11" spans="1:15" ht="60" customHeight="1">
      <c r="A11" s="24">
        <v>5</v>
      </c>
      <c r="B11" s="133" t="s">
        <v>109</v>
      </c>
      <c r="C11" s="134">
        <v>5500</v>
      </c>
      <c r="D11" s="132" t="s">
        <v>53</v>
      </c>
      <c r="E11" s="87"/>
      <c r="F11" s="87"/>
      <c r="G11" s="88"/>
      <c r="H11" s="88"/>
      <c r="I11" s="107">
        <f t="shared" si="0"/>
        <v>0</v>
      </c>
      <c r="J11" s="14"/>
      <c r="O11" s="1"/>
    </row>
    <row r="12" spans="1:15" ht="60" customHeight="1">
      <c r="A12" s="24">
        <v>6</v>
      </c>
      <c r="B12" s="133" t="s">
        <v>110</v>
      </c>
      <c r="C12" s="134">
        <v>3670</v>
      </c>
      <c r="D12" s="132" t="s">
        <v>53</v>
      </c>
      <c r="E12" s="87"/>
      <c r="F12" s="87"/>
      <c r="G12" s="88"/>
      <c r="H12" s="88"/>
      <c r="I12" s="107">
        <f t="shared" si="0"/>
        <v>0</v>
      </c>
      <c r="J12" s="14"/>
      <c r="O12" s="1"/>
    </row>
    <row r="13" spans="1:15" ht="79.5" customHeight="1">
      <c r="A13" s="24">
        <v>7</v>
      </c>
      <c r="B13" s="133" t="s">
        <v>111</v>
      </c>
      <c r="C13" s="134">
        <v>11000</v>
      </c>
      <c r="D13" s="132" t="s">
        <v>53</v>
      </c>
      <c r="E13" s="87"/>
      <c r="F13" s="87"/>
      <c r="G13" s="88"/>
      <c r="H13" s="88"/>
      <c r="I13" s="107">
        <f t="shared" si="0"/>
        <v>0</v>
      </c>
      <c r="J13" s="14"/>
      <c r="O13" s="1"/>
    </row>
    <row r="14" spans="1:15" ht="96.75" customHeight="1">
      <c r="A14" s="24">
        <v>8</v>
      </c>
      <c r="B14" s="116" t="s">
        <v>116</v>
      </c>
      <c r="C14" s="134">
        <v>460</v>
      </c>
      <c r="D14" s="117" t="s">
        <v>53</v>
      </c>
      <c r="E14" s="87"/>
      <c r="F14" s="87"/>
      <c r="G14" s="88"/>
      <c r="H14" s="88"/>
      <c r="I14" s="107">
        <f t="shared" si="0"/>
        <v>0</v>
      </c>
      <c r="J14" s="14"/>
      <c r="O14" s="1"/>
    </row>
    <row r="15" spans="1:15" ht="45.75" customHeight="1">
      <c r="A15" s="24">
        <v>9</v>
      </c>
      <c r="B15" s="116" t="s">
        <v>112</v>
      </c>
      <c r="C15" s="134">
        <v>735</v>
      </c>
      <c r="D15" s="117" t="s">
        <v>53</v>
      </c>
      <c r="E15" s="87"/>
      <c r="F15" s="87"/>
      <c r="G15" s="88"/>
      <c r="H15" s="88"/>
      <c r="I15" s="107">
        <f t="shared" si="0"/>
        <v>0</v>
      </c>
      <c r="J15" s="14"/>
      <c r="O15" s="1"/>
    </row>
    <row r="16" spans="1:15" ht="33.75" customHeight="1">
      <c r="A16" s="24">
        <v>10</v>
      </c>
      <c r="B16" s="116" t="s">
        <v>113</v>
      </c>
      <c r="C16" s="134">
        <v>150</v>
      </c>
      <c r="D16" s="117" t="s">
        <v>114</v>
      </c>
      <c r="E16" s="87"/>
      <c r="F16" s="87"/>
      <c r="G16" s="88"/>
      <c r="H16" s="88"/>
      <c r="I16" s="107">
        <f t="shared" si="0"/>
        <v>0</v>
      </c>
      <c r="J16" s="14"/>
      <c r="O16" s="1"/>
    </row>
    <row r="18" spans="2:6" ht="15">
      <c r="B18" s="204" t="s">
        <v>95</v>
      </c>
      <c r="C18" s="198"/>
      <c r="D18" s="198"/>
      <c r="E18" s="198"/>
      <c r="F18" s="198"/>
    </row>
  </sheetData>
  <sheetProtection/>
  <mergeCells count="3">
    <mergeCell ref="E2:G2"/>
    <mergeCell ref="B18:F18"/>
    <mergeCell ref="F1:I1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7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R28"/>
  <sheetViews>
    <sheetView showGridLines="0" view="pageBreakPreview" zoomScaleSheetLayoutView="100" zoomScalePageLayoutView="85" workbookViewId="0" topLeftCell="A19">
      <selection activeCell="B6" sqref="B6"/>
    </sheetView>
  </sheetViews>
  <sheetFormatPr defaultColWidth="9.00390625" defaultRowHeight="12.75"/>
  <cols>
    <col min="1" max="1" width="9.625" style="1" customWidth="1"/>
    <col min="2" max="2" width="74.875" style="1" customWidth="1"/>
    <col min="3" max="3" width="11.25390625" style="1" customWidth="1"/>
    <col min="4" max="4" width="11.625" style="1" customWidth="1"/>
    <col min="5" max="5" width="22.25390625" style="1" customWidth="1"/>
    <col min="6" max="6" width="19.125" style="1" customWidth="1"/>
    <col min="7" max="7" width="15.125" style="1" customWidth="1"/>
    <col min="8" max="8" width="19.00390625" style="1" customWidth="1"/>
    <col min="9" max="9" width="19.25390625" style="1" customWidth="1"/>
    <col min="10" max="12" width="15.25390625" style="1" customWidth="1"/>
    <col min="13" max="13" width="8.00390625" style="1" customWidth="1"/>
    <col min="14" max="14" width="15.875" style="1" customWidth="1"/>
    <col min="15" max="15" width="15.875" style="3" customWidth="1"/>
    <col min="16" max="16" width="15.875" style="1" customWidth="1"/>
    <col min="17" max="18" width="14.25390625" style="1" customWidth="1"/>
    <col min="19" max="19" width="15.25390625" style="1" customWidth="1"/>
    <col min="20" max="16384" width="9.125" style="1" customWidth="1"/>
  </cols>
  <sheetData>
    <row r="1" spans="1:18" ht="15">
      <c r="A1" s="32"/>
      <c r="B1" s="81" t="str">
        <f>'formularz oferty'!D4</f>
        <v>DFP.271.109.2021.DB</v>
      </c>
      <c r="C1" s="32"/>
      <c r="D1" s="32"/>
      <c r="E1" s="32"/>
      <c r="F1" s="32"/>
      <c r="G1" s="32"/>
      <c r="H1" s="82" t="s">
        <v>68</v>
      </c>
      <c r="I1" s="82"/>
      <c r="L1" s="10"/>
      <c r="Q1" s="2"/>
      <c r="R1" s="2"/>
    </row>
    <row r="2" spans="1:9" ht="4.5" customHeight="1">
      <c r="A2" s="32"/>
      <c r="B2" s="32"/>
      <c r="C2" s="32"/>
      <c r="D2" s="32"/>
      <c r="E2" s="172"/>
      <c r="F2" s="172"/>
      <c r="G2" s="172"/>
      <c r="H2" s="32"/>
      <c r="I2" s="32"/>
    </row>
    <row r="3" spans="1:12" ht="18" customHeight="1">
      <c r="A3" s="38" t="s">
        <v>49</v>
      </c>
      <c r="B3" s="83">
        <f>SUM(I7+I13)</f>
        <v>0</v>
      </c>
      <c r="C3" s="32"/>
      <c r="D3" s="32"/>
      <c r="E3" s="32"/>
      <c r="F3" s="32"/>
      <c r="G3" s="32"/>
      <c r="H3" s="82" t="s">
        <v>31</v>
      </c>
      <c r="I3" s="82"/>
      <c r="L3" s="10"/>
    </row>
    <row r="4" spans="1:15" ht="6" customHeight="1">
      <c r="A4" s="35"/>
      <c r="B4" s="32"/>
      <c r="C4" s="31"/>
      <c r="D4" s="31"/>
      <c r="E4" s="31"/>
      <c r="F4" s="31"/>
      <c r="G4" s="31"/>
      <c r="H4" s="31"/>
      <c r="I4" s="31"/>
      <c r="J4" s="6"/>
      <c r="O4" s="1"/>
    </row>
    <row r="5" spans="1:15" ht="15">
      <c r="A5" s="84"/>
      <c r="B5" s="85" t="s">
        <v>32</v>
      </c>
      <c r="C5" s="51"/>
      <c r="D5" s="31"/>
      <c r="E5" s="31" t="s">
        <v>33</v>
      </c>
      <c r="F5" s="51"/>
      <c r="G5" s="51"/>
      <c r="H5" s="86"/>
      <c r="I5" s="32"/>
      <c r="K5" s="3"/>
      <c r="O5" s="1"/>
    </row>
    <row r="6" spans="1:15" ht="25.5">
      <c r="A6" s="98" t="s">
        <v>120</v>
      </c>
      <c r="B6" s="156" t="s">
        <v>35</v>
      </c>
      <c r="C6" s="99" t="s">
        <v>36</v>
      </c>
      <c r="D6" s="99" t="s">
        <v>37</v>
      </c>
      <c r="E6" s="94" t="s">
        <v>52</v>
      </c>
      <c r="F6" s="94" t="s">
        <v>50</v>
      </c>
      <c r="G6" s="94" t="s">
        <v>51</v>
      </c>
      <c r="H6" s="94" t="s">
        <v>93</v>
      </c>
      <c r="I6" s="94" t="s">
        <v>94</v>
      </c>
      <c r="J6" s="14"/>
      <c r="O6" s="1"/>
    </row>
    <row r="7" spans="1:15" ht="42.75" customHeight="1">
      <c r="A7" s="136">
        <v>1</v>
      </c>
      <c r="B7" s="119" t="s">
        <v>117</v>
      </c>
      <c r="C7" s="137">
        <v>35</v>
      </c>
      <c r="D7" s="138" t="s">
        <v>70</v>
      </c>
      <c r="E7" s="87"/>
      <c r="F7" s="87"/>
      <c r="G7" s="88"/>
      <c r="H7" s="88"/>
      <c r="I7" s="107">
        <f>C7*H7</f>
        <v>0</v>
      </c>
      <c r="J7" s="14"/>
      <c r="O7" s="1"/>
    </row>
    <row r="8" spans="1:15" ht="17.25" customHeight="1">
      <c r="A8" s="214"/>
      <c r="B8" s="215"/>
      <c r="C8" s="215"/>
      <c r="D8" s="215"/>
      <c r="E8" s="215"/>
      <c r="F8" s="215"/>
      <c r="G8" s="215"/>
      <c r="H8" s="215"/>
      <c r="I8" s="216"/>
      <c r="J8" s="14"/>
      <c r="O8" s="1"/>
    </row>
    <row r="9" spans="1:9" ht="17.25" customHeight="1">
      <c r="A9" s="208" t="s">
        <v>118</v>
      </c>
      <c r="B9" s="209"/>
      <c r="C9" s="209"/>
      <c r="D9" s="210"/>
      <c r="E9" s="211" t="s">
        <v>133</v>
      </c>
      <c r="F9" s="212"/>
      <c r="G9" s="212"/>
      <c r="H9" s="212"/>
      <c r="I9" s="213"/>
    </row>
    <row r="10" spans="1:9" ht="65.25" customHeight="1">
      <c r="A10" s="234" t="s">
        <v>137</v>
      </c>
      <c r="B10" s="235"/>
      <c r="C10" s="235"/>
      <c r="D10" s="236"/>
      <c r="E10" s="237"/>
      <c r="F10" s="166"/>
      <c r="G10" s="166"/>
      <c r="H10" s="166"/>
      <c r="I10" s="238"/>
    </row>
    <row r="11" spans="1:9" ht="15.75" customHeight="1">
      <c r="A11" s="239"/>
      <c r="B11" s="240"/>
      <c r="C11" s="240"/>
      <c r="D11" s="240"/>
      <c r="E11" s="240"/>
      <c r="F11" s="240"/>
      <c r="G11" s="240"/>
      <c r="H11" s="240"/>
      <c r="I11" s="241"/>
    </row>
    <row r="12" spans="1:9" ht="34.5" customHeight="1">
      <c r="A12" s="140" t="s">
        <v>120</v>
      </c>
      <c r="B12" s="141" t="s">
        <v>71</v>
      </c>
      <c r="C12" s="142" t="s">
        <v>36</v>
      </c>
      <c r="D12" s="242" t="s">
        <v>123</v>
      </c>
      <c r="E12" s="243"/>
      <c r="F12" s="244"/>
      <c r="G12" s="245"/>
      <c r="H12" s="146" t="s">
        <v>121</v>
      </c>
      <c r="I12" s="146" t="s">
        <v>122</v>
      </c>
    </row>
    <row r="13" spans="1:9" ht="17.25" customHeight="1">
      <c r="A13" s="246" t="s">
        <v>1</v>
      </c>
      <c r="B13" s="249" t="s">
        <v>119</v>
      </c>
      <c r="C13" s="252">
        <v>24</v>
      </c>
      <c r="D13" s="139" t="s">
        <v>72</v>
      </c>
      <c r="E13" s="259"/>
      <c r="F13" s="260"/>
      <c r="G13" s="261"/>
      <c r="H13" s="262"/>
      <c r="I13" s="263">
        <f>ROUND(C13*H13,2)</f>
        <v>0</v>
      </c>
    </row>
    <row r="14" spans="1:9" ht="18" customHeight="1">
      <c r="A14" s="247"/>
      <c r="B14" s="250"/>
      <c r="C14" s="253"/>
      <c r="D14" s="139" t="s">
        <v>73</v>
      </c>
      <c r="E14" s="259"/>
      <c r="F14" s="260"/>
      <c r="G14" s="261"/>
      <c r="H14" s="262"/>
      <c r="I14" s="263"/>
    </row>
    <row r="15" spans="1:9" ht="14.25" customHeight="1">
      <c r="A15" s="247"/>
      <c r="B15" s="250"/>
      <c r="C15" s="253"/>
      <c r="D15" s="139" t="s">
        <v>74</v>
      </c>
      <c r="E15" s="264" t="s">
        <v>75</v>
      </c>
      <c r="F15" s="265"/>
      <c r="G15" s="266"/>
      <c r="H15" s="262"/>
      <c r="I15" s="263"/>
    </row>
    <row r="16" spans="1:9" ht="18.75" customHeight="1">
      <c r="A16" s="247"/>
      <c r="B16" s="250"/>
      <c r="C16" s="253"/>
      <c r="D16" s="139" t="s">
        <v>76</v>
      </c>
      <c r="E16" s="259"/>
      <c r="F16" s="260"/>
      <c r="G16" s="261"/>
      <c r="H16" s="262"/>
      <c r="I16" s="263"/>
    </row>
    <row r="17" spans="1:9" ht="18.75" customHeight="1">
      <c r="A17" s="247"/>
      <c r="B17" s="250"/>
      <c r="C17" s="253"/>
      <c r="D17" s="139" t="s">
        <v>77</v>
      </c>
      <c r="E17" s="259"/>
      <c r="F17" s="260"/>
      <c r="G17" s="261"/>
      <c r="H17" s="262"/>
      <c r="I17" s="263"/>
    </row>
    <row r="18" spans="1:9" ht="19.5" customHeight="1">
      <c r="A18" s="248"/>
      <c r="B18" s="251"/>
      <c r="C18" s="254"/>
      <c r="D18" s="139" t="s">
        <v>78</v>
      </c>
      <c r="E18" s="259"/>
      <c r="F18" s="260"/>
      <c r="G18" s="261"/>
      <c r="H18" s="262"/>
      <c r="I18" s="263"/>
    </row>
    <row r="19" spans="1:18" s="258" customFormat="1" ht="19.5" customHeight="1">
      <c r="A19" s="256"/>
      <c r="B19" s="257"/>
      <c r="C19" s="257"/>
      <c r="D19" s="257"/>
      <c r="E19" s="257"/>
      <c r="F19" s="257"/>
      <c r="G19" s="257"/>
      <c r="H19" s="257"/>
      <c r="I19" s="257"/>
      <c r="J19" s="257"/>
      <c r="K19" s="257"/>
      <c r="L19" s="257"/>
      <c r="M19" s="257"/>
      <c r="N19" s="257"/>
      <c r="O19" s="257"/>
      <c r="P19" s="257"/>
      <c r="Q19" s="257"/>
      <c r="R19" s="257"/>
    </row>
    <row r="20" spans="1:9" ht="15" customHeight="1">
      <c r="A20" s="255" t="s">
        <v>124</v>
      </c>
      <c r="B20" s="255"/>
      <c r="C20" s="255"/>
      <c r="D20" s="255"/>
      <c r="E20" s="255"/>
      <c r="F20" s="255"/>
      <c r="G20" s="255"/>
      <c r="H20" s="144"/>
      <c r="I20" s="144"/>
    </row>
    <row r="21" spans="1:9" ht="15">
      <c r="A21" s="206" t="s">
        <v>125</v>
      </c>
      <c r="B21" s="207"/>
      <c r="C21" s="220" t="s">
        <v>126</v>
      </c>
      <c r="D21" s="221"/>
      <c r="E21" s="224" t="s">
        <v>134</v>
      </c>
      <c r="F21" s="225"/>
      <c r="G21" s="226"/>
      <c r="H21" s="31"/>
      <c r="I21" s="143"/>
    </row>
    <row r="22" spans="1:9" ht="140.25" customHeight="1">
      <c r="A22" s="218" t="s">
        <v>127</v>
      </c>
      <c r="B22" s="219"/>
      <c r="C22" s="222" t="s">
        <v>128</v>
      </c>
      <c r="D22" s="223"/>
      <c r="E22" s="227"/>
      <c r="F22" s="228"/>
      <c r="G22" s="229"/>
      <c r="H22" s="32"/>
      <c r="I22" s="32"/>
    </row>
    <row r="23" spans="1:9" ht="25.5" customHeight="1">
      <c r="A23" s="230" t="s">
        <v>132</v>
      </c>
      <c r="B23" s="231"/>
      <c r="C23" s="231"/>
      <c r="D23" s="231"/>
      <c r="E23" s="231"/>
      <c r="F23" s="231"/>
      <c r="G23" s="232"/>
      <c r="H23" s="32"/>
      <c r="I23" s="32"/>
    </row>
    <row r="24" spans="1:9" ht="180.75" customHeight="1">
      <c r="A24" s="218" t="s">
        <v>136</v>
      </c>
      <c r="B24" s="233"/>
      <c r="C24" s="233"/>
      <c r="D24" s="233"/>
      <c r="E24" s="233"/>
      <c r="F24" s="233"/>
      <c r="G24" s="219"/>
      <c r="H24" s="32"/>
      <c r="I24" s="32"/>
    </row>
    <row r="25" spans="1:7" ht="12" customHeight="1">
      <c r="A25" s="32"/>
      <c r="B25" s="32"/>
      <c r="C25" s="32"/>
      <c r="D25" s="32"/>
      <c r="E25" s="32"/>
      <c r="F25" s="32"/>
      <c r="G25" s="32"/>
    </row>
    <row r="26" spans="1:7" ht="15">
      <c r="A26" s="217" t="s">
        <v>79</v>
      </c>
      <c r="B26" s="217"/>
      <c r="C26" s="217"/>
      <c r="D26" s="217"/>
      <c r="E26" s="217"/>
      <c r="F26" s="217"/>
      <c r="G26" s="32"/>
    </row>
    <row r="27" spans="1:7" ht="51.75" customHeight="1">
      <c r="A27" s="149"/>
      <c r="B27" s="150"/>
      <c r="C27" s="147" t="s">
        <v>80</v>
      </c>
      <c r="D27" s="148" t="s">
        <v>129</v>
      </c>
      <c r="E27" s="147" t="s">
        <v>81</v>
      </c>
      <c r="F27" s="147" t="s">
        <v>82</v>
      </c>
      <c r="G27" s="32"/>
    </row>
    <row r="28" spans="1:7" ht="30">
      <c r="A28" s="79" t="s">
        <v>0</v>
      </c>
      <c r="B28" s="145" t="s">
        <v>130</v>
      </c>
      <c r="C28" s="154"/>
      <c r="D28" s="152">
        <v>5840</v>
      </c>
      <c r="E28" s="153">
        <v>0.55</v>
      </c>
      <c r="F28" s="155">
        <f>ROUND((C28*D28*E28)/1000,2)</f>
        <v>0</v>
      </c>
      <c r="G28" s="32"/>
    </row>
  </sheetData>
  <sheetProtection/>
  <mergeCells count="30">
    <mergeCell ref="A20:G20"/>
    <mergeCell ref="A19:IV19"/>
    <mergeCell ref="E13:G13"/>
    <mergeCell ref="H13:H18"/>
    <mergeCell ref="I13:I18"/>
    <mergeCell ref="E14:G14"/>
    <mergeCell ref="E15:G15"/>
    <mergeCell ref="E16:G16"/>
    <mergeCell ref="E17:G17"/>
    <mergeCell ref="E18:G18"/>
    <mergeCell ref="E22:G22"/>
    <mergeCell ref="A23:G23"/>
    <mergeCell ref="A24:G24"/>
    <mergeCell ref="A10:D10"/>
    <mergeCell ref="E10:I10"/>
    <mergeCell ref="A11:I11"/>
    <mergeCell ref="D12:G12"/>
    <mergeCell ref="A13:A18"/>
    <mergeCell ref="B13:B18"/>
    <mergeCell ref="C13:C18"/>
    <mergeCell ref="E2:G2"/>
    <mergeCell ref="A21:B21"/>
    <mergeCell ref="A9:D9"/>
    <mergeCell ref="E9:I9"/>
    <mergeCell ref="A8:I8"/>
    <mergeCell ref="A26:F26"/>
    <mergeCell ref="A22:B22"/>
    <mergeCell ref="C21:D21"/>
    <mergeCell ref="C22:D22"/>
    <mergeCell ref="E21:G21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72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R11"/>
  <sheetViews>
    <sheetView showGridLines="0" view="pageBreakPreview" zoomScale="120" zoomScaleSheetLayoutView="120" zoomScalePageLayoutView="85" workbookViewId="0" topLeftCell="A7">
      <selection activeCell="B8" sqref="B8"/>
    </sheetView>
  </sheetViews>
  <sheetFormatPr defaultColWidth="9.00390625" defaultRowHeight="12.75"/>
  <cols>
    <col min="1" max="1" width="8.00390625" style="17" customWidth="1"/>
    <col min="2" max="2" width="74.875" style="17" customWidth="1"/>
    <col min="3" max="3" width="9.75390625" style="15" customWidth="1"/>
    <col min="4" max="4" width="7.25390625" style="17" customWidth="1"/>
    <col min="5" max="5" width="22.25390625" style="17" customWidth="1"/>
    <col min="6" max="6" width="19.125" style="17" customWidth="1"/>
    <col min="7" max="7" width="15.125" style="17" customWidth="1"/>
    <col min="8" max="8" width="19.00390625" style="17" customWidth="1"/>
    <col min="9" max="9" width="16.00390625" style="17" customWidth="1"/>
    <col min="10" max="12" width="15.25390625" style="17" customWidth="1"/>
    <col min="13" max="13" width="8.00390625" style="17" customWidth="1"/>
    <col min="14" max="14" width="15.875" style="17" customWidth="1"/>
    <col min="15" max="15" width="15.875" style="22" customWidth="1"/>
    <col min="16" max="16" width="15.875" style="17" customWidth="1"/>
    <col min="17" max="18" width="14.25390625" style="17" customWidth="1"/>
    <col min="19" max="19" width="15.25390625" style="17" customWidth="1"/>
    <col min="20" max="16384" width="9.125" style="17" customWidth="1"/>
  </cols>
  <sheetData>
    <row r="1" spans="1:18" ht="15">
      <c r="A1" s="56"/>
      <c r="B1" s="57" t="str">
        <f>'formularz oferty'!D4</f>
        <v>DFP.271.109.2021.DB</v>
      </c>
      <c r="C1" s="58"/>
      <c r="D1" s="56"/>
      <c r="E1" s="56"/>
      <c r="F1" s="56"/>
      <c r="G1" s="56"/>
      <c r="H1" s="59" t="s">
        <v>68</v>
      </c>
      <c r="I1" s="59"/>
      <c r="L1" s="21"/>
      <c r="Q1" s="20"/>
      <c r="R1" s="20"/>
    </row>
    <row r="2" spans="1:12" ht="15">
      <c r="A2" s="60" t="s">
        <v>39</v>
      </c>
      <c r="B2" s="61">
        <f>SUM(I6:I9)</f>
        <v>0</v>
      </c>
      <c r="C2" s="58"/>
      <c r="D2" s="56"/>
      <c r="E2" s="56"/>
      <c r="F2" s="56"/>
      <c r="G2" s="56"/>
      <c r="H2" s="59" t="s">
        <v>31</v>
      </c>
      <c r="I2" s="59"/>
      <c r="L2" s="21"/>
    </row>
    <row r="3" spans="1:15" ht="6" customHeight="1">
      <c r="A3" s="62"/>
      <c r="B3" s="56"/>
      <c r="C3" s="63"/>
      <c r="D3" s="64"/>
      <c r="E3" s="64"/>
      <c r="F3" s="64"/>
      <c r="G3" s="64"/>
      <c r="H3" s="64"/>
      <c r="I3" s="64"/>
      <c r="J3" s="16"/>
      <c r="O3" s="17"/>
    </row>
    <row r="4" spans="1:15" ht="15">
      <c r="A4" s="65"/>
      <c r="B4" s="66" t="s">
        <v>32</v>
      </c>
      <c r="C4" s="67"/>
      <c r="D4" s="64"/>
      <c r="E4" s="64" t="s">
        <v>33</v>
      </c>
      <c r="F4" s="68"/>
      <c r="G4" s="68"/>
      <c r="H4" s="69"/>
      <c r="I4" s="56"/>
      <c r="K4" s="22"/>
      <c r="O4" s="17"/>
    </row>
    <row r="5" spans="1:15" ht="31.5" customHeight="1">
      <c r="A5" s="92" t="s">
        <v>34</v>
      </c>
      <c r="B5" s="92" t="s">
        <v>35</v>
      </c>
      <c r="C5" s="93" t="s">
        <v>36</v>
      </c>
      <c r="D5" s="93" t="s">
        <v>37</v>
      </c>
      <c r="E5" s="94" t="s">
        <v>52</v>
      </c>
      <c r="F5" s="94" t="s">
        <v>50</v>
      </c>
      <c r="G5" s="94" t="s">
        <v>51</v>
      </c>
      <c r="H5" s="94" t="s">
        <v>93</v>
      </c>
      <c r="I5" s="94" t="s">
        <v>94</v>
      </c>
      <c r="J5" s="23"/>
      <c r="O5" s="17"/>
    </row>
    <row r="6" spans="1:15" ht="157.5" customHeight="1">
      <c r="A6" s="24">
        <v>1</v>
      </c>
      <c r="B6" s="76" t="s">
        <v>88</v>
      </c>
      <c r="C6" s="78">
        <v>630</v>
      </c>
      <c r="D6" s="79" t="s">
        <v>91</v>
      </c>
      <c r="E6" s="71"/>
      <c r="F6" s="71"/>
      <c r="G6" s="72"/>
      <c r="H6" s="72"/>
      <c r="I6" s="80">
        <f>C6*H6</f>
        <v>0</v>
      </c>
      <c r="J6" s="23"/>
      <c r="O6" s="17"/>
    </row>
    <row r="7" spans="1:10" s="46" customFormat="1" ht="144.75" customHeight="1">
      <c r="A7" s="24">
        <v>2</v>
      </c>
      <c r="B7" s="77" t="s">
        <v>92</v>
      </c>
      <c r="C7" s="78">
        <v>370</v>
      </c>
      <c r="D7" s="79" t="s">
        <v>91</v>
      </c>
      <c r="E7" s="71"/>
      <c r="F7" s="71"/>
      <c r="G7" s="72"/>
      <c r="H7" s="72"/>
      <c r="I7" s="80">
        <f>C7*H7</f>
        <v>0</v>
      </c>
      <c r="J7" s="23"/>
    </row>
    <row r="8" spans="1:10" s="46" customFormat="1" ht="102" customHeight="1">
      <c r="A8" s="24">
        <v>3</v>
      </c>
      <c r="B8" s="60" t="s">
        <v>89</v>
      </c>
      <c r="C8" s="78">
        <v>605</v>
      </c>
      <c r="D8" s="79" t="s">
        <v>91</v>
      </c>
      <c r="E8" s="71"/>
      <c r="F8" s="71"/>
      <c r="G8" s="72"/>
      <c r="H8" s="72"/>
      <c r="I8" s="80">
        <f>C8*H8</f>
        <v>0</v>
      </c>
      <c r="J8" s="23"/>
    </row>
    <row r="9" spans="1:10" s="46" customFormat="1" ht="54" customHeight="1">
      <c r="A9" s="24">
        <v>4</v>
      </c>
      <c r="B9" s="76" t="s">
        <v>90</v>
      </c>
      <c r="C9" s="78">
        <v>10</v>
      </c>
      <c r="D9" s="79" t="s">
        <v>91</v>
      </c>
      <c r="E9" s="71"/>
      <c r="F9" s="71"/>
      <c r="G9" s="72"/>
      <c r="H9" s="72"/>
      <c r="I9" s="80">
        <f>C9*H9</f>
        <v>0</v>
      </c>
      <c r="J9" s="23"/>
    </row>
    <row r="10" spans="1:10" s="46" customFormat="1" ht="27.75" customHeight="1">
      <c r="A10" s="25"/>
      <c r="B10" s="187" t="s">
        <v>95</v>
      </c>
      <c r="C10" s="188"/>
      <c r="D10" s="188"/>
      <c r="E10" s="188"/>
      <c r="F10" s="188"/>
      <c r="G10" s="74"/>
      <c r="H10" s="74"/>
      <c r="I10" s="75"/>
      <c r="J10" s="23"/>
    </row>
    <row r="11" spans="1:9" ht="15">
      <c r="A11" s="56"/>
      <c r="B11" s="56"/>
      <c r="C11" s="58"/>
      <c r="D11" s="56"/>
      <c r="E11" s="56"/>
      <c r="F11" s="56"/>
      <c r="G11" s="56"/>
      <c r="H11" s="56"/>
      <c r="I11" s="56"/>
    </row>
  </sheetData>
  <sheetProtection/>
  <mergeCells count="1">
    <mergeCell ref="B10:F10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7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R11"/>
  <sheetViews>
    <sheetView showGridLines="0" view="pageBreakPreview" zoomScale="110" zoomScaleNormal="130" zoomScaleSheetLayoutView="110" zoomScalePageLayoutView="85" workbookViewId="0" topLeftCell="A7">
      <selection activeCell="I7" sqref="I7"/>
    </sheetView>
  </sheetViews>
  <sheetFormatPr defaultColWidth="9.00390625" defaultRowHeight="12.75"/>
  <cols>
    <col min="1" max="1" width="8.00390625" style="1" customWidth="1"/>
    <col min="2" max="2" width="74.875" style="1" customWidth="1"/>
    <col min="3" max="3" width="9.75390625" style="1" customWidth="1"/>
    <col min="4" max="4" width="7.25390625" style="1" customWidth="1"/>
    <col min="5" max="5" width="22.25390625" style="1" customWidth="1"/>
    <col min="6" max="6" width="19.125" style="1" customWidth="1"/>
    <col min="7" max="7" width="15.125" style="1" customWidth="1"/>
    <col min="8" max="8" width="19.00390625" style="1" customWidth="1"/>
    <col min="9" max="9" width="16.00390625" style="1" customWidth="1"/>
    <col min="10" max="12" width="15.25390625" style="1" customWidth="1"/>
    <col min="13" max="13" width="8.00390625" style="1" customWidth="1"/>
    <col min="14" max="14" width="15.875" style="1" customWidth="1"/>
    <col min="15" max="15" width="15.875" style="3" customWidth="1"/>
    <col min="16" max="16" width="15.875" style="1" customWidth="1"/>
    <col min="17" max="18" width="14.25390625" style="1" customWidth="1"/>
    <col min="19" max="19" width="15.25390625" style="1" customWidth="1"/>
    <col min="20" max="16384" width="9.125" style="1" customWidth="1"/>
  </cols>
  <sheetData>
    <row r="1" spans="1:18" ht="15">
      <c r="A1" s="32"/>
      <c r="B1" s="81" t="str">
        <f>'formularz oferty'!D4</f>
        <v>DFP.271.109.2021.DB</v>
      </c>
      <c r="C1" s="32"/>
      <c r="D1" s="32"/>
      <c r="E1" s="32"/>
      <c r="F1" s="32"/>
      <c r="G1" s="32"/>
      <c r="H1" s="82" t="s">
        <v>68</v>
      </c>
      <c r="I1" s="82"/>
      <c r="L1" s="10"/>
      <c r="Q1" s="2"/>
      <c r="R1" s="2"/>
    </row>
    <row r="2" spans="1:9" ht="4.5" customHeight="1">
      <c r="A2" s="32"/>
      <c r="B2" s="32"/>
      <c r="C2" s="32"/>
      <c r="D2" s="32"/>
      <c r="E2" s="172"/>
      <c r="F2" s="172"/>
      <c r="G2" s="172"/>
      <c r="H2" s="32"/>
      <c r="I2" s="32"/>
    </row>
    <row r="3" spans="1:12" ht="15">
      <c r="A3" s="38" t="s">
        <v>40</v>
      </c>
      <c r="B3" s="83">
        <f>SUM(I7:I10)</f>
        <v>0</v>
      </c>
      <c r="C3" s="32"/>
      <c r="D3" s="32"/>
      <c r="E3" s="32"/>
      <c r="F3" s="32"/>
      <c r="G3" s="32"/>
      <c r="H3" s="82" t="s">
        <v>31</v>
      </c>
      <c r="I3" s="82"/>
      <c r="L3" s="10"/>
    </row>
    <row r="4" spans="1:15" ht="6" customHeight="1">
      <c r="A4" s="35"/>
      <c r="B4" s="32"/>
      <c r="C4" s="31"/>
      <c r="D4" s="31"/>
      <c r="E4" s="31"/>
      <c r="F4" s="31"/>
      <c r="G4" s="31"/>
      <c r="H4" s="31"/>
      <c r="I4" s="31"/>
      <c r="J4" s="6"/>
      <c r="O4" s="1"/>
    </row>
    <row r="5" spans="1:15" ht="15">
      <c r="A5" s="84"/>
      <c r="B5" s="85" t="s">
        <v>32</v>
      </c>
      <c r="C5" s="51"/>
      <c r="D5" s="31"/>
      <c r="E5" s="31" t="s">
        <v>33</v>
      </c>
      <c r="F5" s="51"/>
      <c r="G5" s="51"/>
      <c r="H5" s="86"/>
      <c r="I5" s="32"/>
      <c r="K5" s="3"/>
      <c r="O5" s="1"/>
    </row>
    <row r="6" spans="1:15" ht="25.5">
      <c r="A6" s="98" t="s">
        <v>34</v>
      </c>
      <c r="B6" s="98" t="s">
        <v>35</v>
      </c>
      <c r="C6" s="99" t="s">
        <v>36</v>
      </c>
      <c r="D6" s="99" t="s">
        <v>37</v>
      </c>
      <c r="E6" s="94" t="s">
        <v>52</v>
      </c>
      <c r="F6" s="94" t="s">
        <v>50</v>
      </c>
      <c r="G6" s="94" t="s">
        <v>51</v>
      </c>
      <c r="H6" s="94" t="s">
        <v>93</v>
      </c>
      <c r="I6" s="94" t="s">
        <v>94</v>
      </c>
      <c r="J6" s="14"/>
      <c r="O6" s="1"/>
    </row>
    <row r="7" spans="1:15" ht="129.75" customHeight="1">
      <c r="A7" s="24">
        <v>1</v>
      </c>
      <c r="B7" s="76" t="s">
        <v>96</v>
      </c>
      <c r="C7" s="78">
        <v>220</v>
      </c>
      <c r="D7" s="79" t="s">
        <v>91</v>
      </c>
      <c r="E7" s="87"/>
      <c r="F7" s="87"/>
      <c r="G7" s="88"/>
      <c r="H7" s="90"/>
      <c r="I7" s="91">
        <f>C7*H7</f>
        <v>0</v>
      </c>
      <c r="J7" s="14"/>
      <c r="O7" s="1"/>
    </row>
    <row r="8" spans="1:15" ht="124.5" customHeight="1">
      <c r="A8" s="24">
        <v>2</v>
      </c>
      <c r="B8" s="60" t="s">
        <v>97</v>
      </c>
      <c r="C8" s="78">
        <v>365</v>
      </c>
      <c r="D8" s="79" t="s">
        <v>91</v>
      </c>
      <c r="E8" s="87"/>
      <c r="F8" s="87"/>
      <c r="G8" s="88"/>
      <c r="H8" s="90"/>
      <c r="I8" s="91">
        <f>C8*H8</f>
        <v>0</v>
      </c>
      <c r="J8" s="14"/>
      <c r="O8" s="1"/>
    </row>
    <row r="9" spans="1:9" ht="126.75" customHeight="1">
      <c r="A9" s="24">
        <v>3</v>
      </c>
      <c r="B9" s="60" t="s">
        <v>98</v>
      </c>
      <c r="C9" s="78">
        <v>35</v>
      </c>
      <c r="D9" s="79" t="s">
        <v>91</v>
      </c>
      <c r="E9" s="38"/>
      <c r="F9" s="38"/>
      <c r="G9" s="38"/>
      <c r="H9" s="90"/>
      <c r="I9" s="91">
        <f>C9*H9</f>
        <v>0</v>
      </c>
    </row>
    <row r="10" spans="1:9" ht="62.25" customHeight="1">
      <c r="A10" s="24">
        <v>4</v>
      </c>
      <c r="B10" s="76" t="s">
        <v>99</v>
      </c>
      <c r="C10" s="78">
        <v>25</v>
      </c>
      <c r="D10" s="79" t="s">
        <v>91</v>
      </c>
      <c r="E10" s="38"/>
      <c r="F10" s="38"/>
      <c r="G10" s="38"/>
      <c r="H10" s="90"/>
      <c r="I10" s="91">
        <f>C10*H10</f>
        <v>0</v>
      </c>
    </row>
    <row r="11" spans="1:9" ht="21.75" customHeight="1">
      <c r="A11" s="25"/>
      <c r="B11" s="187" t="s">
        <v>95</v>
      </c>
      <c r="C11" s="188"/>
      <c r="D11" s="188"/>
      <c r="E11" s="188"/>
      <c r="F11" s="188"/>
      <c r="G11" s="188"/>
      <c r="H11" s="96"/>
      <c r="I11" s="97"/>
    </row>
  </sheetData>
  <sheetProtection/>
  <mergeCells count="2">
    <mergeCell ref="E2:G2"/>
    <mergeCell ref="B11:G11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7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R10"/>
  <sheetViews>
    <sheetView showGridLines="0" zoomScaleSheetLayoutView="110" zoomScalePageLayoutView="85" workbookViewId="0" topLeftCell="A1">
      <selection activeCell="E7" sqref="E7"/>
    </sheetView>
  </sheetViews>
  <sheetFormatPr defaultColWidth="9.00390625" defaultRowHeight="12.75"/>
  <cols>
    <col min="1" max="1" width="8.00390625" style="1" customWidth="1"/>
    <col min="2" max="2" width="74.875" style="1" customWidth="1"/>
    <col min="3" max="3" width="9.75390625" style="1" customWidth="1"/>
    <col min="4" max="4" width="7.25390625" style="1" customWidth="1"/>
    <col min="5" max="5" width="22.25390625" style="1" customWidth="1"/>
    <col min="6" max="6" width="19.125" style="1" customWidth="1"/>
    <col min="7" max="7" width="15.125" style="1" customWidth="1"/>
    <col min="8" max="8" width="19.00390625" style="1" customWidth="1"/>
    <col min="9" max="9" width="16.00390625" style="1" customWidth="1"/>
    <col min="10" max="12" width="15.25390625" style="1" customWidth="1"/>
    <col min="13" max="13" width="8.00390625" style="1" customWidth="1"/>
    <col min="14" max="14" width="15.875" style="1" customWidth="1"/>
    <col min="15" max="15" width="15.875" style="3" customWidth="1"/>
    <col min="16" max="16" width="15.875" style="1" customWidth="1"/>
    <col min="17" max="18" width="14.25390625" style="1" customWidth="1"/>
    <col min="19" max="19" width="15.25390625" style="1" customWidth="1"/>
    <col min="20" max="16384" width="9.125" style="1" customWidth="1"/>
  </cols>
  <sheetData>
    <row r="1" spans="1:18" ht="15">
      <c r="A1" s="32"/>
      <c r="B1" s="81" t="str">
        <f>'formularz oferty'!D4</f>
        <v>DFP.271.109.2021.DB</v>
      </c>
      <c r="C1" s="32"/>
      <c r="D1" s="32"/>
      <c r="E1" s="32"/>
      <c r="F1" s="190" t="s">
        <v>142</v>
      </c>
      <c r="G1" s="191"/>
      <c r="H1" s="191"/>
      <c r="I1" s="82"/>
      <c r="L1" s="10"/>
      <c r="Q1" s="2"/>
      <c r="R1" s="2"/>
    </row>
    <row r="2" spans="1:9" ht="4.5" customHeight="1">
      <c r="A2" s="32"/>
      <c r="B2" s="32"/>
      <c r="C2" s="32"/>
      <c r="D2" s="32"/>
      <c r="E2" s="172"/>
      <c r="F2" s="172"/>
      <c r="G2" s="172"/>
      <c r="H2" s="32"/>
      <c r="I2" s="32"/>
    </row>
    <row r="3" spans="1:12" ht="15">
      <c r="A3" s="38" t="s">
        <v>41</v>
      </c>
      <c r="B3" s="83">
        <f>SUM(I7:I8)</f>
        <v>0</v>
      </c>
      <c r="C3" s="32"/>
      <c r="D3" s="32"/>
      <c r="E3" s="32"/>
      <c r="F3" s="32"/>
      <c r="G3" s="32"/>
      <c r="H3" s="82" t="s">
        <v>31</v>
      </c>
      <c r="I3" s="82"/>
      <c r="L3" s="10"/>
    </row>
    <row r="4" spans="1:15" ht="6" customHeight="1">
      <c r="A4" s="35"/>
      <c r="B4" s="32"/>
      <c r="C4" s="31"/>
      <c r="D4" s="31"/>
      <c r="E4" s="31"/>
      <c r="F4" s="31"/>
      <c r="G4" s="31"/>
      <c r="H4" s="31"/>
      <c r="I4" s="31"/>
      <c r="J4" s="6"/>
      <c r="O4" s="1"/>
    </row>
    <row r="5" spans="1:15" ht="15">
      <c r="A5" s="84"/>
      <c r="B5" s="85" t="s">
        <v>32</v>
      </c>
      <c r="C5" s="51"/>
      <c r="D5" s="31"/>
      <c r="E5" s="31" t="s">
        <v>33</v>
      </c>
      <c r="F5" s="51"/>
      <c r="G5" s="51"/>
      <c r="H5" s="86"/>
      <c r="I5" s="32"/>
      <c r="K5" s="3"/>
      <c r="O5" s="1"/>
    </row>
    <row r="6" spans="1:15" ht="25.5">
      <c r="A6" s="98" t="s">
        <v>34</v>
      </c>
      <c r="B6" s="98" t="s">
        <v>35</v>
      </c>
      <c r="C6" s="99" t="s">
        <v>36</v>
      </c>
      <c r="D6" s="99" t="s">
        <v>37</v>
      </c>
      <c r="E6" s="94" t="s">
        <v>52</v>
      </c>
      <c r="F6" s="94" t="s">
        <v>50</v>
      </c>
      <c r="G6" s="94" t="s">
        <v>51</v>
      </c>
      <c r="H6" s="94" t="s">
        <v>93</v>
      </c>
      <c r="I6" s="94" t="s">
        <v>94</v>
      </c>
      <c r="J6" s="14"/>
      <c r="O6" s="1"/>
    </row>
    <row r="7" spans="1:15" ht="208.5" customHeight="1">
      <c r="A7" s="24">
        <v>1</v>
      </c>
      <c r="B7" s="76" t="s">
        <v>139</v>
      </c>
      <c r="C7" s="78">
        <v>300</v>
      </c>
      <c r="D7" s="79" t="s">
        <v>91</v>
      </c>
      <c r="E7" s="87"/>
      <c r="F7" s="87"/>
      <c r="G7" s="88"/>
      <c r="H7" s="90"/>
      <c r="I7" s="91">
        <f>C7*H7</f>
        <v>0</v>
      </c>
      <c r="J7" s="14"/>
      <c r="O7" s="1"/>
    </row>
    <row r="8" spans="1:15" ht="244.5" customHeight="1">
      <c r="A8" s="24">
        <v>2</v>
      </c>
      <c r="B8" s="60" t="s">
        <v>140</v>
      </c>
      <c r="C8" s="78">
        <v>230</v>
      </c>
      <c r="D8" s="79" t="s">
        <v>91</v>
      </c>
      <c r="E8" s="87"/>
      <c r="F8" s="87"/>
      <c r="G8" s="88"/>
      <c r="H8" s="90"/>
      <c r="I8" s="91">
        <f>C8*H8</f>
        <v>0</v>
      </c>
      <c r="J8" s="14"/>
      <c r="O8" s="1"/>
    </row>
    <row r="9" spans="1:15" ht="13.5" customHeight="1">
      <c r="A9" s="25"/>
      <c r="B9" s="189"/>
      <c r="C9" s="189"/>
      <c r="D9" s="189"/>
      <c r="E9" s="189"/>
      <c r="F9" s="102"/>
      <c r="G9" s="103"/>
      <c r="H9" s="104"/>
      <c r="I9" s="97"/>
      <c r="J9" s="14"/>
      <c r="O9" s="1"/>
    </row>
    <row r="10" spans="1:9" ht="15" customHeight="1">
      <c r="A10" s="105"/>
      <c r="B10" s="106" t="s">
        <v>95</v>
      </c>
      <c r="C10" s="105"/>
      <c r="D10" s="105"/>
      <c r="E10" s="105"/>
      <c r="F10" s="105"/>
      <c r="G10" s="105"/>
      <c r="H10" s="105"/>
      <c r="I10" s="105"/>
    </row>
  </sheetData>
  <sheetProtection/>
  <mergeCells count="3">
    <mergeCell ref="E2:G2"/>
    <mergeCell ref="B9:E9"/>
    <mergeCell ref="F1:H1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7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R16"/>
  <sheetViews>
    <sheetView showGridLines="0" view="pageBreakPreview" zoomScale="110" zoomScaleSheetLayoutView="110" zoomScalePageLayoutView="85" workbookViewId="0" topLeftCell="A1">
      <selection activeCell="I7" sqref="I7"/>
    </sheetView>
  </sheetViews>
  <sheetFormatPr defaultColWidth="9.00390625" defaultRowHeight="12.75"/>
  <cols>
    <col min="1" max="1" width="8.00390625" style="1" customWidth="1"/>
    <col min="2" max="2" width="74.875" style="1" customWidth="1"/>
    <col min="3" max="3" width="9.75390625" style="1" customWidth="1"/>
    <col min="4" max="4" width="7.25390625" style="1" customWidth="1"/>
    <col min="5" max="5" width="22.25390625" style="1" customWidth="1"/>
    <col min="6" max="6" width="19.125" style="1" customWidth="1"/>
    <col min="7" max="7" width="15.125" style="1" customWidth="1"/>
    <col min="8" max="8" width="19.00390625" style="1" customWidth="1"/>
    <col min="9" max="9" width="16.00390625" style="1" customWidth="1"/>
    <col min="10" max="12" width="15.25390625" style="1" customWidth="1"/>
    <col min="13" max="13" width="8.00390625" style="1" customWidth="1"/>
    <col min="14" max="14" width="15.875" style="1" customWidth="1"/>
    <col min="15" max="15" width="15.875" style="3" customWidth="1"/>
    <col min="16" max="16" width="15.875" style="1" customWidth="1"/>
    <col min="17" max="18" width="14.25390625" style="1" customWidth="1"/>
    <col min="19" max="19" width="15.25390625" style="1" customWidth="1"/>
    <col min="20" max="16384" width="9.125" style="1" customWidth="1"/>
  </cols>
  <sheetData>
    <row r="1" spans="1:18" ht="15">
      <c r="A1" s="32"/>
      <c r="B1" s="81" t="str">
        <f>'formularz oferty'!D4</f>
        <v>DFP.271.109.2021.DB</v>
      </c>
      <c r="C1" s="32"/>
      <c r="D1" s="32"/>
      <c r="E1" s="32"/>
      <c r="F1" s="32"/>
      <c r="G1" s="32"/>
      <c r="H1" s="82" t="s">
        <v>68</v>
      </c>
      <c r="I1" s="82"/>
      <c r="L1" s="10"/>
      <c r="Q1" s="2"/>
      <c r="R1" s="2"/>
    </row>
    <row r="2" spans="1:9" ht="4.5" customHeight="1">
      <c r="A2" s="32"/>
      <c r="B2" s="32"/>
      <c r="C2" s="32"/>
      <c r="D2" s="32"/>
      <c r="E2" s="172"/>
      <c r="F2" s="172"/>
      <c r="G2" s="172"/>
      <c r="H2" s="32"/>
      <c r="I2" s="32"/>
    </row>
    <row r="3" spans="1:12" ht="15">
      <c r="A3" s="38" t="s">
        <v>42</v>
      </c>
      <c r="B3" s="83">
        <f>SUM(I7:I7)</f>
        <v>0</v>
      </c>
      <c r="C3" s="32"/>
      <c r="D3" s="32"/>
      <c r="E3" s="32"/>
      <c r="F3" s="32"/>
      <c r="G3" s="32"/>
      <c r="H3" s="82" t="s">
        <v>31</v>
      </c>
      <c r="I3" s="82"/>
      <c r="L3" s="10"/>
    </row>
    <row r="4" spans="1:15" ht="6" customHeight="1">
      <c r="A4" s="35"/>
      <c r="B4" s="32"/>
      <c r="C4" s="31"/>
      <c r="D4" s="31"/>
      <c r="E4" s="31"/>
      <c r="F4" s="31"/>
      <c r="G4" s="31"/>
      <c r="H4" s="31"/>
      <c r="I4" s="31"/>
      <c r="J4" s="6"/>
      <c r="O4" s="1"/>
    </row>
    <row r="5" spans="1:15" ht="15">
      <c r="A5" s="84"/>
      <c r="B5" s="85" t="s">
        <v>32</v>
      </c>
      <c r="C5" s="51"/>
      <c r="D5" s="31"/>
      <c r="E5" s="31" t="s">
        <v>33</v>
      </c>
      <c r="F5" s="51"/>
      <c r="G5" s="51"/>
      <c r="H5" s="86"/>
      <c r="I5" s="32"/>
      <c r="K5" s="3"/>
      <c r="O5" s="1"/>
    </row>
    <row r="6" spans="1:15" ht="25.5">
      <c r="A6" s="98" t="s">
        <v>34</v>
      </c>
      <c r="B6" s="98" t="s">
        <v>35</v>
      </c>
      <c r="C6" s="99" t="s">
        <v>36</v>
      </c>
      <c r="D6" s="99" t="s">
        <v>37</v>
      </c>
      <c r="E6" s="94" t="s">
        <v>52</v>
      </c>
      <c r="F6" s="94" t="s">
        <v>50</v>
      </c>
      <c r="G6" s="94" t="s">
        <v>51</v>
      </c>
      <c r="H6" s="94" t="s">
        <v>93</v>
      </c>
      <c r="I6" s="94" t="s">
        <v>94</v>
      </c>
      <c r="J6" s="14"/>
      <c r="O6" s="1"/>
    </row>
    <row r="7" spans="1:15" ht="203.25" customHeight="1">
      <c r="A7" s="24">
        <v>1</v>
      </c>
      <c r="B7" s="76" t="s">
        <v>100</v>
      </c>
      <c r="C7" s="70">
        <v>115</v>
      </c>
      <c r="D7" s="89" t="s">
        <v>69</v>
      </c>
      <c r="E7" s="87"/>
      <c r="F7" s="87"/>
      <c r="G7" s="88"/>
      <c r="H7" s="90"/>
      <c r="I7" s="91">
        <f>C7*H7</f>
        <v>0</v>
      </c>
      <c r="J7" s="14"/>
      <c r="O7" s="1"/>
    </row>
    <row r="8" spans="1:9" ht="16.5" customHeight="1">
      <c r="A8" s="192"/>
      <c r="B8" s="192"/>
      <c r="C8" s="192"/>
      <c r="D8" s="192"/>
      <c r="E8" s="192"/>
      <c r="F8" s="192"/>
      <c r="G8" s="192"/>
      <c r="H8" s="192"/>
      <c r="I8" s="27"/>
    </row>
    <row r="9" spans="2:6" ht="24" customHeight="1">
      <c r="B9" s="108" t="s">
        <v>95</v>
      </c>
      <c r="C9" s="109"/>
      <c r="D9" s="109"/>
      <c r="E9" s="109"/>
      <c r="F9" s="2"/>
    </row>
    <row r="10" spans="2:6" ht="15">
      <c r="B10" s="18"/>
      <c r="C10" s="18"/>
      <c r="D10" s="18"/>
      <c r="E10" s="19"/>
      <c r="F10" s="18"/>
    </row>
    <row r="11" spans="2:6" ht="15">
      <c r="B11" s="18"/>
      <c r="C11" s="18"/>
      <c r="D11" s="18"/>
      <c r="E11" s="19"/>
      <c r="F11" s="18"/>
    </row>
    <row r="12" spans="2:6" ht="15">
      <c r="B12" s="18"/>
      <c r="C12" s="18"/>
      <c r="D12" s="18"/>
      <c r="E12" s="19"/>
      <c r="F12" s="18"/>
    </row>
    <row r="13" spans="2:6" ht="15">
      <c r="B13" s="18"/>
      <c r="C13" s="18"/>
      <c r="D13" s="18"/>
      <c r="E13" s="19"/>
      <c r="F13" s="18"/>
    </row>
    <row r="14" spans="2:6" ht="15">
      <c r="B14" s="18"/>
      <c r="C14" s="18"/>
      <c r="D14" s="18"/>
      <c r="E14" s="19"/>
      <c r="F14" s="18"/>
    </row>
    <row r="15" spans="2:6" ht="15">
      <c r="B15" s="18"/>
      <c r="C15" s="18"/>
      <c r="D15" s="18"/>
      <c r="E15" s="19"/>
      <c r="F15" s="18"/>
    </row>
    <row r="16" spans="2:6" ht="15">
      <c r="B16" s="18"/>
      <c r="C16" s="18"/>
      <c r="D16" s="18"/>
      <c r="E16" s="19"/>
      <c r="F16" s="18"/>
    </row>
  </sheetData>
  <sheetProtection/>
  <mergeCells count="2">
    <mergeCell ref="E2:G2"/>
    <mergeCell ref="A8:H8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7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R12"/>
  <sheetViews>
    <sheetView showGridLines="0" view="pageBreakPreview" zoomScale="110" zoomScaleNormal="130" zoomScaleSheetLayoutView="110" zoomScalePageLayoutView="85" workbookViewId="0" topLeftCell="A10">
      <selection activeCell="C7" sqref="C7"/>
    </sheetView>
  </sheetViews>
  <sheetFormatPr defaultColWidth="9.00390625" defaultRowHeight="12.75"/>
  <cols>
    <col min="1" max="1" width="8.00390625" style="1" customWidth="1"/>
    <col min="2" max="2" width="74.875" style="1" customWidth="1"/>
    <col min="3" max="3" width="9.75390625" style="1" customWidth="1"/>
    <col min="4" max="4" width="7.25390625" style="1" customWidth="1"/>
    <col min="5" max="5" width="22.25390625" style="1" customWidth="1"/>
    <col min="6" max="6" width="19.125" style="1" customWidth="1"/>
    <col min="7" max="7" width="15.125" style="1" customWidth="1"/>
    <col min="8" max="8" width="19.00390625" style="1" customWidth="1"/>
    <col min="9" max="9" width="16.00390625" style="1" customWidth="1"/>
    <col min="10" max="12" width="15.25390625" style="1" customWidth="1"/>
    <col min="13" max="13" width="8.00390625" style="1" customWidth="1"/>
    <col min="14" max="14" width="15.875" style="1" customWidth="1"/>
    <col min="15" max="15" width="15.875" style="3" customWidth="1"/>
    <col min="16" max="16" width="15.875" style="1" customWidth="1"/>
    <col min="17" max="18" width="14.25390625" style="1" customWidth="1"/>
    <col min="19" max="19" width="15.25390625" style="1" customWidth="1"/>
    <col min="20" max="16384" width="9.125" style="1" customWidth="1"/>
  </cols>
  <sheetData>
    <row r="1" spans="1:18" ht="15">
      <c r="A1" s="32"/>
      <c r="B1" s="81" t="str">
        <f>'formularz oferty'!D4</f>
        <v>DFP.271.109.2021.DB</v>
      </c>
      <c r="C1" s="32"/>
      <c r="D1" s="32"/>
      <c r="E1" s="32"/>
      <c r="F1" s="32"/>
      <c r="G1" s="32"/>
      <c r="H1" s="82" t="s">
        <v>68</v>
      </c>
      <c r="I1" s="82"/>
      <c r="L1" s="10"/>
      <c r="Q1" s="2"/>
      <c r="R1" s="2"/>
    </row>
    <row r="2" spans="1:9" ht="4.5" customHeight="1">
      <c r="A2" s="32"/>
      <c r="B2" s="32"/>
      <c r="C2" s="32"/>
      <c r="D2" s="32"/>
      <c r="E2" s="172"/>
      <c r="F2" s="172"/>
      <c r="G2" s="172"/>
      <c r="H2" s="32"/>
      <c r="I2" s="32"/>
    </row>
    <row r="3" spans="1:12" ht="15">
      <c r="A3" s="38" t="s">
        <v>43</v>
      </c>
      <c r="B3" s="83">
        <f>I7+I8+I9+I10+I11+I12</f>
        <v>0</v>
      </c>
      <c r="C3" s="32"/>
      <c r="D3" s="32"/>
      <c r="E3" s="32"/>
      <c r="F3" s="32"/>
      <c r="G3" s="32"/>
      <c r="H3" s="82" t="s">
        <v>31</v>
      </c>
      <c r="I3" s="82"/>
      <c r="L3" s="10"/>
    </row>
    <row r="4" spans="1:15" ht="6" customHeight="1">
      <c r="A4" s="35"/>
      <c r="B4" s="32"/>
      <c r="C4" s="31"/>
      <c r="D4" s="31"/>
      <c r="E4" s="31"/>
      <c r="F4" s="31"/>
      <c r="G4" s="31"/>
      <c r="H4" s="31"/>
      <c r="I4" s="31"/>
      <c r="J4" s="6"/>
      <c r="O4" s="1"/>
    </row>
    <row r="5" spans="1:15" ht="15">
      <c r="A5" s="84"/>
      <c r="B5" s="85" t="s">
        <v>32</v>
      </c>
      <c r="C5" s="51"/>
      <c r="D5" s="31"/>
      <c r="E5" s="31" t="s">
        <v>33</v>
      </c>
      <c r="F5" s="51"/>
      <c r="G5" s="51"/>
      <c r="H5" s="86"/>
      <c r="I5" s="32"/>
      <c r="K5" s="3"/>
      <c r="O5" s="1"/>
    </row>
    <row r="6" spans="1:15" ht="25.5">
      <c r="A6" s="98" t="s">
        <v>34</v>
      </c>
      <c r="B6" s="98" t="s">
        <v>35</v>
      </c>
      <c r="C6" s="99" t="s">
        <v>36</v>
      </c>
      <c r="D6" s="99" t="s">
        <v>37</v>
      </c>
      <c r="E6" s="94" t="s">
        <v>52</v>
      </c>
      <c r="F6" s="94" t="s">
        <v>50</v>
      </c>
      <c r="G6" s="94" t="s">
        <v>51</v>
      </c>
      <c r="H6" s="94" t="s">
        <v>93</v>
      </c>
      <c r="I6" s="94" t="s">
        <v>94</v>
      </c>
      <c r="J6" s="14"/>
      <c r="O6" s="1"/>
    </row>
    <row r="7" spans="1:15" ht="150" customHeight="1">
      <c r="A7" s="24">
        <v>1</v>
      </c>
      <c r="B7" s="100" t="s">
        <v>135</v>
      </c>
      <c r="C7" s="78">
        <v>105</v>
      </c>
      <c r="D7" s="110" t="s">
        <v>91</v>
      </c>
      <c r="E7" s="87"/>
      <c r="F7" s="87"/>
      <c r="G7" s="88"/>
      <c r="H7" s="90"/>
      <c r="I7" s="91">
        <f>C7*H7</f>
        <v>0</v>
      </c>
      <c r="J7" s="14"/>
      <c r="O7" s="1"/>
    </row>
    <row r="8" spans="1:9" ht="80.25" customHeight="1">
      <c r="A8" s="24">
        <v>2</v>
      </c>
      <c r="B8" s="112" t="s">
        <v>101</v>
      </c>
      <c r="C8" s="78">
        <v>70</v>
      </c>
      <c r="D8" s="79" t="s">
        <v>91</v>
      </c>
      <c r="E8" s="38"/>
      <c r="F8" s="38"/>
      <c r="G8" s="38"/>
      <c r="H8" s="90"/>
      <c r="I8" s="91">
        <f>C8*H8</f>
        <v>0</v>
      </c>
    </row>
    <row r="9" spans="1:9" ht="165">
      <c r="A9" s="24">
        <v>3</v>
      </c>
      <c r="B9" s="112" t="s">
        <v>102</v>
      </c>
      <c r="C9" s="78">
        <v>375</v>
      </c>
      <c r="D9" s="79" t="s">
        <v>91</v>
      </c>
      <c r="E9" s="38"/>
      <c r="F9" s="38"/>
      <c r="G9" s="38"/>
      <c r="H9" s="90"/>
      <c r="I9" s="91">
        <f>C9*H9</f>
        <v>0</v>
      </c>
    </row>
    <row r="10" spans="1:9" ht="165">
      <c r="A10" s="24">
        <v>4</v>
      </c>
      <c r="B10" s="100" t="s">
        <v>103</v>
      </c>
      <c r="C10" s="78">
        <v>150</v>
      </c>
      <c r="D10" s="79" t="s">
        <v>91</v>
      </c>
      <c r="E10" s="38"/>
      <c r="F10" s="38"/>
      <c r="G10" s="38"/>
      <c r="H10" s="90"/>
      <c r="I10" s="91">
        <f>C10*H10</f>
        <v>0</v>
      </c>
    </row>
    <row r="11" spans="1:9" ht="15">
      <c r="A11" s="113"/>
      <c r="B11" s="113"/>
      <c r="C11" s="113"/>
      <c r="D11" s="113"/>
      <c r="E11" s="113"/>
      <c r="F11" s="113"/>
      <c r="G11" s="113"/>
      <c r="H11" s="113"/>
      <c r="I11" s="113"/>
    </row>
    <row r="12" spans="1:9" ht="15">
      <c r="A12" s="114"/>
      <c r="B12" s="193" t="s">
        <v>95</v>
      </c>
      <c r="C12" s="194"/>
      <c r="D12" s="194"/>
      <c r="E12" s="194"/>
      <c r="F12" s="194"/>
      <c r="G12" s="114"/>
      <c r="H12" s="114"/>
      <c r="I12" s="114"/>
    </row>
  </sheetData>
  <sheetProtection/>
  <mergeCells count="2">
    <mergeCell ref="E2:G2"/>
    <mergeCell ref="B12:F1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7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R9"/>
  <sheetViews>
    <sheetView showGridLines="0" view="pageBreakPreview" zoomScale="110" zoomScaleNormal="130" zoomScaleSheetLayoutView="110" zoomScalePageLayoutView="85" workbookViewId="0" topLeftCell="A1">
      <selection activeCell="I7" sqref="I7"/>
    </sheetView>
  </sheetViews>
  <sheetFormatPr defaultColWidth="9.00390625" defaultRowHeight="12.75"/>
  <cols>
    <col min="1" max="1" width="8.00390625" style="1" customWidth="1"/>
    <col min="2" max="2" width="74.875" style="1" customWidth="1"/>
    <col min="3" max="3" width="9.75390625" style="1" customWidth="1"/>
    <col min="4" max="4" width="7.25390625" style="1" customWidth="1"/>
    <col min="5" max="5" width="22.25390625" style="1" customWidth="1"/>
    <col min="6" max="6" width="19.125" style="1" customWidth="1"/>
    <col min="7" max="7" width="15.125" style="1" customWidth="1"/>
    <col min="8" max="8" width="19.00390625" style="1" customWidth="1"/>
    <col min="9" max="9" width="16.00390625" style="1" customWidth="1"/>
    <col min="10" max="12" width="15.25390625" style="1" customWidth="1"/>
    <col min="13" max="13" width="8.00390625" style="1" customWidth="1"/>
    <col min="14" max="14" width="15.875" style="1" customWidth="1"/>
    <col min="15" max="15" width="15.875" style="3" customWidth="1"/>
    <col min="16" max="16" width="15.875" style="1" customWidth="1"/>
    <col min="17" max="18" width="14.25390625" style="1" customWidth="1"/>
    <col min="19" max="19" width="15.25390625" style="1" customWidth="1"/>
    <col min="20" max="16384" width="9.125" style="1" customWidth="1"/>
  </cols>
  <sheetData>
    <row r="1" spans="1:18" ht="15">
      <c r="A1" s="32"/>
      <c r="B1" s="81" t="str">
        <f>'formularz oferty'!D4</f>
        <v>DFP.271.109.2021.DB</v>
      </c>
      <c r="C1" s="32"/>
      <c r="D1" s="32"/>
      <c r="E1" s="32"/>
      <c r="F1" s="32"/>
      <c r="G1" s="32"/>
      <c r="H1" s="82" t="s">
        <v>68</v>
      </c>
      <c r="I1" s="82"/>
      <c r="L1" s="10"/>
      <c r="Q1" s="2"/>
      <c r="R1" s="2"/>
    </row>
    <row r="2" spans="1:9" ht="4.5" customHeight="1">
      <c r="A2" s="32"/>
      <c r="B2" s="32"/>
      <c r="C2" s="32"/>
      <c r="D2" s="32"/>
      <c r="E2" s="172"/>
      <c r="F2" s="172"/>
      <c r="G2" s="172"/>
      <c r="H2" s="32"/>
      <c r="I2" s="32"/>
    </row>
    <row r="3" spans="1:12" ht="15">
      <c r="A3" s="38" t="s">
        <v>44</v>
      </c>
      <c r="B3" s="83">
        <f>SUM(I7:I7)</f>
        <v>0</v>
      </c>
      <c r="C3" s="32"/>
      <c r="D3" s="32"/>
      <c r="E3" s="32"/>
      <c r="F3" s="32"/>
      <c r="G3" s="32"/>
      <c r="H3" s="82" t="s">
        <v>31</v>
      </c>
      <c r="I3" s="82"/>
      <c r="L3" s="10"/>
    </row>
    <row r="4" spans="1:15" ht="6" customHeight="1">
      <c r="A4" s="35"/>
      <c r="B4" s="32"/>
      <c r="C4" s="31"/>
      <c r="D4" s="31"/>
      <c r="E4" s="31"/>
      <c r="F4" s="31"/>
      <c r="G4" s="31"/>
      <c r="H4" s="31"/>
      <c r="I4" s="31"/>
      <c r="J4" s="6"/>
      <c r="O4" s="1"/>
    </row>
    <row r="5" spans="1:15" ht="15">
      <c r="A5" s="84"/>
      <c r="B5" s="85" t="s">
        <v>32</v>
      </c>
      <c r="C5" s="51"/>
      <c r="D5" s="31"/>
      <c r="E5" s="31" t="s">
        <v>33</v>
      </c>
      <c r="F5" s="51"/>
      <c r="G5" s="51"/>
      <c r="H5" s="86"/>
      <c r="I5" s="32"/>
      <c r="K5" s="3"/>
      <c r="O5" s="1"/>
    </row>
    <row r="6" spans="1:15" ht="25.5">
      <c r="A6" s="98" t="s">
        <v>34</v>
      </c>
      <c r="B6" s="98" t="s">
        <v>35</v>
      </c>
      <c r="C6" s="99" t="s">
        <v>36</v>
      </c>
      <c r="D6" s="99" t="s">
        <v>37</v>
      </c>
      <c r="E6" s="94" t="s">
        <v>52</v>
      </c>
      <c r="F6" s="94" t="s">
        <v>50</v>
      </c>
      <c r="G6" s="94" t="s">
        <v>51</v>
      </c>
      <c r="H6" s="94" t="s">
        <v>93</v>
      </c>
      <c r="I6" s="94" t="s">
        <v>94</v>
      </c>
      <c r="J6" s="14"/>
      <c r="O6" s="1"/>
    </row>
    <row r="7" spans="1:15" ht="117.75" customHeight="1">
      <c r="A7" s="24">
        <v>1</v>
      </c>
      <c r="B7" s="76" t="s">
        <v>104</v>
      </c>
      <c r="C7" s="78">
        <v>1485</v>
      </c>
      <c r="D7" s="79" t="s">
        <v>91</v>
      </c>
      <c r="E7" s="87"/>
      <c r="F7" s="87"/>
      <c r="G7" s="88"/>
      <c r="H7" s="88"/>
      <c r="I7" s="107">
        <f>C7*H7</f>
        <v>0</v>
      </c>
      <c r="J7" s="14"/>
      <c r="O7" s="1"/>
    </row>
    <row r="8" spans="1:9" ht="15">
      <c r="A8" s="115"/>
      <c r="B8" s="115"/>
      <c r="C8" s="115"/>
      <c r="D8" s="115"/>
      <c r="E8" s="115"/>
      <c r="F8" s="115"/>
      <c r="G8" s="115"/>
      <c r="H8" s="115"/>
      <c r="I8" s="115"/>
    </row>
    <row r="9" spans="1:9" ht="15">
      <c r="A9" s="115"/>
      <c r="B9" s="195" t="s">
        <v>95</v>
      </c>
      <c r="C9" s="196"/>
      <c r="D9" s="196"/>
      <c r="E9" s="196"/>
      <c r="F9" s="196"/>
      <c r="G9" s="115"/>
      <c r="H9" s="115"/>
      <c r="I9" s="115"/>
    </row>
  </sheetData>
  <sheetProtection/>
  <mergeCells count="2">
    <mergeCell ref="E2:G2"/>
    <mergeCell ref="B9:F9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7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R9"/>
  <sheetViews>
    <sheetView showGridLines="0" view="pageBreakPreview" zoomScale="120" zoomScaleSheetLayoutView="120" zoomScalePageLayoutView="85" workbookViewId="0" topLeftCell="A1">
      <selection activeCell="H7" sqref="H7"/>
    </sheetView>
  </sheetViews>
  <sheetFormatPr defaultColWidth="9.00390625" defaultRowHeight="12.75"/>
  <cols>
    <col min="1" max="1" width="8.00390625" style="1" customWidth="1"/>
    <col min="2" max="2" width="74.875" style="1" customWidth="1"/>
    <col min="3" max="3" width="9.75390625" style="1" customWidth="1"/>
    <col min="4" max="4" width="7.25390625" style="1" customWidth="1"/>
    <col min="5" max="5" width="22.25390625" style="1" customWidth="1"/>
    <col min="6" max="6" width="19.125" style="1" customWidth="1"/>
    <col min="7" max="7" width="15.125" style="1" customWidth="1"/>
    <col min="8" max="8" width="19.00390625" style="1" customWidth="1"/>
    <col min="9" max="9" width="16.00390625" style="1" customWidth="1"/>
    <col min="10" max="12" width="15.25390625" style="1" customWidth="1"/>
    <col min="13" max="13" width="8.00390625" style="1" customWidth="1"/>
    <col min="14" max="14" width="15.875" style="1" customWidth="1"/>
    <col min="15" max="15" width="15.875" style="3" customWidth="1"/>
    <col min="16" max="16" width="15.875" style="1" customWidth="1"/>
    <col min="17" max="18" width="14.25390625" style="1" customWidth="1"/>
    <col min="19" max="19" width="15.25390625" style="1" customWidth="1"/>
    <col min="20" max="16384" width="9.125" style="1" customWidth="1"/>
  </cols>
  <sheetData>
    <row r="1" spans="1:18" ht="15">
      <c r="A1" s="32"/>
      <c r="B1" s="81" t="str">
        <f>'formularz oferty'!D4</f>
        <v>DFP.271.109.2021.DB</v>
      </c>
      <c r="C1" s="32"/>
      <c r="D1" s="32"/>
      <c r="E1" s="32"/>
      <c r="F1" s="32"/>
      <c r="G1" s="32"/>
      <c r="H1" s="82" t="s">
        <v>68</v>
      </c>
      <c r="I1" s="82"/>
      <c r="L1" s="10"/>
      <c r="Q1" s="2"/>
      <c r="R1" s="2"/>
    </row>
    <row r="2" spans="1:9" ht="4.5" customHeight="1">
      <c r="A2" s="32"/>
      <c r="B2" s="32"/>
      <c r="C2" s="32"/>
      <c r="D2" s="32"/>
      <c r="E2" s="172"/>
      <c r="F2" s="172"/>
      <c r="G2" s="172"/>
      <c r="H2" s="32"/>
      <c r="I2" s="32"/>
    </row>
    <row r="3" spans="1:12" ht="15">
      <c r="A3" s="38" t="s">
        <v>45</v>
      </c>
      <c r="B3" s="83">
        <f>SUM(I7:I7)</f>
        <v>0</v>
      </c>
      <c r="C3" s="32"/>
      <c r="D3" s="32"/>
      <c r="E3" s="32"/>
      <c r="F3" s="32"/>
      <c r="G3" s="32"/>
      <c r="H3" s="82" t="s">
        <v>31</v>
      </c>
      <c r="I3" s="82"/>
      <c r="L3" s="10"/>
    </row>
    <row r="4" spans="1:15" ht="6" customHeight="1">
      <c r="A4" s="35"/>
      <c r="B4" s="32"/>
      <c r="C4" s="31"/>
      <c r="D4" s="31"/>
      <c r="E4" s="31"/>
      <c r="F4" s="31"/>
      <c r="G4" s="31"/>
      <c r="H4" s="31"/>
      <c r="I4" s="31"/>
      <c r="J4" s="6"/>
      <c r="O4" s="1"/>
    </row>
    <row r="5" spans="1:15" ht="15">
      <c r="A5" s="84"/>
      <c r="B5" s="85" t="s">
        <v>32</v>
      </c>
      <c r="C5" s="51"/>
      <c r="D5" s="31"/>
      <c r="E5" s="31" t="s">
        <v>33</v>
      </c>
      <c r="F5" s="51"/>
      <c r="G5" s="51"/>
      <c r="H5" s="86"/>
      <c r="I5" s="32"/>
      <c r="K5" s="3"/>
      <c r="O5" s="1"/>
    </row>
    <row r="6" spans="1:15" ht="25.5">
      <c r="A6" s="98" t="s">
        <v>34</v>
      </c>
      <c r="B6" s="98" t="s">
        <v>35</v>
      </c>
      <c r="C6" s="99" t="s">
        <v>36</v>
      </c>
      <c r="D6" s="99" t="s">
        <v>37</v>
      </c>
      <c r="E6" s="94" t="s">
        <v>52</v>
      </c>
      <c r="F6" s="94" t="s">
        <v>50</v>
      </c>
      <c r="G6" s="94" t="s">
        <v>51</v>
      </c>
      <c r="H6" s="94" t="s">
        <v>93</v>
      </c>
      <c r="I6" s="94" t="s">
        <v>94</v>
      </c>
      <c r="J6" s="14"/>
      <c r="O6" s="1"/>
    </row>
    <row r="7" spans="1:15" ht="250.5" customHeight="1">
      <c r="A7" s="24">
        <v>1</v>
      </c>
      <c r="B7" s="116" t="s">
        <v>105</v>
      </c>
      <c r="C7" s="117">
        <v>25</v>
      </c>
      <c r="D7" s="118" t="s">
        <v>70</v>
      </c>
      <c r="E7" s="87"/>
      <c r="F7" s="87"/>
      <c r="G7" s="88"/>
      <c r="H7" s="88"/>
      <c r="I7" s="107">
        <f>C7*H7</f>
        <v>0</v>
      </c>
      <c r="J7" s="14"/>
      <c r="O7" s="1"/>
    </row>
    <row r="8" spans="1:15" ht="20.25" customHeight="1">
      <c r="A8" s="25"/>
      <c r="B8" s="101"/>
      <c r="C8" s="73"/>
      <c r="D8" s="95"/>
      <c r="E8" s="102"/>
      <c r="F8" s="102"/>
      <c r="G8" s="103"/>
      <c r="H8" s="103"/>
      <c r="I8" s="111"/>
      <c r="J8" s="14"/>
      <c r="O8" s="1"/>
    </row>
    <row r="9" spans="1:15" ht="18" customHeight="1">
      <c r="A9" s="25"/>
      <c r="B9" s="197" t="s">
        <v>95</v>
      </c>
      <c r="C9" s="197"/>
      <c r="D9" s="197"/>
      <c r="E9" s="197"/>
      <c r="F9" s="197"/>
      <c r="G9" s="103"/>
      <c r="H9" s="103"/>
      <c r="I9" s="111"/>
      <c r="J9" s="14"/>
      <c r="O9" s="1"/>
    </row>
  </sheetData>
  <sheetProtection/>
  <mergeCells count="2">
    <mergeCell ref="E2:G2"/>
    <mergeCell ref="B9:F9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7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R9"/>
  <sheetViews>
    <sheetView showGridLines="0" view="pageBreakPreview" zoomScale="110" zoomScaleSheetLayoutView="110" zoomScalePageLayoutView="85" workbookViewId="0" topLeftCell="A1">
      <selection activeCell="I7" sqref="I7"/>
    </sheetView>
  </sheetViews>
  <sheetFormatPr defaultColWidth="9.00390625" defaultRowHeight="12.75"/>
  <cols>
    <col min="1" max="1" width="8.00390625" style="1" customWidth="1"/>
    <col min="2" max="2" width="74.875" style="1" customWidth="1"/>
    <col min="3" max="3" width="9.75390625" style="1" customWidth="1"/>
    <col min="4" max="4" width="7.25390625" style="1" customWidth="1"/>
    <col min="5" max="5" width="22.25390625" style="1" customWidth="1"/>
    <col min="6" max="6" width="19.125" style="1" customWidth="1"/>
    <col min="7" max="7" width="15.125" style="1" customWidth="1"/>
    <col min="8" max="8" width="19.00390625" style="1" customWidth="1"/>
    <col min="9" max="9" width="16.00390625" style="1" customWidth="1"/>
    <col min="10" max="12" width="15.25390625" style="1" customWidth="1"/>
    <col min="13" max="13" width="8.00390625" style="1" customWidth="1"/>
    <col min="14" max="14" width="15.875" style="1" customWidth="1"/>
    <col min="15" max="15" width="15.875" style="3" customWidth="1"/>
    <col min="16" max="16" width="15.875" style="1" customWidth="1"/>
    <col min="17" max="18" width="14.25390625" style="1" customWidth="1"/>
    <col min="19" max="19" width="15.25390625" style="1" customWidth="1"/>
    <col min="20" max="16384" width="9.125" style="1" customWidth="1"/>
  </cols>
  <sheetData>
    <row r="1" spans="2:18" ht="15">
      <c r="B1" s="2" t="str">
        <f>'formularz oferty'!D4</f>
        <v>DFP.271.109.2021.DB</v>
      </c>
      <c r="H1" s="10" t="s">
        <v>68</v>
      </c>
      <c r="I1" s="10"/>
      <c r="L1" s="10"/>
      <c r="Q1" s="2"/>
      <c r="R1" s="2"/>
    </row>
    <row r="2" spans="5:7" ht="4.5" customHeight="1">
      <c r="E2" s="198"/>
      <c r="F2" s="198"/>
      <c r="G2" s="198"/>
    </row>
    <row r="3" spans="1:12" ht="15">
      <c r="A3" s="8" t="s">
        <v>46</v>
      </c>
      <c r="B3" s="11">
        <f>SUM(I7:I7)</f>
        <v>0</v>
      </c>
      <c r="H3" s="10" t="s">
        <v>31</v>
      </c>
      <c r="I3" s="10"/>
      <c r="L3" s="10"/>
    </row>
    <row r="4" spans="1:15" ht="6" customHeight="1">
      <c r="A4" s="4"/>
      <c r="C4" s="6"/>
      <c r="D4" s="6"/>
      <c r="E4" s="6"/>
      <c r="F4" s="6"/>
      <c r="G4" s="6"/>
      <c r="H4" s="6"/>
      <c r="I4" s="6"/>
      <c r="J4" s="6"/>
      <c r="O4" s="1"/>
    </row>
    <row r="5" spans="1:15" ht="15">
      <c r="A5" s="12"/>
      <c r="B5" s="13" t="s">
        <v>32</v>
      </c>
      <c r="C5" s="5"/>
      <c r="D5" s="6"/>
      <c r="E5" s="6" t="s">
        <v>33</v>
      </c>
      <c r="F5" s="5"/>
      <c r="G5" s="5"/>
      <c r="H5" s="9"/>
      <c r="K5" s="3"/>
      <c r="O5" s="1"/>
    </row>
    <row r="6" spans="1:15" ht="25.5">
      <c r="A6" s="98" t="s">
        <v>34</v>
      </c>
      <c r="B6" s="98" t="s">
        <v>35</v>
      </c>
      <c r="C6" s="99" t="s">
        <v>36</v>
      </c>
      <c r="D6" s="99" t="s">
        <v>37</v>
      </c>
      <c r="E6" s="94" t="s">
        <v>52</v>
      </c>
      <c r="F6" s="94" t="s">
        <v>50</v>
      </c>
      <c r="G6" s="94" t="s">
        <v>51</v>
      </c>
      <c r="H6" s="94" t="s">
        <v>93</v>
      </c>
      <c r="I6" s="94" t="s">
        <v>94</v>
      </c>
      <c r="J6" s="14"/>
      <c r="O6" s="1"/>
    </row>
    <row r="7" spans="1:15" ht="168" customHeight="1">
      <c r="A7" s="24">
        <v>1</v>
      </c>
      <c r="B7" s="119" t="s">
        <v>106</v>
      </c>
      <c r="C7" s="78">
        <v>100</v>
      </c>
      <c r="D7" s="79" t="s">
        <v>91</v>
      </c>
      <c r="E7" s="87"/>
      <c r="F7" s="87"/>
      <c r="G7" s="88"/>
      <c r="H7" s="88"/>
      <c r="I7" s="107">
        <f>C7*H7</f>
        <v>0</v>
      </c>
      <c r="J7" s="14"/>
      <c r="O7" s="1"/>
    </row>
    <row r="8" spans="1:9" ht="15">
      <c r="A8" s="120"/>
      <c r="B8" s="121"/>
      <c r="C8" s="121"/>
      <c r="D8" s="121"/>
      <c r="E8" s="121"/>
      <c r="F8" s="121"/>
      <c r="G8" s="121"/>
      <c r="H8" s="121"/>
      <c r="I8" s="122"/>
    </row>
    <row r="9" spans="1:9" ht="15">
      <c r="A9" s="123"/>
      <c r="B9" s="199" t="s">
        <v>95</v>
      </c>
      <c r="C9" s="200"/>
      <c r="D9" s="200"/>
      <c r="E9" s="200"/>
      <c r="F9" s="200"/>
      <c r="G9" s="124"/>
      <c r="H9" s="124"/>
      <c r="I9" s="125"/>
    </row>
  </sheetData>
  <sheetProtection/>
  <mergeCells count="2">
    <mergeCell ref="E2:G2"/>
    <mergeCell ref="B9:F9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7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abeben</dc:creator>
  <cp:keywords/>
  <dc:description/>
  <cp:lastModifiedBy>Dorota Bochenek</cp:lastModifiedBy>
  <cp:lastPrinted>2018-11-05T11:21:46Z</cp:lastPrinted>
  <dcterms:created xsi:type="dcterms:W3CDTF">2003-05-16T10:10:29Z</dcterms:created>
  <dcterms:modified xsi:type="dcterms:W3CDTF">2021-11-24T08:40:51Z</dcterms:modified>
  <cp:category/>
  <cp:version/>
  <cp:contentType/>
  <cp:contentStatus/>
</cp:coreProperties>
</file>