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6" sheetId="7" r:id="rId7"/>
    <sheet name="część 7" sheetId="8" r:id="rId8"/>
    <sheet name="cześć 8" sheetId="9" r:id="rId9"/>
  </sheets>
  <definedNames>
    <definedName name="_xlnm.Print_Area" localSheetId="8">'cześć 8'!$A$1:$N$15</definedName>
    <definedName name="_xlnm.Print_Area" localSheetId="1">'część (1)'!$A$1:$N$15</definedName>
    <definedName name="_xlnm.Print_Area" localSheetId="2">'część (2)'!$A$1:$N$14</definedName>
    <definedName name="_xlnm.Print_Area" localSheetId="3">'część (3)'!$A$1:$N$15</definedName>
    <definedName name="_xlnm.Print_Area" localSheetId="4">'część (4)'!$A$1:$N$14</definedName>
    <definedName name="_xlnm.Print_Area" localSheetId="5">'część (5)'!$A$1:$N$17</definedName>
    <definedName name="_xlnm.Print_Area" localSheetId="6">'część 6'!$A$1:$N$15</definedName>
    <definedName name="_xlnm.Print_Area" localSheetId="7">'część 7'!$A$1:$N$14</definedName>
    <definedName name="_xlnm.Print_Area" localSheetId="0">'formularz oferty'!$A$1:$E$66</definedName>
  </definedNames>
  <calcPr fullCalcOnLoad="1"/>
</workbook>
</file>

<file path=xl/sharedStrings.xml><?xml version="1.0" encoding="utf-8"?>
<sst xmlns="http://schemas.openxmlformats.org/spreadsheetml/2006/main" count="260" uniqueCount="120">
  <si>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</si>
  <si>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</si>
  <si>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</si>
  <si>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</si>
  <si>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</si>
  <si>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</si>
  <si>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</si>
  <si>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</si>
  <si>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</si>
  <si>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</si>
  <si>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</si>
  <si>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</si>
  <si>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</si>
  <si>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</si>
  <si>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</si>
  <si>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</si>
  <si>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</si>
  <si>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</si>
  <si>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</si>
  <si>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</si>
  <si>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</si>
  <si>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</si>
  <si>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</si>
  <si>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</si>
  <si>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</si>
  <si>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</si>
  <si>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</si>
  <si>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</si>
  <si>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</si>
  <si>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</si>
  <si>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</si>
  <si>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</si>
  <si>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</si>
  <si>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</si>
  <si>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</si>
  <si>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</si>
  <si>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</si>
  <si>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</si>
  <si>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</si>
  <si>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</si>
  <si>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</si>
  <si>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</si>
  <si>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</si>
  <si>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</si>
  <si>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</si>
  <si>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</si>
  <si>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</si>
  <si>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</si>
  <si>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</si>
  <si>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</si>
  <si>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</si>
  <si>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</si>
  <si>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</si>
  <si>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</si>
  <si>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</si>
  <si>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</si>
  <si>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</si>
  <si>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</si>
  <si>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</si>
  <si>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</si>
  <si>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</si>
  <si>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</si>
  <si>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</si>
  <si>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</si>
  <si>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</si>
  <si>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 xml:space="preserve">Ilość </t>
  </si>
  <si>
    <t>Oświadczamy, że termin płatności wynosi 60 dni.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</si>
  <si>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</si>
  <si>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</si>
  <si>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</si>
  <si>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Oświadczamy, że zamówienie będziemy wykonywać do czasu wyczerpania kwoty wynagrodzenia umownego, nie dłużej jednak niż przez 18 miesięcy od dnia zawarcia umowy.</t>
  </si>
  <si>
    <t>100 mg</t>
  </si>
  <si>
    <r>
      <t xml:space="preserve">Podmiot Odpowiedzialny
</t>
    </r>
  </si>
  <si>
    <t>Kod EAN</t>
  </si>
  <si>
    <t>* wymagany jeden podmiot odpowiedzialny</t>
  </si>
  <si>
    <t>^ wykaz B Obwieszczenia MZ aktualny na dzień składania oferty, możliwość stosowania poza programem lekowym</t>
  </si>
  <si>
    <t>DFP.271.81.2020.DB</t>
  </si>
  <si>
    <t>Dostawa produktów leczniczych z Programów Lekowych i Chemioterapii do Apteki Szpitala Uniwersyteckiego w Krakowie.</t>
  </si>
  <si>
    <t>Oświadczamy, że oferowane przez nas w części: 1-8, 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</si>
  <si>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proszek do sporządzania koncentratu roztworu do infuzji, fiolka</t>
  </si>
  <si>
    <t>160 mg</t>
  </si>
  <si>
    <t xml:space="preserve">Pertuzumabum^ </t>
  </si>
  <si>
    <t>koncentrat do sporządzania roztworu do infuzji,fiolka
roztworu do infuzji</t>
  </si>
  <si>
    <t xml:space="preserve">
Nazwa handlowa:
Dawka:
Postać/ Opakowanie:
</t>
  </si>
  <si>
    <t>Secukinumabum ^</t>
  </si>
  <si>
    <t>150 mg/ml</t>
  </si>
  <si>
    <t xml:space="preserve"> roztwór do wstrzykiwań , 2 amp.-strz./2 wstrz.</t>
  </si>
  <si>
    <t>opakowań po 2 amp-strzyk. /2 wstrz</t>
  </si>
  <si>
    <t>Vedolizumabum ^</t>
  </si>
  <si>
    <t>^  wykaz B Obwieszczenia MZ aktualny na dzień składania oferty, możliwość stosowania poza programem lekowym</t>
  </si>
  <si>
    <t>300 mg</t>
  </si>
  <si>
    <r>
      <t xml:space="preserve">Methotrexatum </t>
    </r>
    <r>
      <rPr>
        <sz val="11"/>
        <rFont val="Calibri"/>
        <family val="2"/>
      </rPr>
      <t>*</t>
    </r>
  </si>
  <si>
    <t>10 mg/ml; 5ml</t>
  </si>
  <si>
    <t>roztwór do wstrz.;amp.</t>
  </si>
  <si>
    <r>
      <t xml:space="preserve">Methotrexatum * </t>
    </r>
    <r>
      <rPr>
        <sz val="11"/>
        <rFont val="Calibri"/>
        <family val="2"/>
      </rPr>
      <t>^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**</t>
    </r>
  </si>
  <si>
    <t>100 mg/ml, 50 ml</t>
  </si>
  <si>
    <t>koncentrat do sporządzania roztworu do infuzji,fiolka</t>
  </si>
  <si>
    <t>^ wykaz C Obwieszczenia Ministra Zdrowia aktualny na dzień składania oferty</t>
  </si>
  <si>
    <t>Fluorouracilum*^</t>
  </si>
  <si>
    <t>50 mg/ml, 20 ml</t>
  </si>
  <si>
    <t>roztwór do wstrzykiwania i infuzji</t>
  </si>
  <si>
    <t>50 mg/ml, 100 ml</t>
  </si>
  <si>
    <t>* wykaz C Obwieszczenia Ministra Zdrowia aktualny na dzień składania oferty</t>
  </si>
  <si>
    <t>Bleomycini sulfas *</t>
  </si>
  <si>
    <t xml:space="preserve">proszek do sporządzania roztworu do wstrzykiwań
</t>
  </si>
  <si>
    <t>Voriconazole*</t>
  </si>
  <si>
    <t>200 mg</t>
  </si>
  <si>
    <t xml:space="preserve"> Postać</t>
  </si>
  <si>
    <t>tabl.powlekane</t>
  </si>
  <si>
    <t>* wykaz C Obwieszczenia MZ aktualny na dzień składania ofert</t>
  </si>
  <si>
    <t>część 8</t>
  </si>
  <si>
    <r>
      <t>Trastuzumabum emtansinum</t>
    </r>
    <r>
      <rPr>
        <sz val="11"/>
        <color indexed="8"/>
        <rFont val="Calibri"/>
        <family val="2"/>
      </rPr>
      <t>^ *</t>
    </r>
  </si>
  <si>
    <t>15000 IU/fiolkę lub 15 mg</t>
  </si>
  <si>
    <t>Kod EAN ( jeżeli dotyczy)</t>
  </si>
  <si>
    <t>* wykaz C Obwieszczenia Ministra Zdrowia aktualny na dzień składania oferty, możliwość czasowego dopuszczenia</t>
  </si>
  <si>
    <t>dawek a 200 mg</t>
  </si>
  <si>
    <r>
      <t>Oferowana ilość opakowań jednostkowych</t>
    </r>
    <r>
      <rPr>
        <b/>
        <strike/>
        <sz val="11"/>
        <rFont val="Times New Roman"/>
        <family val="1"/>
      </rPr>
      <t xml:space="preserve"> </t>
    </r>
  </si>
  <si>
    <r>
      <t>420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 (30mg/ml, 14 ml)</t>
    </r>
  </si>
  <si>
    <r>
      <t xml:space="preserve">** Kartę charakterystyki produktu leczniczego zawierajacą informacje, że </t>
    </r>
    <r>
      <rPr>
        <u val="single"/>
        <sz val="11"/>
        <color indexed="10"/>
        <rFont val="Times New Roman"/>
        <family val="1"/>
      </rPr>
      <t>po otwarciu produkt przechowywany w lodówce lub temperaturze pokojowej bez dostępu światła zachowuje fizyko-chemiczną stabilność do 28 dni</t>
    </r>
    <r>
      <rPr>
        <sz val="11"/>
        <color indexed="10"/>
        <rFont val="Times New Roman"/>
        <family val="1"/>
      </rPr>
      <t>,  należy złożyć na wezwanie Zamawiającego</t>
    </r>
  </si>
  <si>
    <r>
      <t>^^</t>
    </r>
    <r>
      <rPr>
        <u val="single"/>
        <sz val="11"/>
        <color indexed="10"/>
        <rFont val="Times New Roman"/>
        <family val="1"/>
      </rPr>
      <t xml:space="preserve"> Kartę charakterystyki produktu leczniczego</t>
    </r>
    <r>
      <rPr>
        <sz val="11"/>
        <color indexed="10"/>
        <rFont val="Times New Roman"/>
        <family val="1"/>
      </rPr>
      <t xml:space="preserve"> zawierajaca informacje, że </t>
    </r>
    <r>
      <rPr>
        <u val="single"/>
        <sz val="11"/>
        <color indexed="10"/>
        <rFont val="Times New Roman"/>
        <family val="1"/>
      </rPr>
      <t>po rozcieńczeniu stabilność fizyko-chemiczna powyżej 72 h</t>
    </r>
    <r>
      <rPr>
        <sz val="11"/>
        <color indexed="10"/>
        <rFont val="Times New Roman"/>
        <family val="1"/>
      </rPr>
      <t xml:space="preserve">. należy złożyć na wezwanie Zamawiającego.  </t>
    </r>
    <r>
      <rPr>
        <sz val="11"/>
        <rFont val="Times New Roman"/>
        <family val="1"/>
      </rPr>
      <t>Stabilność ta gwarantuje możliwość stosowania długich wlewów 44- 46 godzinnych w  schematach wielolekowych, gdzie  fluorouracilum jest podawany w dalszej kolejności, taka stabilność umożliwia stosowanie Infuzorów (pomp elastomerowych), które są korzystne zarówno dla pacjenta jak i dla Szpitala.</t>
    </r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</si>
</sst>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b/>
      <strike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Arial CE"/>
      <family val="0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Border="0" applyProtection="0">
      <alignment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4" fontId="4" fillId="0" borderId="13" xfId="68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 wrapText="1"/>
      <protection locked="0"/>
    </xf>
    <xf numFmtId="0" fontId="49" fillId="0" borderId="14" xfId="0" applyFont="1" applyFill="1" applyBorder="1" applyAlignment="1" applyProtection="1">
      <alignment horizontal="center" vertical="center" wrapText="1"/>
      <protection locked="0"/>
    </xf>
    <xf numFmtId="175" fontId="50" fillId="0" borderId="15" xfId="42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1" xfId="45" applyNumberFormat="1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175" fontId="4" fillId="0" borderId="10" xfId="42" applyNumberFormat="1" applyFont="1" applyFill="1" applyBorder="1" applyAlignment="1">
      <alignment horizontal="center" vertical="center"/>
    </xf>
    <xf numFmtId="175" fontId="50" fillId="34" borderId="10" xfId="42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50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175" fontId="50" fillId="0" borderId="10" xfId="42" applyNumberFormat="1" applyFont="1" applyFill="1" applyBorder="1" applyAlignment="1">
      <alignment horizontal="left" vertical="center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5" xfId="59" applyFont="1" applyFill="1" applyBorder="1" applyAlignment="1">
      <alignment horizontal="left" vertical="center" wrapText="1"/>
    </xf>
    <xf numFmtId="0" fontId="50" fillId="0" borderId="10" xfId="59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vertical="top" shrinkToFit="1"/>
      <protection locked="0"/>
    </xf>
    <xf numFmtId="0" fontId="4" fillId="0" borderId="0" xfId="0" applyFont="1" applyFill="1" applyBorder="1" applyAlignment="1">
      <alignment vertical="top"/>
    </xf>
    <xf numFmtId="0" fontId="50" fillId="0" borderId="16" xfId="0" applyFont="1" applyFill="1" applyBorder="1" applyAlignment="1">
      <alignment horizontal="center" vertical="center" wrapText="1"/>
    </xf>
    <xf numFmtId="183" fontId="50" fillId="34" borderId="16" xfId="44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0" xfId="56" applyFont="1" applyBorder="1" applyAlignment="1">
      <alignment horizontal="center" vertical="center" wrapText="1"/>
      <protection/>
    </xf>
    <xf numFmtId="175" fontId="4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top"/>
      <protection locked="0"/>
    </xf>
    <xf numFmtId="0" fontId="4" fillId="0" borderId="18" xfId="0" applyFont="1" applyBorder="1" applyAlignment="1">
      <alignment horizontal="center" vertical="center" wrapText="1"/>
    </xf>
    <xf numFmtId="175" fontId="4" fillId="0" borderId="19" xfId="42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175" fontId="4" fillId="0" borderId="0" xfId="42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5" fontId="50" fillId="0" borderId="20" xfId="42" applyNumberFormat="1" applyFont="1" applyFill="1" applyBorder="1" applyAlignment="1">
      <alignment horizontal="center" vertical="center" wrapText="1"/>
    </xf>
    <xf numFmtId="0" fontId="50" fillId="0" borderId="20" xfId="59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1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59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2" fillId="0" borderId="13" xfId="0" applyFont="1" applyFill="1" applyBorder="1" applyAlignment="1" applyProtection="1">
      <alignment horizontal="left" vertical="top" wrapText="1"/>
      <protection locked="0"/>
    </xf>
    <xf numFmtId="0" fontId="51" fillId="0" borderId="13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56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justify" vertical="top" wrapText="1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66"/>
  <sheetViews>
    <sheetView showGridLines="0" view="pageBreakPreview" zoomScale="93" zoomScaleNormal="93" zoomScaleSheetLayoutView="93" zoomScalePageLayoutView="115" workbookViewId="0" topLeftCell="A39">
      <selection activeCell="C6" sqref="C6:D6"/>
    </sheetView>
  </sheetViews>
  <sheetFormatPr defaultColWidth="9.00390625" defaultRowHeight="12.75"/>
  <cols>
    <col min="1" max="1" width="4.375" style="9" customWidth="1"/>
    <col min="2" max="3" width="30.00390625" style="9" customWidth="1"/>
    <col min="4" max="4" width="41.625" style="17" customWidth="1"/>
    <col min="5" max="5" width="1.875" style="9" customWidth="1"/>
    <col min="6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56</v>
      </c>
    </row>
    <row r="2" spans="2:4" ht="15">
      <c r="B2" s="16"/>
      <c r="C2" s="16" t="s">
        <v>53</v>
      </c>
      <c r="D2" s="16"/>
    </row>
    <row r="4" spans="2:3" ht="15">
      <c r="B4" s="9" t="s">
        <v>45</v>
      </c>
      <c r="C4" s="9" t="s">
        <v>76</v>
      </c>
    </row>
    <row r="6" spans="2:4" ht="33" customHeight="1">
      <c r="B6" s="9" t="s">
        <v>44</v>
      </c>
      <c r="C6" s="120" t="s">
        <v>77</v>
      </c>
      <c r="D6" s="120"/>
    </row>
    <row r="8" spans="2:4" ht="15">
      <c r="B8" s="19" t="s">
        <v>39</v>
      </c>
      <c r="C8" s="123"/>
      <c r="D8" s="111"/>
    </row>
    <row r="9" spans="2:4" ht="15">
      <c r="B9" s="19" t="s">
        <v>46</v>
      </c>
      <c r="C9" s="125"/>
      <c r="D9" s="126"/>
    </row>
    <row r="10" spans="2:4" ht="15">
      <c r="B10" s="19" t="s">
        <v>38</v>
      </c>
      <c r="C10" s="121"/>
      <c r="D10" s="122"/>
    </row>
    <row r="11" spans="2:4" ht="15">
      <c r="B11" s="19" t="s">
        <v>47</v>
      </c>
      <c r="C11" s="121"/>
      <c r="D11" s="122"/>
    </row>
    <row r="12" spans="2:4" ht="15">
      <c r="B12" s="19" t="s">
        <v>48</v>
      </c>
      <c r="C12" s="121"/>
      <c r="D12" s="122"/>
    </row>
    <row r="13" spans="2:4" ht="15">
      <c r="B13" s="19" t="s">
        <v>49</v>
      </c>
      <c r="C13" s="121"/>
      <c r="D13" s="122"/>
    </row>
    <row r="14" spans="2:4" ht="15">
      <c r="B14" s="19" t="s">
        <v>50</v>
      </c>
      <c r="C14" s="121"/>
      <c r="D14" s="122"/>
    </row>
    <row r="15" spans="2:4" ht="15">
      <c r="B15" s="19" t="s">
        <v>51</v>
      </c>
      <c r="C15" s="121"/>
      <c r="D15" s="122"/>
    </row>
    <row r="16" spans="2:4" ht="15">
      <c r="B16" s="19" t="s">
        <v>52</v>
      </c>
      <c r="C16" s="121"/>
      <c r="D16" s="122"/>
    </row>
    <row r="17" spans="3:4" ht="15">
      <c r="C17" s="6"/>
      <c r="D17" s="20"/>
    </row>
    <row r="18" spans="1:4" ht="15">
      <c r="A18" s="9" t="s">
        <v>2</v>
      </c>
      <c r="B18" s="124" t="s">
        <v>68</v>
      </c>
      <c r="C18" s="124"/>
      <c r="D18" s="124"/>
    </row>
    <row r="19" spans="3:4" ht="15">
      <c r="C19" s="1"/>
      <c r="D19" s="21"/>
    </row>
    <row r="20" spans="2:4" ht="21" customHeight="1">
      <c r="B20" s="5" t="s">
        <v>18</v>
      </c>
      <c r="C20" s="76" t="s">
        <v>1</v>
      </c>
      <c r="D20" s="6"/>
    </row>
    <row r="21" spans="2:4" ht="15">
      <c r="B21" s="19" t="s">
        <v>25</v>
      </c>
      <c r="C21" s="22">
        <f>'część (1)'!H$6</f>
        <v>0</v>
      </c>
      <c r="D21" s="23"/>
    </row>
    <row r="22" spans="2:4" ht="15">
      <c r="B22" s="19" t="s">
        <v>26</v>
      </c>
      <c r="C22" s="22">
        <f>'część (2)'!H$6</f>
        <v>0</v>
      </c>
      <c r="D22" s="23"/>
    </row>
    <row r="23" spans="2:4" ht="15">
      <c r="B23" s="19" t="s">
        <v>27</v>
      </c>
      <c r="C23" s="22">
        <f>'część (3)'!H$6</f>
        <v>0</v>
      </c>
      <c r="D23" s="23"/>
    </row>
    <row r="24" spans="2:4" ht="15">
      <c r="B24" s="19" t="s">
        <v>28</v>
      </c>
      <c r="C24" s="22">
        <f>'część (4)'!H$6</f>
        <v>0</v>
      </c>
      <c r="D24" s="23"/>
    </row>
    <row r="25" spans="2:4" ht="15">
      <c r="B25" s="19" t="s">
        <v>29</v>
      </c>
      <c r="C25" s="22">
        <f>'część (5)'!H$6</f>
        <v>0</v>
      </c>
      <c r="D25" s="23"/>
    </row>
    <row r="26" spans="2:4" ht="15">
      <c r="B26" s="19" t="s">
        <v>30</v>
      </c>
      <c r="C26" s="22">
        <f>'część 6'!H$6</f>
        <v>0</v>
      </c>
      <c r="D26" s="23"/>
    </row>
    <row r="27" spans="2:4" ht="15">
      <c r="B27" s="19" t="s">
        <v>31</v>
      </c>
      <c r="C27" s="22">
        <f>'część 7'!H$6</f>
        <v>0</v>
      </c>
      <c r="D27" s="23"/>
    </row>
    <row r="28" spans="2:4" ht="15">
      <c r="B28" s="19" t="s">
        <v>110</v>
      </c>
      <c r="C28" s="22">
        <f>'cześć 8'!H$6</f>
        <v>0</v>
      </c>
      <c r="D28" s="23"/>
    </row>
    <row r="29" spans="2:4" ht="11.25" customHeight="1">
      <c r="B29" s="45"/>
      <c r="C29" s="46"/>
      <c r="D29" s="23"/>
    </row>
    <row r="30" spans="3:4" ht="15" hidden="1">
      <c r="C30" s="34"/>
      <c r="D30" s="23"/>
    </row>
    <row r="31" spans="3:4" ht="0.75" customHeight="1" hidden="1">
      <c r="C31" s="34"/>
      <c r="D31" s="23"/>
    </row>
    <row r="32" spans="3:4" ht="30" customHeight="1" hidden="1">
      <c r="C32" s="34"/>
      <c r="D32" s="23"/>
    </row>
    <row r="33" spans="3:4" ht="15" hidden="1">
      <c r="C33" s="34"/>
      <c r="D33" s="23"/>
    </row>
    <row r="34" spans="3:4" ht="15" hidden="1">
      <c r="C34" s="34"/>
      <c r="D34" s="23"/>
    </row>
    <row r="35" spans="3:4" ht="2.25" customHeight="1" hidden="1">
      <c r="C35" s="34"/>
      <c r="D35" s="23"/>
    </row>
    <row r="36" spans="3:4" ht="2.25" customHeight="1" hidden="1">
      <c r="C36" s="34"/>
      <c r="D36" s="23"/>
    </row>
    <row r="37" spans="3:4" ht="0.75" customHeight="1" hidden="1">
      <c r="C37" s="34"/>
      <c r="D37" s="23"/>
    </row>
    <row r="38" spans="3:4" ht="15" hidden="1">
      <c r="C38" s="34"/>
      <c r="D38" s="23"/>
    </row>
    <row r="39" spans="3:4" ht="5.25" customHeight="1">
      <c r="C39" s="34"/>
      <c r="D39" s="23"/>
    </row>
    <row r="40" spans="1:4" ht="82.5" customHeight="1">
      <c r="A40" s="9" t="s">
        <v>3</v>
      </c>
      <c r="B40" s="124" t="s">
        <v>67</v>
      </c>
      <c r="C40" s="124"/>
      <c r="D40" s="124"/>
    </row>
    <row r="41" spans="1:4" ht="23.25" customHeight="1">
      <c r="A41" s="9" t="s">
        <v>4</v>
      </c>
      <c r="B41" s="127" t="s">
        <v>66</v>
      </c>
      <c r="C41" s="127"/>
      <c r="D41" s="127"/>
    </row>
    <row r="42" spans="1:4" ht="33" customHeight="1">
      <c r="A42" s="9" t="s">
        <v>5</v>
      </c>
      <c r="B42" s="118" t="s">
        <v>70</v>
      </c>
      <c r="C42" s="118"/>
      <c r="D42" s="118"/>
    </row>
    <row r="43" spans="1:4" ht="32.25" customHeight="1">
      <c r="A43" s="9" t="s">
        <v>35</v>
      </c>
      <c r="B43" s="118" t="s">
        <v>69</v>
      </c>
      <c r="C43" s="118"/>
      <c r="D43" s="118"/>
    </row>
    <row r="44" spans="1:4" s="24" customFormat="1" ht="72" customHeight="1">
      <c r="A44" s="9" t="s">
        <v>42</v>
      </c>
      <c r="B44" s="117" t="s">
        <v>78</v>
      </c>
      <c r="C44" s="117"/>
      <c r="D44" s="117"/>
    </row>
    <row r="45" spans="1:4" ht="39.75" customHeight="1">
      <c r="A45" s="9" t="s">
        <v>6</v>
      </c>
      <c r="B45" s="117" t="s">
        <v>23</v>
      </c>
      <c r="C45" s="117"/>
      <c r="D45" s="117"/>
    </row>
    <row r="46" spans="1:4" ht="21.75" customHeight="1">
      <c r="A46" s="9" t="s">
        <v>7</v>
      </c>
      <c r="B46" s="128" t="s">
        <v>36</v>
      </c>
      <c r="C46" s="128"/>
      <c r="D46" s="128"/>
    </row>
    <row r="47" spans="1:4" ht="39" customHeight="1">
      <c r="A47" s="9" t="s">
        <v>20</v>
      </c>
      <c r="B47" s="117" t="s">
        <v>37</v>
      </c>
      <c r="C47" s="117"/>
      <c r="D47" s="117"/>
    </row>
    <row r="48" spans="1:4" ht="33.75" customHeight="1">
      <c r="A48" s="9" t="s">
        <v>41</v>
      </c>
      <c r="B48" s="117" t="s">
        <v>61</v>
      </c>
      <c r="C48" s="117"/>
      <c r="D48" s="117"/>
    </row>
    <row r="49" spans="2:4" ht="33.75" customHeight="1">
      <c r="B49" s="117" t="s">
        <v>59</v>
      </c>
      <c r="C49" s="117"/>
      <c r="D49" s="117"/>
    </row>
    <row r="50" spans="2:4" ht="30" customHeight="1">
      <c r="B50" s="119" t="s">
        <v>60</v>
      </c>
      <c r="C50" s="119"/>
      <c r="D50" s="119"/>
    </row>
    <row r="51" spans="1:4" ht="18" customHeight="1">
      <c r="A51" s="9" t="s">
        <v>0</v>
      </c>
      <c r="B51" s="4" t="s">
        <v>8</v>
      </c>
      <c r="C51" s="1"/>
      <c r="D51" s="9"/>
    </row>
    <row r="52" spans="1:4" ht="18" customHeight="1">
      <c r="A52" s="26"/>
      <c r="B52" s="114" t="s">
        <v>21</v>
      </c>
      <c r="C52" s="115"/>
      <c r="D52" s="116"/>
    </row>
    <row r="53" spans="2:4" ht="18" customHeight="1">
      <c r="B53" s="114" t="s">
        <v>9</v>
      </c>
      <c r="C53" s="116"/>
      <c r="D53" s="19"/>
    </row>
    <row r="54" spans="2:4" ht="18" customHeight="1">
      <c r="B54" s="112"/>
      <c r="C54" s="113"/>
      <c r="D54" s="19"/>
    </row>
    <row r="55" spans="2:4" ht="18" customHeight="1">
      <c r="B55" s="112"/>
      <c r="C55" s="113"/>
      <c r="D55" s="19"/>
    </row>
    <row r="56" spans="2:4" ht="18" customHeight="1">
      <c r="B56" s="112"/>
      <c r="C56" s="113"/>
      <c r="D56" s="19"/>
    </row>
    <row r="57" spans="2:4" ht="18" customHeight="1">
      <c r="B57" s="28" t="s">
        <v>11</v>
      </c>
      <c r="C57" s="28"/>
      <c r="D57" s="7"/>
    </row>
    <row r="58" spans="2:4" ht="18" customHeight="1">
      <c r="B58" s="114" t="s">
        <v>22</v>
      </c>
      <c r="C58" s="115"/>
      <c r="D58" s="116"/>
    </row>
    <row r="59" spans="2:4" ht="18" customHeight="1">
      <c r="B59" s="29" t="s">
        <v>9</v>
      </c>
      <c r="C59" s="27" t="s">
        <v>10</v>
      </c>
      <c r="D59" s="30" t="s">
        <v>12</v>
      </c>
    </row>
    <row r="60" spans="2:4" ht="18" customHeight="1">
      <c r="B60" s="31"/>
      <c r="C60" s="27"/>
      <c r="D60" s="32"/>
    </row>
    <row r="61" spans="2:4" ht="18" customHeight="1">
      <c r="B61" s="31"/>
      <c r="C61" s="27"/>
      <c r="D61" s="32"/>
    </row>
    <row r="62" spans="2:4" ht="18" customHeight="1">
      <c r="B62" s="28"/>
      <c r="C62" s="28"/>
      <c r="D62" s="7"/>
    </row>
    <row r="63" spans="2:4" ht="18" customHeight="1">
      <c r="B63" s="114" t="s">
        <v>24</v>
      </c>
      <c r="C63" s="115"/>
      <c r="D63" s="116"/>
    </row>
    <row r="64" spans="2:4" ht="18" customHeight="1">
      <c r="B64" s="114" t="s">
        <v>13</v>
      </c>
      <c r="C64" s="116"/>
      <c r="D64" s="19"/>
    </row>
    <row r="65" spans="2:4" ht="18" customHeight="1">
      <c r="B65" s="111"/>
      <c r="C65" s="111"/>
      <c r="D65" s="19"/>
    </row>
    <row r="66" spans="2:4" ht="34.5" customHeight="1">
      <c r="B66" s="18"/>
      <c r="C66" s="25"/>
      <c r="D66" s="25"/>
    </row>
  </sheetData>
  <sheetProtection/>
  <mergeCells count="31">
    <mergeCell ref="C12:D12"/>
    <mergeCell ref="C16:D16"/>
    <mergeCell ref="B47:D47"/>
    <mergeCell ref="B49:D49"/>
    <mergeCell ref="B41:D41"/>
    <mergeCell ref="B46:D46"/>
    <mergeCell ref="C6:D6"/>
    <mergeCell ref="C13:D13"/>
    <mergeCell ref="C11:D11"/>
    <mergeCell ref="C14:D14"/>
    <mergeCell ref="C8:D8"/>
    <mergeCell ref="B40:D40"/>
    <mergeCell ref="B18:D18"/>
    <mergeCell ref="C15:D15"/>
    <mergeCell ref="C9:D9"/>
    <mergeCell ref="C10:D10"/>
    <mergeCell ref="B45:D45"/>
    <mergeCell ref="B48:D48"/>
    <mergeCell ref="B42:D42"/>
    <mergeCell ref="B50:D50"/>
    <mergeCell ref="B44:D44"/>
    <mergeCell ref="B53:C53"/>
    <mergeCell ref="B52:D52"/>
    <mergeCell ref="B43:D43"/>
    <mergeCell ref="B65:C65"/>
    <mergeCell ref="B54:C54"/>
    <mergeCell ref="B55:C55"/>
    <mergeCell ref="B56:C56"/>
    <mergeCell ref="B58:D58"/>
    <mergeCell ref="B63:D63"/>
    <mergeCell ref="B64:C6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3"/>
  <sheetViews>
    <sheetView showGridLines="0" view="pageBreakPreview" zoomScale="80" zoomScaleNormal="80" zoomScaleSheetLayoutView="80" zoomScalePageLayoutView="85" workbookViewId="0" topLeftCell="A1">
      <selection activeCell="M12" sqref="M12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37.75390625" style="1" customWidth="1"/>
    <col min="5" max="5" width="10.625" style="21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1" width="21.75390625" style="1" customWidth="1"/>
    <col min="12" max="13" width="15.2539062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DFP.271.81.2020.DB</v>
      </c>
      <c r="N1" s="33" t="s">
        <v>57</v>
      </c>
      <c r="S1" s="2"/>
      <c r="T1" s="2"/>
    </row>
    <row r="2" spans="7:9" ht="15">
      <c r="G2" s="129"/>
      <c r="H2" s="129"/>
      <c r="I2" s="129"/>
    </row>
    <row r="3" ht="15">
      <c r="N3" s="33" t="s">
        <v>63</v>
      </c>
    </row>
    <row r="4" spans="2:17" ht="15">
      <c r="B4" s="4" t="s">
        <v>14</v>
      </c>
      <c r="C4" s="5">
        <v>1</v>
      </c>
      <c r="D4" s="6"/>
      <c r="E4" s="1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7"/>
      <c r="F6" s="9"/>
      <c r="G6" s="11" t="s">
        <v>1</v>
      </c>
      <c r="H6" s="130">
        <f>SUM(N11:N12)</f>
        <v>0</v>
      </c>
      <c r="I6" s="131"/>
      <c r="Q6" s="1"/>
    </row>
    <row r="7" spans="1:17" ht="15">
      <c r="A7" s="4"/>
      <c r="C7" s="9"/>
      <c r="D7" s="9"/>
      <c r="E7" s="1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1" t="s">
        <v>40</v>
      </c>
      <c r="B10" s="61" t="s">
        <v>15</v>
      </c>
      <c r="C10" s="61" t="s">
        <v>16</v>
      </c>
      <c r="D10" s="61" t="s">
        <v>54</v>
      </c>
      <c r="E10" s="62" t="s">
        <v>65</v>
      </c>
      <c r="F10" s="63"/>
      <c r="G10" s="61" t="str">
        <f>"Nazwa handlowa /
"&amp;C10&amp;" / 
"&amp;D10</f>
        <v>Nazwa handlowa /
Dawka / 
Postać /Opakowanie</v>
      </c>
      <c r="H10" s="64" t="s">
        <v>58</v>
      </c>
      <c r="I10" s="64" t="str">
        <f>B10</f>
        <v>Skład</v>
      </c>
      <c r="J10" s="64" t="s">
        <v>73</v>
      </c>
      <c r="K10" s="64" t="s">
        <v>32</v>
      </c>
      <c r="L10" s="64" t="s">
        <v>33</v>
      </c>
      <c r="M10" s="64" t="s">
        <v>34</v>
      </c>
      <c r="N10" s="64" t="s">
        <v>17</v>
      </c>
    </row>
    <row r="11" spans="1:14" ht="60" customHeight="1">
      <c r="A11" s="72" t="s">
        <v>2</v>
      </c>
      <c r="B11" s="79" t="s">
        <v>111</v>
      </c>
      <c r="C11" s="79" t="s">
        <v>71</v>
      </c>
      <c r="D11" s="79" t="s">
        <v>79</v>
      </c>
      <c r="E11" s="60">
        <v>70</v>
      </c>
      <c r="F11" s="59" t="s">
        <v>43</v>
      </c>
      <c r="G11" s="14"/>
      <c r="H11" s="47"/>
      <c r="I11" s="47"/>
      <c r="J11" s="15"/>
      <c r="K11" s="81"/>
      <c r="L11" s="81" t="str">
        <f>IF(K11=0,"0,00",IF(K11&gt;0,ROUND(E11/K11,2)))</f>
        <v>0,00</v>
      </c>
      <c r="M11" s="81"/>
      <c r="N11" s="82">
        <f>ROUND(L11*ROUND(M11,2),2)</f>
        <v>0</v>
      </c>
    </row>
    <row r="12" spans="1:14" ht="60" customHeight="1">
      <c r="A12" s="72" t="s">
        <v>3</v>
      </c>
      <c r="B12" s="79" t="s">
        <v>111</v>
      </c>
      <c r="C12" s="80" t="s">
        <v>80</v>
      </c>
      <c r="D12" s="79" t="s">
        <v>79</v>
      </c>
      <c r="E12" s="77">
        <v>160</v>
      </c>
      <c r="F12" s="78" t="s">
        <v>43</v>
      </c>
      <c r="G12" s="14"/>
      <c r="H12" s="47"/>
      <c r="I12" s="47"/>
      <c r="J12" s="15"/>
      <c r="K12" s="81"/>
      <c r="L12" s="81" t="str">
        <f>IF(K12=0,"0,00",IF(K12&gt;0,ROUND(E12/K12,2)))</f>
        <v>0,00</v>
      </c>
      <c r="M12" s="81"/>
      <c r="N12" s="82">
        <f>ROUND(L12*ROUND(M12,2),2)</f>
        <v>0</v>
      </c>
    </row>
    <row r="13" spans="1:14" ht="30" customHeight="1">
      <c r="A13" s="108"/>
      <c r="B13" s="132" t="s">
        <v>74</v>
      </c>
      <c r="C13" s="133"/>
      <c r="D13" s="133"/>
      <c r="E13" s="133"/>
      <c r="F13" s="109"/>
      <c r="G13" s="39"/>
      <c r="H13" s="110"/>
      <c r="I13" s="110"/>
      <c r="J13" s="40"/>
      <c r="K13" s="102"/>
      <c r="L13" s="102"/>
      <c r="M13" s="102"/>
      <c r="N13" s="96"/>
    </row>
    <row r="14" spans="2:17" ht="36" customHeight="1">
      <c r="B14" s="129" t="s">
        <v>75</v>
      </c>
      <c r="C14" s="129"/>
      <c r="D14" s="129"/>
      <c r="E14" s="129"/>
      <c r="F14" s="129"/>
      <c r="Q14" s="1"/>
    </row>
    <row r="15" ht="15"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</sheetData>
  <sheetProtection/>
  <mergeCells count="4">
    <mergeCell ref="G2:I2"/>
    <mergeCell ref="H6:I6"/>
    <mergeCell ref="B14:F14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42"/>
  <sheetViews>
    <sheetView showGridLines="0" view="pageBreakPreview" zoomScale="90" zoomScaleNormal="80" zoomScaleSheetLayoutView="90" zoomScalePageLayoutView="80" workbookViewId="0" topLeftCell="A1">
      <selection activeCell="K11" sqref="K11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6.125" style="1" customWidth="1"/>
    <col min="4" max="4" width="32.375" style="1" customWidth="1"/>
    <col min="5" max="5" width="10.625" style="21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75390625" style="1" customWidth="1"/>
    <col min="11" max="11" width="14.3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DFP.271.81.2020.DB</v>
      </c>
      <c r="N1" s="33" t="s">
        <v>57</v>
      </c>
      <c r="S1" s="2"/>
      <c r="T1" s="2"/>
    </row>
    <row r="2" spans="7:9" ht="15">
      <c r="G2" s="129"/>
      <c r="H2" s="129"/>
      <c r="I2" s="129"/>
    </row>
    <row r="3" ht="15">
      <c r="N3" s="33" t="s">
        <v>63</v>
      </c>
    </row>
    <row r="4" spans="2:17" ht="15">
      <c r="B4" s="4" t="s">
        <v>14</v>
      </c>
      <c r="C4" s="5">
        <v>2</v>
      </c>
      <c r="D4" s="6"/>
      <c r="E4" s="1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7"/>
      <c r="F6" s="9"/>
      <c r="G6" s="11" t="s">
        <v>1</v>
      </c>
      <c r="H6" s="130">
        <f>SUM(N11:N11)</f>
        <v>0</v>
      </c>
      <c r="I6" s="131"/>
      <c r="Q6" s="1"/>
    </row>
    <row r="7" spans="1:17" ht="15">
      <c r="A7" s="4"/>
      <c r="C7" s="9"/>
      <c r="D7" s="9"/>
      <c r="E7" s="1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4" t="s">
        <v>40</v>
      </c>
      <c r="B10" s="64" t="s">
        <v>15</v>
      </c>
      <c r="C10" s="64" t="s">
        <v>16</v>
      </c>
      <c r="D10" s="64" t="s">
        <v>64</v>
      </c>
      <c r="E10" s="65" t="s">
        <v>62</v>
      </c>
      <c r="F10" s="66"/>
      <c r="G10" s="64" t="str">
        <f>"Nazwa handlowa /
"&amp;C10&amp;" / 
"&amp;D10</f>
        <v>Nazwa handlowa /
Dawka / 
Postać/ Opakowanie</v>
      </c>
      <c r="H10" s="64" t="s">
        <v>58</v>
      </c>
      <c r="I10" s="64" t="str">
        <f>B10</f>
        <v>Skład</v>
      </c>
      <c r="J10" s="64" t="s">
        <v>73</v>
      </c>
      <c r="K10" s="64" t="s">
        <v>32</v>
      </c>
      <c r="L10" s="64" t="s">
        <v>33</v>
      </c>
      <c r="M10" s="64" t="s">
        <v>34</v>
      </c>
      <c r="N10" s="64" t="s">
        <v>17</v>
      </c>
    </row>
    <row r="11" spans="1:14" ht="69.75" customHeight="1">
      <c r="A11" s="85" t="s">
        <v>2</v>
      </c>
      <c r="B11" s="85" t="s">
        <v>81</v>
      </c>
      <c r="C11" s="85" t="s">
        <v>117</v>
      </c>
      <c r="D11" s="85" t="s">
        <v>82</v>
      </c>
      <c r="E11" s="75">
        <v>800</v>
      </c>
      <c r="F11" s="85" t="s">
        <v>43</v>
      </c>
      <c r="G11" s="14" t="s">
        <v>83</v>
      </c>
      <c r="H11" s="19"/>
      <c r="I11" s="19"/>
      <c r="J11" s="19"/>
      <c r="K11" s="84"/>
      <c r="L11" s="81" t="str">
        <f>IF(K11=0,"0,00",IF(K11&gt;0,ROUND(E11/K11,2)))</f>
        <v>0,00</v>
      </c>
      <c r="M11" s="81"/>
      <c r="N11" s="82">
        <f>ROUND(L11*ROUND(M11,2),2)</f>
        <v>0</v>
      </c>
    </row>
    <row r="12" spans="2:3" ht="15">
      <c r="B12" s="137"/>
      <c r="C12" s="138"/>
    </row>
    <row r="13" spans="2:6" ht="31.5" customHeight="1">
      <c r="B13" s="129" t="s">
        <v>75</v>
      </c>
      <c r="C13" s="129"/>
      <c r="D13" s="129"/>
      <c r="E13" s="129"/>
      <c r="F13" s="129"/>
    </row>
    <row r="14" spans="2:6" ht="55.5" customHeight="1">
      <c r="B14" s="135"/>
      <c r="C14" s="136"/>
      <c r="D14" s="136"/>
      <c r="E14" s="136"/>
      <c r="F14" s="136"/>
    </row>
    <row r="15" spans="2:17" ht="23.25" customHeight="1">
      <c r="B15" s="136"/>
      <c r="C15" s="136"/>
      <c r="D15" s="136"/>
      <c r="E15" s="136"/>
      <c r="F15" s="136"/>
      <c r="Q15" s="1"/>
    </row>
    <row r="16" spans="2:17" ht="20.25" customHeight="1">
      <c r="B16" s="127"/>
      <c r="C16" s="134"/>
      <c r="D16" s="134"/>
      <c r="E16" s="134"/>
      <c r="F16" s="134"/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</sheetData>
  <sheetProtection/>
  <mergeCells count="7">
    <mergeCell ref="G2:I2"/>
    <mergeCell ref="H6:I6"/>
    <mergeCell ref="B16:F16"/>
    <mergeCell ref="B13:F13"/>
    <mergeCell ref="B14:F14"/>
    <mergeCell ref="B15:F15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83"/>
  <sheetViews>
    <sheetView showGridLines="0" view="pageBreakPreview" zoomScale="90" zoomScaleNormal="80" zoomScaleSheetLayoutView="90" zoomScalePageLayoutView="85" workbookViewId="0" topLeftCell="A1">
      <selection activeCell="M11" sqref="M11"/>
    </sheetView>
  </sheetViews>
  <sheetFormatPr defaultColWidth="9.00390625" defaultRowHeight="12.75"/>
  <cols>
    <col min="1" max="1" width="5.125" style="1" customWidth="1"/>
    <col min="2" max="2" width="21.25390625" style="1" customWidth="1"/>
    <col min="3" max="3" width="18.00390625" style="1" customWidth="1"/>
    <col min="4" max="4" width="29.125" style="1" customWidth="1"/>
    <col min="5" max="5" width="10.625" style="21" customWidth="1"/>
    <col min="6" max="6" width="12.875" style="1" customWidth="1"/>
    <col min="7" max="7" width="27.25390625" style="1" customWidth="1"/>
    <col min="8" max="8" width="17.625" style="1" customWidth="1"/>
    <col min="9" max="10" width="15.125" style="1" customWidth="1"/>
    <col min="11" max="11" width="19.875" style="1" customWidth="1"/>
    <col min="12" max="12" width="15.875" style="1" customWidth="1"/>
    <col min="13" max="13" width="15.2539062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oferty'!C4</f>
        <v>DFP.271.81.2020.DB</v>
      </c>
      <c r="M1" s="57"/>
      <c r="N1" s="57" t="s">
        <v>57</v>
      </c>
      <c r="R1" s="2"/>
      <c r="S1" s="2"/>
    </row>
    <row r="2" spans="7:14" ht="15">
      <c r="G2" s="129"/>
      <c r="H2" s="129"/>
      <c r="I2" s="129"/>
      <c r="M2" s="58"/>
      <c r="N2" s="58"/>
    </row>
    <row r="3" spans="13:14" ht="15">
      <c r="M3" s="57"/>
      <c r="N3" s="57" t="s">
        <v>63</v>
      </c>
    </row>
    <row r="4" spans="2:16" ht="15">
      <c r="B4" s="4" t="s">
        <v>14</v>
      </c>
      <c r="C4" s="5">
        <v>3</v>
      </c>
      <c r="D4" s="6"/>
      <c r="E4" s="17"/>
      <c r="F4" s="9"/>
      <c r="G4" s="8" t="s">
        <v>19</v>
      </c>
      <c r="H4" s="9"/>
      <c r="I4" s="6"/>
      <c r="J4" s="6"/>
      <c r="K4" s="9"/>
      <c r="L4" s="9"/>
      <c r="M4" s="9"/>
      <c r="P4" s="1"/>
    </row>
    <row r="5" spans="2:16" ht="15">
      <c r="B5" s="4"/>
      <c r="C5" s="6"/>
      <c r="D5" s="6"/>
      <c r="E5" s="17"/>
      <c r="F5" s="9"/>
      <c r="G5" s="8"/>
      <c r="H5" s="9"/>
      <c r="I5" s="6"/>
      <c r="J5" s="6"/>
      <c r="K5" s="9"/>
      <c r="L5" s="9"/>
      <c r="M5" s="9"/>
      <c r="P5" s="1"/>
    </row>
    <row r="6" spans="1:16" ht="15">
      <c r="A6" s="4"/>
      <c r="B6" s="4"/>
      <c r="C6" s="10"/>
      <c r="D6" s="10"/>
      <c r="E6" s="17"/>
      <c r="F6" s="9"/>
      <c r="G6" s="11" t="s">
        <v>1</v>
      </c>
      <c r="H6" s="130">
        <f>SUM(N11:N11)</f>
        <v>0</v>
      </c>
      <c r="I6" s="131"/>
      <c r="J6" s="41"/>
      <c r="P6" s="1"/>
    </row>
    <row r="7" spans="1:16" ht="15">
      <c r="A7" s="4"/>
      <c r="C7" s="9"/>
      <c r="D7" s="9"/>
      <c r="E7" s="17"/>
      <c r="F7" s="9"/>
      <c r="G7" s="9"/>
      <c r="H7" s="9"/>
      <c r="I7" s="9"/>
      <c r="J7" s="9"/>
      <c r="K7" s="9"/>
      <c r="L7" s="9"/>
      <c r="P7" s="1"/>
    </row>
    <row r="8" spans="1:16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P8" s="1"/>
    </row>
    <row r="9" spans="2:16" ht="15">
      <c r="B9" s="4"/>
      <c r="P9" s="1"/>
    </row>
    <row r="10" spans="1:14" s="4" customFormat="1" ht="73.5" customHeight="1">
      <c r="A10" s="64" t="s">
        <v>40</v>
      </c>
      <c r="B10" s="64" t="s">
        <v>15</v>
      </c>
      <c r="C10" s="64" t="s">
        <v>16</v>
      </c>
      <c r="D10" s="64" t="s">
        <v>64</v>
      </c>
      <c r="E10" s="65" t="s">
        <v>62</v>
      </c>
      <c r="F10" s="66"/>
      <c r="G10" s="64" t="str">
        <f>"Nazwa handlowa /
"&amp;C10&amp;" / 
"&amp;D10</f>
        <v>Nazwa handlowa /
Dawka / 
Postać/ Opakowanie</v>
      </c>
      <c r="H10" s="64" t="s">
        <v>58</v>
      </c>
      <c r="I10" s="64" t="str">
        <f>B10</f>
        <v>Skład</v>
      </c>
      <c r="J10" s="64" t="s">
        <v>73</v>
      </c>
      <c r="K10" s="64" t="s">
        <v>32</v>
      </c>
      <c r="L10" s="64" t="s">
        <v>33</v>
      </c>
      <c r="M10" s="64" t="s">
        <v>34</v>
      </c>
      <c r="N10" s="64" t="s">
        <v>17</v>
      </c>
    </row>
    <row r="11" spans="1:14" ht="66" customHeight="1">
      <c r="A11" s="85">
        <v>1</v>
      </c>
      <c r="B11" s="73" t="s">
        <v>84</v>
      </c>
      <c r="C11" s="73" t="s">
        <v>85</v>
      </c>
      <c r="D11" s="88" t="s">
        <v>86</v>
      </c>
      <c r="E11" s="89">
        <v>1000</v>
      </c>
      <c r="F11" s="85" t="s">
        <v>87</v>
      </c>
      <c r="G11" s="81"/>
      <c r="H11" s="90"/>
      <c r="I11" s="90"/>
      <c r="J11" s="90"/>
      <c r="K11" s="81"/>
      <c r="L11" s="81" t="str">
        <f>IF(K11=0,"0,00",IF(K11&gt;0,ROUND(E11/K11,2)))</f>
        <v>0,00</v>
      </c>
      <c r="M11" s="81"/>
      <c r="N11" s="82">
        <f>ROUND(L11*ROUND(M11,2),2)</f>
        <v>0</v>
      </c>
    </row>
    <row r="12" spans="1:16" s="9" customFormat="1" ht="24" customHeight="1">
      <c r="A12" s="54"/>
      <c r="B12" s="140"/>
      <c r="C12" s="140"/>
      <c r="D12" s="140"/>
      <c r="E12" s="140"/>
      <c r="F12" s="140"/>
      <c r="G12" s="50"/>
      <c r="H12" s="51"/>
      <c r="I12" s="51"/>
      <c r="J12" s="51"/>
      <c r="K12" s="50"/>
      <c r="L12" s="50"/>
      <c r="M12" s="50"/>
      <c r="N12" s="52"/>
      <c r="P12" s="48"/>
    </row>
    <row r="13" spans="1:16" s="9" customFormat="1" ht="24.75" customHeight="1" hidden="1">
      <c r="A13" s="49"/>
      <c r="B13" s="139"/>
      <c r="C13" s="139"/>
      <c r="D13" s="139"/>
      <c r="E13" s="139"/>
      <c r="F13" s="139"/>
      <c r="G13" s="50"/>
      <c r="H13" s="51"/>
      <c r="I13" s="51"/>
      <c r="J13" s="51"/>
      <c r="K13" s="50"/>
      <c r="L13" s="50"/>
      <c r="M13" s="50"/>
      <c r="N13" s="52"/>
      <c r="P13" s="48"/>
    </row>
    <row r="14" spans="1:16" s="9" customFormat="1" ht="39" customHeight="1">
      <c r="A14" s="49"/>
      <c r="B14" s="87" t="s">
        <v>75</v>
      </c>
      <c r="C14" s="87"/>
      <c r="D14" s="87"/>
      <c r="E14" s="87"/>
      <c r="F14" s="87"/>
      <c r="G14" s="86"/>
      <c r="H14" s="51"/>
      <c r="I14" s="51"/>
      <c r="J14" s="51"/>
      <c r="K14" s="50"/>
      <c r="L14" s="50"/>
      <c r="M14" s="50"/>
      <c r="N14" s="52"/>
      <c r="P14" s="48"/>
    </row>
    <row r="15" s="2" customFormat="1" ht="15">
      <c r="E15" s="35"/>
    </row>
    <row r="16" spans="2:6" s="2" customFormat="1" ht="32.25" customHeight="1">
      <c r="B16" s="127"/>
      <c r="C16" s="127"/>
      <c r="D16" s="127"/>
      <c r="E16" s="127"/>
      <c r="F16" s="127"/>
    </row>
    <row r="17" s="2" customFormat="1" ht="15">
      <c r="E17" s="35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</sheetData>
  <sheetProtection/>
  <mergeCells count="5">
    <mergeCell ref="G2:I2"/>
    <mergeCell ref="H6:I6"/>
    <mergeCell ref="B16:F16"/>
    <mergeCell ref="B13:F13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84"/>
  <sheetViews>
    <sheetView showGridLines="0" tabSelected="1" view="pageBreakPreview" zoomScale="90" zoomScaleNormal="80" zoomScaleSheetLayoutView="90" zoomScalePageLayoutView="80" workbookViewId="0" topLeftCell="A1">
      <selection activeCell="K11" sqref="K11"/>
    </sheetView>
  </sheetViews>
  <sheetFormatPr defaultColWidth="9.00390625" defaultRowHeight="12.75"/>
  <cols>
    <col min="1" max="1" width="5.125" style="1" customWidth="1"/>
    <col min="2" max="2" width="20.25390625" style="1" customWidth="1"/>
    <col min="3" max="3" width="21.875" style="1" customWidth="1"/>
    <col min="4" max="4" width="21.75390625" style="1" customWidth="1"/>
    <col min="5" max="5" width="10.625" style="21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5.75390625" style="1" customWidth="1"/>
    <col min="11" max="11" width="15.375" style="1" customWidth="1"/>
    <col min="12" max="13" width="15.2539062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DFP.271.81.2020.DB</v>
      </c>
      <c r="N1" s="33" t="s">
        <v>57</v>
      </c>
      <c r="S1" s="2"/>
      <c r="T1" s="2"/>
    </row>
    <row r="2" spans="7:9" ht="15">
      <c r="G2" s="129"/>
      <c r="H2" s="129"/>
      <c r="I2" s="129"/>
    </row>
    <row r="3" ht="15">
      <c r="N3" s="33" t="s">
        <v>63</v>
      </c>
    </row>
    <row r="4" spans="2:17" ht="15">
      <c r="B4" s="4" t="s">
        <v>14</v>
      </c>
      <c r="C4" s="5">
        <v>4</v>
      </c>
      <c r="D4" s="6"/>
      <c r="E4" s="1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7"/>
      <c r="F6" s="9"/>
      <c r="G6" s="11" t="s">
        <v>1</v>
      </c>
      <c r="H6" s="130">
        <f>SUM(N11:N11)</f>
        <v>0</v>
      </c>
      <c r="I6" s="131"/>
      <c r="Q6" s="1"/>
    </row>
    <row r="7" spans="1:17" ht="15">
      <c r="A7" s="4"/>
      <c r="C7" s="9"/>
      <c r="D7" s="9"/>
      <c r="E7" s="1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4" t="s">
        <v>40</v>
      </c>
      <c r="B10" s="64" t="s">
        <v>15</v>
      </c>
      <c r="C10" s="64" t="s">
        <v>16</v>
      </c>
      <c r="D10" s="64" t="s">
        <v>54</v>
      </c>
      <c r="E10" s="65" t="s">
        <v>62</v>
      </c>
      <c r="F10" s="66"/>
      <c r="G10" s="64" t="str">
        <f>"Nazwa handlowa /
"&amp;C10&amp;" / 
"&amp;D10</f>
        <v>Nazwa handlowa /
Dawka / 
Postać /Opakowanie</v>
      </c>
      <c r="H10" s="64" t="s">
        <v>58</v>
      </c>
      <c r="I10" s="64" t="str">
        <f>B10</f>
        <v>Skład</v>
      </c>
      <c r="J10" s="64" t="s">
        <v>73</v>
      </c>
      <c r="K10" s="64" t="s">
        <v>32</v>
      </c>
      <c r="L10" s="64" t="s">
        <v>33</v>
      </c>
      <c r="M10" s="64" t="s">
        <v>34</v>
      </c>
      <c r="N10" s="64" t="s">
        <v>17</v>
      </c>
    </row>
    <row r="11" spans="1:14" ht="66" customHeight="1">
      <c r="A11" s="56" t="s">
        <v>2</v>
      </c>
      <c r="B11" s="91" t="s">
        <v>88</v>
      </c>
      <c r="C11" s="91" t="s">
        <v>90</v>
      </c>
      <c r="D11" s="91" t="s">
        <v>79</v>
      </c>
      <c r="E11" s="92">
        <v>220</v>
      </c>
      <c r="F11" s="66" t="s">
        <v>43</v>
      </c>
      <c r="G11" s="83" t="s">
        <v>55</v>
      </c>
      <c r="H11" s="90"/>
      <c r="I11" s="90"/>
      <c r="J11" s="84"/>
      <c r="K11" s="84"/>
      <c r="L11" s="81" t="str">
        <f>IF(K11=0,"0,00",IF(K11&gt;0,ROUND(E11/K11,2)))</f>
        <v>0,00</v>
      </c>
      <c r="M11" s="81"/>
      <c r="N11" s="82">
        <f>ROUND(L11*ROUND(M11,2),2)</f>
        <v>0</v>
      </c>
    </row>
    <row r="12" s="2" customFormat="1" ht="15">
      <c r="E12" s="35"/>
    </row>
    <row r="13" spans="1:6" s="2" customFormat="1" ht="39.75" customHeight="1">
      <c r="A13" s="93" t="s">
        <v>89</v>
      </c>
      <c r="B13" s="93"/>
      <c r="C13" s="93"/>
      <c r="D13" s="93"/>
      <c r="E13" s="93"/>
      <c r="F13" s="93"/>
    </row>
    <row r="14" spans="2:6" s="2" customFormat="1" ht="21" customHeight="1">
      <c r="B14" s="136"/>
      <c r="C14" s="136"/>
      <c r="D14" s="136"/>
      <c r="E14" s="136"/>
      <c r="F14" s="136"/>
    </row>
    <row r="15" spans="2:7" s="2" customFormat="1" ht="21.75" customHeight="1">
      <c r="B15" s="129"/>
      <c r="C15" s="129"/>
      <c r="D15" s="129"/>
      <c r="E15" s="129"/>
      <c r="F15" s="129"/>
      <c r="G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50"/>
  <sheetViews>
    <sheetView showGridLines="0" view="pageBreakPreview" zoomScale="80" zoomScaleNormal="80" zoomScaleSheetLayoutView="80" zoomScalePageLayoutView="80" workbookViewId="0" topLeftCell="A10">
      <selection activeCell="B16" sqref="B16:H16"/>
    </sheetView>
  </sheetViews>
  <sheetFormatPr defaultColWidth="9.00390625" defaultRowHeight="12.75"/>
  <cols>
    <col min="1" max="1" width="5.125" style="1" customWidth="1"/>
    <col min="2" max="2" width="21.625" style="1" customWidth="1"/>
    <col min="3" max="3" width="17.00390625" style="1" customWidth="1"/>
    <col min="4" max="4" width="23.75390625" style="1" customWidth="1"/>
    <col min="5" max="5" width="10.625" style="21" customWidth="1"/>
    <col min="6" max="6" width="16.00390625" style="1" customWidth="1"/>
    <col min="7" max="7" width="27.25390625" style="1" customWidth="1"/>
    <col min="8" max="8" width="17.625" style="1" customWidth="1"/>
    <col min="9" max="9" width="15.125" style="1" customWidth="1"/>
    <col min="10" max="10" width="16.75390625" style="1" customWidth="1"/>
    <col min="11" max="11" width="15.625" style="1" customWidth="1"/>
    <col min="12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DFP.271.81.2020.DB</v>
      </c>
      <c r="N1" s="33" t="s">
        <v>57</v>
      </c>
      <c r="S1" s="2"/>
      <c r="T1" s="2"/>
    </row>
    <row r="2" spans="7:9" ht="15">
      <c r="G2" s="129"/>
      <c r="H2" s="129"/>
      <c r="I2" s="129"/>
    </row>
    <row r="3" ht="15">
      <c r="N3" s="33" t="s">
        <v>63</v>
      </c>
    </row>
    <row r="4" spans="2:17" ht="15">
      <c r="B4" s="4" t="s">
        <v>14</v>
      </c>
      <c r="C4" s="5">
        <v>5</v>
      </c>
      <c r="D4" s="6"/>
      <c r="E4" s="1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7"/>
      <c r="F6" s="9"/>
      <c r="G6" s="11" t="s">
        <v>1</v>
      </c>
      <c r="H6" s="130">
        <f>SUM(N11:N12)</f>
        <v>0</v>
      </c>
      <c r="I6" s="131"/>
      <c r="Q6" s="1"/>
    </row>
    <row r="7" spans="1:17" ht="15">
      <c r="A7" s="4"/>
      <c r="C7" s="9"/>
      <c r="D7" s="9"/>
      <c r="E7" s="1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89.25" customHeight="1">
      <c r="A10" s="64" t="s">
        <v>40</v>
      </c>
      <c r="B10" s="64" t="s">
        <v>15</v>
      </c>
      <c r="C10" s="64" t="s">
        <v>16</v>
      </c>
      <c r="D10" s="64" t="s">
        <v>54</v>
      </c>
      <c r="E10" s="65" t="s">
        <v>62</v>
      </c>
      <c r="F10" s="66"/>
      <c r="G10" s="64" t="str">
        <f>"Nazwa handlowa /
"&amp;C10&amp;" / 
"&amp;D10</f>
        <v>Nazwa handlowa /
Dawka / 
Postać /Opakowanie</v>
      </c>
      <c r="H10" s="64" t="s">
        <v>58</v>
      </c>
      <c r="I10" s="64" t="str">
        <f>B10</f>
        <v>Skład</v>
      </c>
      <c r="J10" s="64" t="s">
        <v>73</v>
      </c>
      <c r="K10" s="64" t="s">
        <v>32</v>
      </c>
      <c r="L10" s="64" t="s">
        <v>33</v>
      </c>
      <c r="M10" s="64" t="s">
        <v>34</v>
      </c>
      <c r="N10" s="64" t="s">
        <v>17</v>
      </c>
    </row>
    <row r="11" spans="1:14" ht="86.25" customHeight="1">
      <c r="A11" s="85" t="s">
        <v>2</v>
      </c>
      <c r="B11" s="94" t="s">
        <v>91</v>
      </c>
      <c r="C11" s="94" t="s">
        <v>92</v>
      </c>
      <c r="D11" s="94" t="s">
        <v>93</v>
      </c>
      <c r="E11" s="95">
        <v>400</v>
      </c>
      <c r="F11" s="85" t="s">
        <v>43</v>
      </c>
      <c r="G11" s="14" t="s">
        <v>55</v>
      </c>
      <c r="H11" s="90"/>
      <c r="I11" s="90"/>
      <c r="J11" s="84"/>
      <c r="K11" s="84"/>
      <c r="L11" s="81" t="str">
        <f>IF(K11=0,"0,00",IF(K11&gt;0,ROUND(E11/K11,2)))</f>
        <v>0,00</v>
      </c>
      <c r="M11" s="81"/>
      <c r="N11" s="82">
        <f>ROUND(L11*ROUND(M11,2),2)</f>
        <v>0</v>
      </c>
    </row>
    <row r="12" spans="1:14" ht="86.25" customHeight="1">
      <c r="A12" s="85" t="s">
        <v>3</v>
      </c>
      <c r="B12" s="67" t="s">
        <v>94</v>
      </c>
      <c r="C12" s="67" t="s">
        <v>95</v>
      </c>
      <c r="D12" s="67" t="s">
        <v>96</v>
      </c>
      <c r="E12" s="92">
        <v>110</v>
      </c>
      <c r="F12" s="85" t="s">
        <v>43</v>
      </c>
      <c r="G12" s="14" t="s">
        <v>55</v>
      </c>
      <c r="H12" s="90"/>
      <c r="I12" s="90"/>
      <c r="J12" s="84"/>
      <c r="K12" s="84"/>
      <c r="L12" s="81" t="str">
        <f>IF(K12=0,"0,00",IF(K12&gt;0,ROUND(E12/K12,2)))</f>
        <v>0,00</v>
      </c>
      <c r="M12" s="81"/>
      <c r="N12" s="82">
        <f>ROUND(L12*ROUND(M12,2),2)</f>
        <v>0</v>
      </c>
    </row>
    <row r="13" spans="1:14" ht="18.75" customHeight="1">
      <c r="A13" s="97"/>
      <c r="B13" s="98"/>
      <c r="C13" s="98"/>
      <c r="D13" s="98"/>
      <c r="E13" s="99"/>
      <c r="F13" s="97"/>
      <c r="G13" s="39"/>
      <c r="H13" s="100"/>
      <c r="I13" s="100"/>
      <c r="J13" s="101"/>
      <c r="K13" s="101"/>
      <c r="L13" s="102"/>
      <c r="M13" s="102"/>
      <c r="N13" s="96"/>
    </row>
    <row r="14" spans="1:17" ht="18.75" customHeight="1">
      <c r="A14" s="9"/>
      <c r="B14" s="142" t="s">
        <v>74</v>
      </c>
      <c r="C14" s="142"/>
      <c r="D14" s="142"/>
      <c r="E14" s="142"/>
      <c r="F14" s="142"/>
      <c r="G14" s="9"/>
      <c r="H14" s="9"/>
      <c r="I14" s="9"/>
      <c r="J14" s="9"/>
      <c r="K14" s="9"/>
      <c r="L14" s="9"/>
      <c r="M14" s="9"/>
      <c r="N14" s="9"/>
      <c r="Q14" s="1"/>
    </row>
    <row r="15" spans="1:17" ht="18.75" customHeight="1">
      <c r="A15" s="9"/>
      <c r="B15" s="129" t="s">
        <v>97</v>
      </c>
      <c r="C15" s="129"/>
      <c r="D15" s="129"/>
      <c r="E15" s="129"/>
      <c r="F15" s="129"/>
      <c r="H15" s="9"/>
      <c r="I15" s="9"/>
      <c r="J15" s="9"/>
      <c r="K15" s="9"/>
      <c r="L15" s="9"/>
      <c r="M15" s="9"/>
      <c r="N15" s="9"/>
      <c r="Q15" s="1"/>
    </row>
    <row r="16" spans="1:17" ht="40.5" customHeight="1">
      <c r="A16" s="9"/>
      <c r="B16" s="143" t="s">
        <v>118</v>
      </c>
      <c r="C16" s="143"/>
      <c r="D16" s="143"/>
      <c r="E16" s="143"/>
      <c r="F16" s="143"/>
      <c r="G16" s="143"/>
      <c r="H16" s="143"/>
      <c r="I16" s="9"/>
      <c r="J16" s="9"/>
      <c r="K16" s="9"/>
      <c r="L16" s="9"/>
      <c r="M16" s="9"/>
      <c r="N16" s="9"/>
      <c r="Q16" s="1"/>
    </row>
    <row r="17" spans="2:17" ht="22.5" customHeight="1">
      <c r="B17" s="129"/>
      <c r="C17" s="141"/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</sheetData>
  <sheetProtection/>
  <mergeCells count="6">
    <mergeCell ref="G2:I2"/>
    <mergeCell ref="H6:I6"/>
    <mergeCell ref="B17:C17"/>
    <mergeCell ref="B15:F15"/>
    <mergeCell ref="B14:F14"/>
    <mergeCell ref="B16:H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H15" sqref="H15"/>
    </sheetView>
  </sheetViews>
  <sheetFormatPr defaultColWidth="9.00390625" defaultRowHeight="12.75"/>
  <cols>
    <col min="1" max="1" width="5.125" style="1" customWidth="1"/>
    <col min="2" max="2" width="21.625" style="1" customWidth="1"/>
    <col min="3" max="3" width="17.875" style="1" customWidth="1"/>
    <col min="4" max="4" width="26.625" style="1" customWidth="1"/>
    <col min="5" max="5" width="10.625" style="21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1" width="20.375" style="1" customWidth="1"/>
    <col min="12" max="13" width="15.25390625" style="1" customWidth="1"/>
    <col min="14" max="14" width="18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DFP.271.81.2020.DB</v>
      </c>
      <c r="N1" s="33" t="s">
        <v>57</v>
      </c>
      <c r="S1" s="2"/>
      <c r="T1" s="2"/>
    </row>
    <row r="2" spans="7:9" ht="15">
      <c r="G2" s="129"/>
      <c r="H2" s="129"/>
      <c r="I2" s="129"/>
    </row>
    <row r="3" ht="15">
      <c r="N3" s="33" t="s">
        <v>63</v>
      </c>
    </row>
    <row r="4" spans="2:17" ht="15">
      <c r="B4" s="4" t="s">
        <v>14</v>
      </c>
      <c r="C4" s="5">
        <v>6</v>
      </c>
      <c r="D4" s="6"/>
      <c r="E4" s="1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7"/>
      <c r="F6" s="9"/>
      <c r="G6" s="11" t="s">
        <v>1</v>
      </c>
      <c r="H6" s="130">
        <f>SUM(N11:N12)</f>
        <v>0</v>
      </c>
      <c r="I6" s="131"/>
      <c r="Q6" s="1"/>
    </row>
    <row r="7" spans="1:17" ht="15">
      <c r="A7" s="4"/>
      <c r="C7" s="9"/>
      <c r="D7" s="9"/>
      <c r="E7" s="1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4" t="s">
        <v>40</v>
      </c>
      <c r="B10" s="64" t="s">
        <v>15</v>
      </c>
      <c r="C10" s="64" t="s">
        <v>16</v>
      </c>
      <c r="D10" s="64" t="s">
        <v>64</v>
      </c>
      <c r="E10" s="65" t="s">
        <v>62</v>
      </c>
      <c r="F10" s="66"/>
      <c r="G10" s="64" t="str">
        <f>"Nazwa handlowa /
"&amp;C10&amp;" / 
"&amp;D10</f>
        <v>Nazwa handlowa /
Dawka / 
Postać/ Opakowanie</v>
      </c>
      <c r="H10" s="64" t="s">
        <v>58</v>
      </c>
      <c r="I10" s="64" t="str">
        <f>B10</f>
        <v>Skład</v>
      </c>
      <c r="J10" s="64" t="s">
        <v>73</v>
      </c>
      <c r="K10" s="64" t="s">
        <v>32</v>
      </c>
      <c r="L10" s="64" t="s">
        <v>33</v>
      </c>
      <c r="M10" s="64" t="s">
        <v>34</v>
      </c>
      <c r="N10" s="64" t="s">
        <v>17</v>
      </c>
    </row>
    <row r="11" spans="1:14" ht="61.5" customHeight="1">
      <c r="A11" s="42" t="s">
        <v>2</v>
      </c>
      <c r="B11" s="104" t="s">
        <v>98</v>
      </c>
      <c r="C11" s="104" t="s">
        <v>99</v>
      </c>
      <c r="D11" s="104" t="s">
        <v>100</v>
      </c>
      <c r="E11" s="103">
        <v>100</v>
      </c>
      <c r="F11" s="74" t="s">
        <v>43</v>
      </c>
      <c r="G11" s="43" t="s">
        <v>55</v>
      </c>
      <c r="H11" s="53"/>
      <c r="I11" s="53"/>
      <c r="J11" s="44"/>
      <c r="K11" s="81"/>
      <c r="L11" s="81" t="str">
        <f>IF(K11=0,"0,00",IF(K11&gt;0,ROUND(E11/K11,2)))</f>
        <v>0,00</v>
      </c>
      <c r="M11" s="105"/>
      <c r="N11" s="106">
        <f>ROUND(L11*ROUND(M11,2),2)</f>
        <v>0</v>
      </c>
    </row>
    <row r="12" spans="1:17" ht="52.5" customHeight="1">
      <c r="A12" s="19" t="s">
        <v>3</v>
      </c>
      <c r="B12" s="104" t="s">
        <v>98</v>
      </c>
      <c r="C12" s="85" t="s">
        <v>101</v>
      </c>
      <c r="D12" s="104" t="s">
        <v>100</v>
      </c>
      <c r="E12" s="75">
        <v>3600</v>
      </c>
      <c r="F12" s="85" t="s">
        <v>43</v>
      </c>
      <c r="G12" s="14" t="s">
        <v>55</v>
      </c>
      <c r="H12" s="19"/>
      <c r="I12" s="19"/>
      <c r="J12" s="19"/>
      <c r="K12" s="81"/>
      <c r="L12" s="81" t="str">
        <f>IF(K12=0,"0,00",IF(K12&gt;0,ROUND(E12/K12,2)))</f>
        <v>0,00</v>
      </c>
      <c r="M12" s="81"/>
      <c r="N12" s="82">
        <f>ROUND(L12*ROUND(M12,2),2)</f>
        <v>0</v>
      </c>
      <c r="Q12" s="1"/>
    </row>
    <row r="13" spans="1:17" ht="19.5" customHeight="1">
      <c r="A13" s="9"/>
      <c r="B13" s="45"/>
      <c r="C13" s="45"/>
      <c r="D13" s="45"/>
      <c r="E13" s="55"/>
      <c r="F13" s="9"/>
      <c r="G13" s="39"/>
      <c r="H13" s="9"/>
      <c r="I13" s="9"/>
      <c r="J13" s="9"/>
      <c r="K13" s="9"/>
      <c r="L13" s="9"/>
      <c r="M13" s="9"/>
      <c r="N13" s="41"/>
      <c r="Q13" s="1"/>
    </row>
    <row r="14" spans="1:17" ht="18.75" customHeight="1">
      <c r="A14" s="9"/>
      <c r="B14" s="124" t="s">
        <v>102</v>
      </c>
      <c r="C14" s="124"/>
      <c r="D14" s="124"/>
      <c r="E14" s="124"/>
      <c r="F14" s="124"/>
      <c r="G14" s="39"/>
      <c r="H14" s="9"/>
      <c r="I14" s="9"/>
      <c r="J14" s="9"/>
      <c r="K14" s="9"/>
      <c r="L14" s="9"/>
      <c r="M14" s="9"/>
      <c r="N14" s="41"/>
      <c r="Q14" s="1"/>
    </row>
    <row r="15" spans="2:17" ht="85.5" customHeight="1">
      <c r="B15" s="144" t="s">
        <v>119</v>
      </c>
      <c r="C15" s="145"/>
      <c r="D15" s="145"/>
      <c r="E15" s="145"/>
      <c r="F15" s="145"/>
      <c r="G15" s="145"/>
      <c r="Q15" s="1"/>
    </row>
    <row r="16" ht="15">
      <c r="Q16" s="1"/>
    </row>
    <row r="17" ht="15">
      <c r="Q17" s="1"/>
    </row>
    <row r="18" ht="15"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</sheetData>
  <sheetProtection/>
  <mergeCells count="4">
    <mergeCell ref="G2:I2"/>
    <mergeCell ref="H6:I6"/>
    <mergeCell ref="B15:G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1">
      <selection activeCell="J11" sqref="J11"/>
    </sheetView>
  </sheetViews>
  <sheetFormatPr defaultColWidth="9.00390625" defaultRowHeight="12.75"/>
  <cols>
    <col min="1" max="1" width="5.125" style="1" customWidth="1"/>
    <col min="2" max="2" width="24.25390625" style="1" customWidth="1"/>
    <col min="3" max="3" width="22.25390625" style="1" customWidth="1"/>
    <col min="4" max="4" width="26.25390625" style="1" customWidth="1"/>
    <col min="5" max="5" width="10.625" style="21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14.875" style="1" customWidth="1"/>
    <col min="11" max="11" width="17.25390625" style="1" customWidth="1"/>
    <col min="12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DFP.271.81.2020.DB</v>
      </c>
      <c r="N1" s="33" t="s">
        <v>57</v>
      </c>
      <c r="S1" s="2"/>
      <c r="T1" s="2"/>
    </row>
    <row r="2" spans="7:9" ht="15">
      <c r="G2" s="129"/>
      <c r="H2" s="129"/>
      <c r="I2" s="129"/>
    </row>
    <row r="3" ht="15">
      <c r="N3" s="33" t="s">
        <v>63</v>
      </c>
    </row>
    <row r="4" spans="2:17" ht="15">
      <c r="B4" s="4" t="s">
        <v>14</v>
      </c>
      <c r="C4" s="5">
        <v>7</v>
      </c>
      <c r="D4" s="6"/>
      <c r="E4" s="1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7"/>
      <c r="F6" s="9"/>
      <c r="G6" s="11" t="s">
        <v>1</v>
      </c>
      <c r="H6" s="130">
        <f>SUM(N11:N11)</f>
        <v>0</v>
      </c>
      <c r="I6" s="131"/>
      <c r="Q6" s="1"/>
    </row>
    <row r="7" spans="1:17" ht="15">
      <c r="A7" s="4"/>
      <c r="C7" s="9"/>
      <c r="D7" s="9"/>
      <c r="E7" s="1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4" t="s">
        <v>40</v>
      </c>
      <c r="B10" s="64" t="s">
        <v>15</v>
      </c>
      <c r="C10" s="64" t="s">
        <v>16</v>
      </c>
      <c r="D10" s="64" t="s">
        <v>54</v>
      </c>
      <c r="E10" s="65" t="s">
        <v>62</v>
      </c>
      <c r="F10" s="66"/>
      <c r="G10" s="64" t="str">
        <f>"Nazwa handlowa /
"&amp;C10&amp;" / 
"&amp;D10</f>
        <v>Nazwa handlowa /
Dawka / 
Postać /Opakowanie</v>
      </c>
      <c r="H10" s="69" t="s">
        <v>72</v>
      </c>
      <c r="I10" s="64" t="str">
        <f>B10</f>
        <v>Skład</v>
      </c>
      <c r="J10" s="64" t="s">
        <v>113</v>
      </c>
      <c r="K10" s="64" t="s">
        <v>32</v>
      </c>
      <c r="L10" s="64" t="s">
        <v>33</v>
      </c>
      <c r="M10" s="64" t="s">
        <v>34</v>
      </c>
      <c r="N10" s="64" t="s">
        <v>17</v>
      </c>
    </row>
    <row r="11" spans="1:14" ht="51" customHeight="1">
      <c r="A11" s="85" t="s">
        <v>2</v>
      </c>
      <c r="B11" s="107" t="s">
        <v>103</v>
      </c>
      <c r="C11" s="68" t="s">
        <v>112</v>
      </c>
      <c r="D11" s="67" t="s">
        <v>104</v>
      </c>
      <c r="E11" s="70">
        <v>1300</v>
      </c>
      <c r="F11" s="66" t="s">
        <v>43</v>
      </c>
      <c r="G11" s="14" t="s">
        <v>55</v>
      </c>
      <c r="H11" s="14"/>
      <c r="I11" s="14"/>
      <c r="J11" s="15"/>
      <c r="K11" s="81"/>
      <c r="L11" s="81" t="str">
        <f>IF(K11=0,"0,00",IF(K11&gt;0,ROUND(E11/K11,2)))</f>
        <v>0,00</v>
      </c>
      <c r="M11" s="81"/>
      <c r="N11" s="82">
        <f>ROUND(L11*ROUND(M11,2),2)</f>
        <v>0</v>
      </c>
    </row>
    <row r="12" spans="1:17" ht="15">
      <c r="A12" s="9"/>
      <c r="B12" s="37"/>
      <c r="C12" s="37"/>
      <c r="D12" s="37"/>
      <c r="E12" s="38"/>
      <c r="F12" s="9"/>
      <c r="G12" s="39"/>
      <c r="H12" s="39"/>
      <c r="I12" s="39"/>
      <c r="J12" s="40"/>
      <c r="K12" s="39"/>
      <c r="L12" s="39"/>
      <c r="M12" s="39"/>
      <c r="N12" s="41"/>
      <c r="Q12" s="1"/>
    </row>
    <row r="13" spans="1:17" ht="34.5" customHeight="1">
      <c r="A13" s="9"/>
      <c r="B13" s="146" t="s">
        <v>114</v>
      </c>
      <c r="C13" s="146"/>
      <c r="D13" s="146"/>
      <c r="E13" s="38"/>
      <c r="F13" s="9"/>
      <c r="G13" s="39"/>
      <c r="H13" s="39"/>
      <c r="I13" s="39"/>
      <c r="J13" s="40"/>
      <c r="K13" s="39"/>
      <c r="L13" s="39"/>
      <c r="M13" s="39"/>
      <c r="N13" s="41"/>
      <c r="Q13" s="1"/>
    </row>
    <row r="14" spans="1:17" ht="15" customHeight="1">
      <c r="A14" s="9"/>
      <c r="B14" s="146"/>
      <c r="C14" s="146"/>
      <c r="D14" s="146"/>
      <c r="E14" s="38"/>
      <c r="F14" s="9"/>
      <c r="G14" s="39"/>
      <c r="H14" s="39"/>
      <c r="I14" s="39"/>
      <c r="J14" s="40"/>
      <c r="K14" s="39"/>
      <c r="L14" s="39"/>
      <c r="M14" s="39"/>
      <c r="N14" s="41"/>
      <c r="Q14" s="1"/>
    </row>
    <row r="15" spans="1:17" ht="15">
      <c r="A15" s="9"/>
      <c r="B15" s="37"/>
      <c r="C15" s="37"/>
      <c r="D15" s="37"/>
      <c r="E15" s="38"/>
      <c r="F15" s="9"/>
      <c r="G15" s="39"/>
      <c r="H15" s="39"/>
      <c r="I15" s="39"/>
      <c r="J15" s="40"/>
      <c r="K15" s="39"/>
      <c r="L15" s="39"/>
      <c r="M15" s="39"/>
      <c r="N15" s="41"/>
      <c r="Q15" s="1"/>
    </row>
    <row r="16" spans="1:17" ht="15">
      <c r="A16" s="9"/>
      <c r="B16" s="37"/>
      <c r="C16" s="37"/>
      <c r="D16" s="37"/>
      <c r="E16" s="38"/>
      <c r="F16" s="9"/>
      <c r="G16" s="39"/>
      <c r="H16" s="39"/>
      <c r="I16" s="39"/>
      <c r="J16" s="40"/>
      <c r="K16" s="39"/>
      <c r="L16" s="39"/>
      <c r="M16" s="39"/>
      <c r="N16" s="41"/>
      <c r="Q16" s="1"/>
    </row>
    <row r="17" spans="1:17" ht="15">
      <c r="A17" s="9"/>
      <c r="B17" s="37"/>
      <c r="C17" s="37"/>
      <c r="D17" s="37"/>
      <c r="E17" s="38"/>
      <c r="F17" s="9"/>
      <c r="G17" s="39"/>
      <c r="H17" s="39"/>
      <c r="I17" s="39"/>
      <c r="J17" s="40"/>
      <c r="K17" s="39"/>
      <c r="L17" s="39"/>
      <c r="M17" s="39"/>
      <c r="N17" s="41"/>
      <c r="Q17" s="1"/>
    </row>
    <row r="18" spans="1:17" ht="15">
      <c r="A18" s="9"/>
      <c r="B18" s="37"/>
      <c r="C18" s="37"/>
      <c r="D18" s="37"/>
      <c r="E18" s="38"/>
      <c r="F18" s="9"/>
      <c r="G18" s="39"/>
      <c r="H18" s="39"/>
      <c r="I18" s="39"/>
      <c r="J18" s="40"/>
      <c r="K18" s="39"/>
      <c r="L18" s="39"/>
      <c r="M18" s="39"/>
      <c r="N18" s="41"/>
      <c r="Q18" s="1"/>
    </row>
    <row r="19" spans="1:17" ht="15">
      <c r="A19" s="9"/>
      <c r="B19" s="37"/>
      <c r="C19" s="37"/>
      <c r="D19" s="37"/>
      <c r="E19" s="38"/>
      <c r="F19" s="9"/>
      <c r="G19" s="39"/>
      <c r="H19" s="39"/>
      <c r="I19" s="39"/>
      <c r="J19" s="40"/>
      <c r="K19" s="39"/>
      <c r="L19" s="39"/>
      <c r="M19" s="39"/>
      <c r="N19" s="41"/>
      <c r="Q19" s="1"/>
    </row>
    <row r="20" spans="1:17" ht="15">
      <c r="A20" s="9"/>
      <c r="B20" s="37"/>
      <c r="C20" s="37"/>
      <c r="D20" s="37"/>
      <c r="E20" s="38"/>
      <c r="F20" s="9"/>
      <c r="G20" s="39"/>
      <c r="H20" s="39"/>
      <c r="I20" s="39"/>
      <c r="J20" s="40"/>
      <c r="K20" s="39"/>
      <c r="L20" s="39"/>
      <c r="M20" s="39"/>
      <c r="N20" s="41"/>
      <c r="Q20" s="1"/>
    </row>
    <row r="21" spans="1:17" ht="15">
      <c r="A21" s="9"/>
      <c r="B21" s="37"/>
      <c r="C21" s="37"/>
      <c r="D21" s="37"/>
      <c r="E21" s="38"/>
      <c r="F21" s="9"/>
      <c r="G21" s="39"/>
      <c r="H21" s="39"/>
      <c r="I21" s="39"/>
      <c r="J21" s="40"/>
      <c r="K21" s="39"/>
      <c r="L21" s="39"/>
      <c r="M21" s="39"/>
      <c r="N21" s="41"/>
      <c r="Q21" s="1"/>
    </row>
    <row r="22" spans="1:17" ht="15">
      <c r="A22" s="9"/>
      <c r="B22" s="37"/>
      <c r="C22" s="37"/>
      <c r="D22" s="37"/>
      <c r="E22" s="38"/>
      <c r="F22" s="9"/>
      <c r="G22" s="39"/>
      <c r="H22" s="39"/>
      <c r="I22" s="39"/>
      <c r="J22" s="40"/>
      <c r="K22" s="39"/>
      <c r="L22" s="39"/>
      <c r="M22" s="39"/>
      <c r="N22" s="41"/>
      <c r="Q22" s="1"/>
    </row>
    <row r="23" spans="1:17" ht="15">
      <c r="A23" s="9"/>
      <c r="B23" s="37"/>
      <c r="C23" s="37"/>
      <c r="D23" s="37"/>
      <c r="E23" s="38"/>
      <c r="F23" s="9"/>
      <c r="G23" s="39"/>
      <c r="H23" s="39"/>
      <c r="I23" s="39"/>
      <c r="J23" s="40"/>
      <c r="K23" s="39"/>
      <c r="L23" s="39"/>
      <c r="M23" s="39"/>
      <c r="N23" s="41"/>
      <c r="Q23" s="1"/>
    </row>
    <row r="24" spans="1:17" ht="15">
      <c r="A24" s="9"/>
      <c r="B24" s="37"/>
      <c r="C24" s="37"/>
      <c r="D24" s="37"/>
      <c r="E24" s="38"/>
      <c r="F24" s="9"/>
      <c r="G24" s="39"/>
      <c r="H24" s="39"/>
      <c r="I24" s="39"/>
      <c r="J24" s="40"/>
      <c r="K24" s="39"/>
      <c r="L24" s="39"/>
      <c r="M24" s="39"/>
      <c r="N24" s="41"/>
      <c r="Q24" s="1"/>
    </row>
    <row r="25" spans="1:17" ht="15">
      <c r="A25" s="9"/>
      <c r="B25" s="37"/>
      <c r="C25" s="37"/>
      <c r="D25" s="37"/>
      <c r="E25" s="38"/>
      <c r="F25" s="9"/>
      <c r="G25" s="39"/>
      <c r="H25" s="39"/>
      <c r="I25" s="39"/>
      <c r="J25" s="40"/>
      <c r="K25" s="39"/>
      <c r="L25" s="39"/>
      <c r="M25" s="39"/>
      <c r="N25" s="41"/>
      <c r="Q25" s="1"/>
    </row>
    <row r="26" spans="1:17" ht="15">
      <c r="A26" s="9"/>
      <c r="B26" s="37"/>
      <c r="C26" s="37"/>
      <c r="D26" s="37"/>
      <c r="E26" s="38"/>
      <c r="F26" s="9"/>
      <c r="G26" s="39"/>
      <c r="H26" s="39"/>
      <c r="I26" s="39"/>
      <c r="J26" s="40"/>
      <c r="K26" s="39"/>
      <c r="L26" s="39"/>
      <c r="M26" s="39"/>
      <c r="N26" s="41"/>
      <c r="Q26" s="1"/>
    </row>
    <row r="27" spans="1:17" ht="15">
      <c r="A27" s="9"/>
      <c r="B27" s="37"/>
      <c r="C27" s="37"/>
      <c r="D27" s="37"/>
      <c r="E27" s="38"/>
      <c r="F27" s="9"/>
      <c r="G27" s="39"/>
      <c r="H27" s="39"/>
      <c r="I27" s="39"/>
      <c r="J27" s="40"/>
      <c r="K27" s="39"/>
      <c r="L27" s="39"/>
      <c r="M27" s="39"/>
      <c r="N27" s="41"/>
      <c r="Q27" s="1"/>
    </row>
    <row r="28" spans="1:17" ht="15">
      <c r="A28" s="9"/>
      <c r="B28" s="37"/>
      <c r="C28" s="37"/>
      <c r="D28" s="37"/>
      <c r="E28" s="38"/>
      <c r="F28" s="9"/>
      <c r="G28" s="39"/>
      <c r="H28" s="39"/>
      <c r="I28" s="39"/>
      <c r="J28" s="40"/>
      <c r="K28" s="39"/>
      <c r="L28" s="39"/>
      <c r="M28" s="39"/>
      <c r="N28" s="41"/>
      <c r="Q28" s="1"/>
    </row>
    <row r="29" spans="1:17" ht="15">
      <c r="A29" s="9"/>
      <c r="B29" s="37"/>
      <c r="C29" s="37"/>
      <c r="D29" s="37"/>
      <c r="E29" s="38"/>
      <c r="F29" s="9"/>
      <c r="G29" s="39"/>
      <c r="H29" s="39"/>
      <c r="I29" s="39"/>
      <c r="J29" s="40"/>
      <c r="K29" s="39"/>
      <c r="L29" s="39"/>
      <c r="M29" s="39"/>
      <c r="N29" s="41"/>
      <c r="Q29" s="1"/>
    </row>
    <row r="30" spans="1:17" ht="15">
      <c r="A30" s="9"/>
      <c r="B30" s="37"/>
      <c r="C30" s="37"/>
      <c r="D30" s="37"/>
      <c r="E30" s="38"/>
      <c r="F30" s="9"/>
      <c r="G30" s="39"/>
      <c r="H30" s="39"/>
      <c r="I30" s="39"/>
      <c r="J30" s="40"/>
      <c r="K30" s="39"/>
      <c r="L30" s="39"/>
      <c r="M30" s="39"/>
      <c r="N30" s="41"/>
      <c r="Q30" s="1"/>
    </row>
    <row r="31" spans="1:17" ht="15">
      <c r="A31" s="9"/>
      <c r="B31" s="37"/>
      <c r="C31" s="37"/>
      <c r="D31" s="37"/>
      <c r="E31" s="38"/>
      <c r="F31" s="9"/>
      <c r="G31" s="39"/>
      <c r="H31" s="39"/>
      <c r="I31" s="39"/>
      <c r="J31" s="40"/>
      <c r="K31" s="39"/>
      <c r="L31" s="39"/>
      <c r="M31" s="39"/>
      <c r="N31" s="41"/>
      <c r="Q31" s="1"/>
    </row>
    <row r="32" spans="1:17" ht="15">
      <c r="A32" s="9"/>
      <c r="B32" s="37"/>
      <c r="C32" s="37"/>
      <c r="D32" s="37"/>
      <c r="E32" s="38"/>
      <c r="F32" s="9"/>
      <c r="G32" s="39"/>
      <c r="H32" s="39"/>
      <c r="I32" s="39"/>
      <c r="J32" s="40"/>
      <c r="K32" s="39"/>
      <c r="L32" s="39"/>
      <c r="M32" s="39"/>
      <c r="N32" s="41"/>
      <c r="Q32" s="1"/>
    </row>
    <row r="33" spans="1:17" ht="14.25" customHeight="1">
      <c r="A33" s="9"/>
      <c r="B33" s="37"/>
      <c r="C33" s="37"/>
      <c r="D33" s="37"/>
      <c r="E33" s="38"/>
      <c r="F33" s="9"/>
      <c r="G33" s="39"/>
      <c r="H33" s="39"/>
      <c r="I33" s="39"/>
      <c r="J33" s="40"/>
      <c r="K33" s="39"/>
      <c r="L33" s="39"/>
      <c r="M33" s="39"/>
      <c r="N33" s="41"/>
      <c r="Q33" s="1"/>
    </row>
    <row r="34" ht="15">
      <c r="Q34" s="1"/>
    </row>
    <row r="35" ht="15">
      <c r="Q35" s="1"/>
    </row>
    <row r="36" spans="2:17" ht="15">
      <c r="B36" s="2"/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</sheetData>
  <sheetProtection/>
  <mergeCells count="4">
    <mergeCell ref="G2:I2"/>
    <mergeCell ref="H6:I6"/>
    <mergeCell ref="B13:D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view="pageBreakPreview" zoomScale="90" zoomScaleNormal="80" zoomScaleSheetLayoutView="90" zoomScalePageLayoutView="80" workbookViewId="0" topLeftCell="A1">
      <selection activeCell="M11" sqref="M11"/>
    </sheetView>
  </sheetViews>
  <sheetFormatPr defaultColWidth="9.00390625" defaultRowHeight="12.75"/>
  <cols>
    <col min="1" max="1" width="5.125" style="1" customWidth="1"/>
    <col min="2" max="2" width="18.375" style="1" customWidth="1"/>
    <col min="3" max="3" width="14.125" style="1" customWidth="1"/>
    <col min="4" max="4" width="16.625" style="1" customWidth="1"/>
    <col min="5" max="5" width="11.875" style="21" customWidth="1"/>
    <col min="6" max="6" width="12.875" style="1" customWidth="1"/>
    <col min="7" max="7" width="24.00390625" style="1" customWidth="1"/>
    <col min="8" max="8" width="17.625" style="1" customWidth="1"/>
    <col min="9" max="9" width="15.125" style="1" customWidth="1"/>
    <col min="10" max="10" width="14.25390625" style="1" customWidth="1"/>
    <col min="11" max="11" width="16.25390625" style="1" customWidth="1"/>
    <col min="12" max="13" width="15.25390625" style="1" customWidth="1"/>
    <col min="14" max="14" width="20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DFP.271.81.2020.DB</v>
      </c>
      <c r="N1" s="33" t="s">
        <v>57</v>
      </c>
      <c r="S1" s="2"/>
      <c r="T1" s="2"/>
    </row>
    <row r="2" spans="7:9" ht="15">
      <c r="G2" s="129"/>
      <c r="H2" s="129"/>
      <c r="I2" s="129"/>
    </row>
    <row r="3" ht="15">
      <c r="N3" s="33" t="s">
        <v>63</v>
      </c>
    </row>
    <row r="4" spans="2:17" ht="15">
      <c r="B4" s="4" t="s">
        <v>14</v>
      </c>
      <c r="C4" s="5">
        <v>8</v>
      </c>
      <c r="D4" s="6"/>
      <c r="E4" s="1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7"/>
      <c r="F6" s="9"/>
      <c r="G6" s="11" t="s">
        <v>1</v>
      </c>
      <c r="H6" s="130">
        <f>SUM(N11:N11)</f>
        <v>0</v>
      </c>
      <c r="I6" s="131"/>
      <c r="Q6" s="1"/>
    </row>
    <row r="7" spans="1:17" ht="15">
      <c r="A7" s="4"/>
      <c r="C7" s="9"/>
      <c r="D7" s="9"/>
      <c r="E7" s="1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64" t="s">
        <v>40</v>
      </c>
      <c r="B10" s="64" t="s">
        <v>15</v>
      </c>
      <c r="C10" s="64" t="s">
        <v>16</v>
      </c>
      <c r="D10" s="64" t="s">
        <v>107</v>
      </c>
      <c r="E10" s="65" t="s">
        <v>65</v>
      </c>
      <c r="F10" s="66"/>
      <c r="G10" s="64" t="str">
        <f>"Nazwa handlowa /
"&amp;C10&amp;" / 
"&amp;D10</f>
        <v>Nazwa handlowa /
Dawka / 
 Postać</v>
      </c>
      <c r="H10" s="69" t="s">
        <v>72</v>
      </c>
      <c r="I10" s="64" t="str">
        <f>B10</f>
        <v>Skład</v>
      </c>
      <c r="J10" s="64" t="s">
        <v>73</v>
      </c>
      <c r="K10" s="64" t="s">
        <v>32</v>
      </c>
      <c r="L10" s="64" t="s">
        <v>116</v>
      </c>
      <c r="M10" s="64" t="s">
        <v>34</v>
      </c>
      <c r="N10" s="64" t="s">
        <v>17</v>
      </c>
    </row>
    <row r="11" spans="1:14" ht="102" customHeight="1">
      <c r="A11" s="85" t="s">
        <v>2</v>
      </c>
      <c r="B11" s="73" t="s">
        <v>105</v>
      </c>
      <c r="C11" s="73" t="s">
        <v>106</v>
      </c>
      <c r="D11" s="73" t="s">
        <v>108</v>
      </c>
      <c r="E11" s="71">
        <v>3600</v>
      </c>
      <c r="F11" s="72" t="s">
        <v>115</v>
      </c>
      <c r="G11" s="14" t="s">
        <v>55</v>
      </c>
      <c r="H11" s="47"/>
      <c r="I11" s="47"/>
      <c r="J11" s="15"/>
      <c r="K11" s="84"/>
      <c r="L11" s="81" t="str">
        <f>IF(K11=0,"0,00",IF(K11&gt;0,ROUND(E11/K11,2)))</f>
        <v>0,00</v>
      </c>
      <c r="M11" s="81"/>
      <c r="N11" s="82">
        <f>ROUND(L11*ROUND(M11,2),2)</f>
        <v>0</v>
      </c>
    </row>
    <row r="12" spans="1:17" ht="15">
      <c r="A12" s="9"/>
      <c r="B12" s="37"/>
      <c r="C12" s="37"/>
      <c r="D12" s="37"/>
      <c r="E12" s="38"/>
      <c r="F12" s="9"/>
      <c r="G12" s="39"/>
      <c r="H12" s="39"/>
      <c r="I12" s="39"/>
      <c r="J12" s="40"/>
      <c r="K12" s="40"/>
      <c r="L12" s="39"/>
      <c r="M12" s="39"/>
      <c r="N12" s="41"/>
      <c r="Q12" s="1"/>
    </row>
    <row r="13" spans="1:17" ht="50.25" customHeight="1">
      <c r="A13" s="9"/>
      <c r="B13" s="146" t="s">
        <v>109</v>
      </c>
      <c r="C13" s="146"/>
      <c r="D13" s="146"/>
      <c r="E13" s="146"/>
      <c r="F13" s="146"/>
      <c r="G13" s="146"/>
      <c r="H13" s="39"/>
      <c r="I13" s="39"/>
      <c r="J13" s="40"/>
      <c r="K13" s="40"/>
      <c r="L13" s="39"/>
      <c r="M13" s="39"/>
      <c r="N13" s="41"/>
      <c r="Q13" s="1"/>
    </row>
    <row r="14" spans="1:17" ht="0.75" customHeight="1">
      <c r="A14" s="9"/>
      <c r="B14" s="147"/>
      <c r="C14" s="147"/>
      <c r="D14" s="147"/>
      <c r="E14" s="147"/>
      <c r="F14" s="147"/>
      <c r="G14" s="147"/>
      <c r="H14" s="39"/>
      <c r="I14" s="39"/>
      <c r="J14" s="40"/>
      <c r="K14" s="40"/>
      <c r="L14" s="39"/>
      <c r="M14" s="39"/>
      <c r="N14" s="41"/>
      <c r="Q14" s="1"/>
    </row>
    <row r="15" spans="1:17" ht="15" hidden="1">
      <c r="A15" s="9"/>
      <c r="B15" s="37"/>
      <c r="C15" s="37"/>
      <c r="D15" s="37"/>
      <c r="E15" s="38"/>
      <c r="F15" s="9"/>
      <c r="G15" s="39"/>
      <c r="H15" s="39"/>
      <c r="I15" s="39"/>
      <c r="J15" s="40"/>
      <c r="K15" s="40"/>
      <c r="L15" s="39"/>
      <c r="M15" s="39"/>
      <c r="N15" s="41"/>
      <c r="Q15" s="1"/>
    </row>
    <row r="16" spans="1:17" ht="15">
      <c r="A16" s="9"/>
      <c r="B16" s="9"/>
      <c r="C16" s="9"/>
      <c r="D16" s="9"/>
      <c r="E16" s="17"/>
      <c r="F16" s="9"/>
      <c r="G16" s="9"/>
      <c r="H16" s="9"/>
      <c r="I16" s="9"/>
      <c r="J16" s="9"/>
      <c r="K16" s="9"/>
      <c r="L16" s="9"/>
      <c r="M16" s="9"/>
      <c r="N16" s="9"/>
      <c r="Q16" s="1"/>
    </row>
    <row r="17" spans="1:17" ht="15">
      <c r="A17" s="9"/>
      <c r="B17" s="9"/>
      <c r="C17" s="9"/>
      <c r="D17" s="9"/>
      <c r="E17" s="17"/>
      <c r="F17" s="9"/>
      <c r="G17" s="9"/>
      <c r="H17" s="9"/>
      <c r="I17" s="9"/>
      <c r="J17" s="9"/>
      <c r="K17" s="9"/>
      <c r="L17" s="9"/>
      <c r="M17" s="9"/>
      <c r="N17" s="9"/>
      <c r="Q17" s="1"/>
    </row>
    <row r="18" spans="2:17" ht="15">
      <c r="B18" s="36"/>
      <c r="Q18" s="1"/>
    </row>
    <row r="19" ht="15">
      <c r="Q19" s="1"/>
    </row>
    <row r="20" ht="15">
      <c r="Q20" s="1"/>
    </row>
    <row r="21" ht="15">
      <c r="Q21" s="1"/>
    </row>
    <row r="22" ht="15">
      <c r="Q22" s="1"/>
    </row>
    <row r="23" ht="15">
      <c r="Q23" s="1"/>
    </row>
    <row r="24" ht="15">
      <c r="Q24" s="1"/>
    </row>
    <row r="25" ht="15">
      <c r="Q25" s="1"/>
    </row>
    <row r="26" ht="15">
      <c r="Q26" s="1"/>
    </row>
    <row r="27" ht="15">
      <c r="Q27" s="1"/>
    </row>
    <row r="28" ht="15">
      <c r="Q28" s="1"/>
    </row>
    <row r="29" ht="15">
      <c r="Q29" s="1"/>
    </row>
    <row r="30" ht="15">
      <c r="Q30" s="1"/>
    </row>
    <row r="31" ht="15">
      <c r="Q31" s="1"/>
    </row>
    <row r="32" ht="15">
      <c r="Q32" s="1"/>
    </row>
    <row r="33" ht="15">
      <c r="Q33" s="1"/>
    </row>
    <row r="34" ht="15">
      <c r="Q34" s="1"/>
    </row>
    <row r="35" ht="15">
      <c r="Q35" s="1"/>
    </row>
    <row r="36" ht="15">
      <c r="Q36" s="1"/>
    </row>
    <row r="37" ht="15">
      <c r="Q37" s="1"/>
    </row>
    <row r="38" ht="15"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  <row r="61" ht="15">
      <c r="Q61" s="1"/>
    </row>
    <row r="62" ht="15">
      <c r="Q62" s="1"/>
    </row>
    <row r="63" ht="15">
      <c r="Q63" s="1"/>
    </row>
    <row r="64" ht="15">
      <c r="Q64" s="1"/>
    </row>
    <row r="65" ht="15">
      <c r="Q65" s="1"/>
    </row>
    <row r="66" ht="15">
      <c r="Q66" s="1"/>
    </row>
    <row r="67" ht="15">
      <c r="Q67" s="1"/>
    </row>
    <row r="68" ht="15">
      <c r="Q68" s="1"/>
    </row>
    <row r="69" ht="15">
      <c r="Q69" s="1"/>
    </row>
    <row r="70" ht="15">
      <c r="Q70" s="1"/>
    </row>
    <row r="71" ht="15">
      <c r="Q71" s="1"/>
    </row>
    <row r="72" ht="15">
      <c r="Q72" s="1"/>
    </row>
    <row r="73" ht="15">
      <c r="Q73" s="1"/>
    </row>
    <row r="74" ht="15">
      <c r="Q74" s="1"/>
    </row>
    <row r="75" ht="15">
      <c r="Q75" s="1"/>
    </row>
    <row r="76" ht="15">
      <c r="Q76" s="1"/>
    </row>
    <row r="77" ht="15">
      <c r="Q77" s="1"/>
    </row>
    <row r="78" ht="15">
      <c r="Q78" s="1"/>
    </row>
    <row r="79" ht="15">
      <c r="Q79" s="1"/>
    </row>
    <row r="80" ht="15">
      <c r="Q80" s="1"/>
    </row>
    <row r="81" ht="15">
      <c r="Q81" s="1"/>
    </row>
    <row r="82" ht="15">
      <c r="Q82" s="1"/>
    </row>
    <row r="83" ht="15">
      <c r="Q83" s="1"/>
    </row>
    <row r="84" ht="15">
      <c r="Q84" s="1"/>
    </row>
    <row r="85" ht="15">
      <c r="Q85" s="1"/>
    </row>
    <row r="86" ht="15">
      <c r="Q86" s="1"/>
    </row>
    <row r="87" ht="15">
      <c r="Q87" s="1"/>
    </row>
    <row r="88" ht="15">
      <c r="Q88" s="1"/>
    </row>
    <row r="89" ht="15">
      <c r="Q89" s="1"/>
    </row>
    <row r="90" ht="15">
      <c r="Q90" s="1"/>
    </row>
    <row r="91" ht="15">
      <c r="Q91" s="1"/>
    </row>
    <row r="92" ht="15">
      <c r="Q92" s="1"/>
    </row>
    <row r="93" ht="15">
      <c r="Q93" s="1"/>
    </row>
    <row r="94" ht="15">
      <c r="Q94" s="1"/>
    </row>
    <row r="95" ht="15">
      <c r="Q95" s="1"/>
    </row>
  </sheetData>
  <sheetProtection/>
  <mergeCells count="4">
    <mergeCell ref="G2:I2"/>
    <mergeCell ref="H6:I6"/>
    <mergeCell ref="B13:G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2020-05-29T09:37:41Z</cp:lastPrinted>
  <dcterms:created xsi:type="dcterms:W3CDTF">2003-05-16T10:10:29Z</dcterms:created>
  <dcterms:modified xsi:type="dcterms:W3CDTF">2020-06-03T07:16:45Z</dcterms:modified>
  <cp:category/>
  <cp:version/>
  <cp:contentType/>
  <cp:contentStatus/>
</cp:coreProperties>
</file>