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944" firstSheet="10" activeTab="18"/>
  </bookViews>
  <sheets>
    <sheet name="formularz oferty" sheetId="1" r:id="rId1"/>
    <sheet name="Arkusz cenowy - część 1" sheetId="2" r:id="rId2"/>
    <sheet name="Arkusz cenowy - część 2" sheetId="3" r:id="rId3"/>
    <sheet name="Arkusz cenowy - część 3" sheetId="4" r:id="rId4"/>
    <sheet name="Arkusz cenowy - część 4" sheetId="5" r:id="rId5"/>
    <sheet name="Arkusz cenowy - część 5" sheetId="6" r:id="rId6"/>
    <sheet name="Arkusz cenowy - część 6" sheetId="7" r:id="rId7"/>
    <sheet name="Arkusz cenowy - część 7" sheetId="8" r:id="rId8"/>
    <sheet name="Arkusz cenowy - część 8" sheetId="9" r:id="rId9"/>
    <sheet name="Arkusz cenowy - część 9" sheetId="10" r:id="rId10"/>
    <sheet name="Arkusz cenowy - część 10" sheetId="11" r:id="rId11"/>
    <sheet name="Arkusz cenowy - część 11" sheetId="12" r:id="rId12"/>
    <sheet name="Arkusz cenowy - część 12" sheetId="13" r:id="rId13"/>
    <sheet name="Arkusz cenowy - część 13" sheetId="14" r:id="rId14"/>
    <sheet name="Arkusz cenowy - część 14" sheetId="15" r:id="rId15"/>
    <sheet name="Arkusz cenowy - część 15" sheetId="16" r:id="rId16"/>
    <sheet name="Arkusz cenowy - część 16" sheetId="17" r:id="rId17"/>
    <sheet name="Arkusz cenowy - część 17" sheetId="18" r:id="rId18"/>
    <sheet name="Arkusz cenowy - część 18" sheetId="19" r:id="rId19"/>
  </sheets>
  <definedNames>
    <definedName name="_xlnm.Print_Area" localSheetId="1">'Arkusz cenowy - część 1'!$A$1:$N$15</definedName>
    <definedName name="_xlnm.Print_Area" localSheetId="10">'Arkusz cenowy - część 10'!$A$1:$N$14</definedName>
    <definedName name="_xlnm.Print_Area" localSheetId="11">'Arkusz cenowy - część 11'!$A$1:$N$15</definedName>
    <definedName name="_xlnm.Print_Area" localSheetId="12">'Arkusz cenowy - część 12'!$A$1:$N$13</definedName>
    <definedName name="_xlnm.Print_Area" localSheetId="13">'Arkusz cenowy - część 13'!$A$1:$N$13</definedName>
    <definedName name="_xlnm.Print_Area" localSheetId="14">'Arkusz cenowy - część 14'!$A$1:$N$13</definedName>
    <definedName name="_xlnm.Print_Area" localSheetId="15">'Arkusz cenowy - część 15'!$A$1:$N$13</definedName>
    <definedName name="_xlnm.Print_Area" localSheetId="16">'Arkusz cenowy - część 16'!$A$1:$N$13</definedName>
    <definedName name="_xlnm.Print_Area" localSheetId="17">'Arkusz cenowy - część 17'!$A$1:$N$13</definedName>
    <definedName name="_xlnm.Print_Area" localSheetId="18">'Arkusz cenowy - część 18'!$A$1:$N$14</definedName>
    <definedName name="_xlnm.Print_Area" localSheetId="2">'Arkusz cenowy - część 2'!$A$1:$N$13</definedName>
    <definedName name="_xlnm.Print_Area" localSheetId="3">'Arkusz cenowy - część 3'!$A$1:$N$14</definedName>
    <definedName name="_xlnm.Print_Area" localSheetId="4">'Arkusz cenowy - część 4'!$A$1:$N$15</definedName>
    <definedName name="_xlnm.Print_Area" localSheetId="5">'Arkusz cenowy - część 5'!$A$1:$N$13</definedName>
    <definedName name="_xlnm.Print_Area" localSheetId="6">'Arkusz cenowy - część 6'!$A$1:$N$22</definedName>
    <definedName name="_xlnm.Print_Area" localSheetId="7">'Arkusz cenowy - część 7'!$A$1:$N$14</definedName>
    <definedName name="_xlnm.Print_Area" localSheetId="8">'Arkusz cenowy - część 8'!$A$1:$N$14</definedName>
    <definedName name="_xlnm.Print_Area" localSheetId="9">'Arkusz cenowy - część 9'!$A$1:$N$13</definedName>
    <definedName name="_xlnm.Print_Area" localSheetId="0">'formularz oferty'!$A$1:$E$66</definedName>
  </definedNames>
  <calcPr fullCalcOnLoad="1"/>
</workbook>
</file>

<file path=xl/sharedStrings.xml><?xml version="1.0" encoding="utf-8"?>
<sst xmlns="http://schemas.openxmlformats.org/spreadsheetml/2006/main" count="534" uniqueCount="177">
  <si>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</si>
  <si>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</si>
  <si>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</si>
  <si>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</si>
  <si>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</si>
  <si>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</si>
  <si>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</si>
  <si>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</si>
  <si>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</si>
  <si>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</si>
  <si>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</si>
  <si>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</si>
  <si>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</si>
  <si>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</si>
  <si>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</si>
  <si>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</si>
  <si>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</si>
  <si>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</si>
  <si>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</si>
  <si>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</si>
  <si>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</si>
  <si>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</si>
  <si>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</si>
  <si>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</si>
  <si>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</si>
  <si>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</si>
  <si>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</si>
  <si>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</si>
  <si>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</si>
  <si>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</si>
  <si>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</si>
  <si>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</si>
  <si>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</si>
  <si>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</si>
  <si>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</si>
  <si>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</si>
  <si>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</si>
  <si>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</si>
  <si>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</si>
  <si>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</si>
  <si>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</si>
  <si>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</si>
  <si>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</si>
  <si>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</si>
  <si>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</si>
  <si>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</si>
  <si>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</si>
  <si>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</si>
  <si>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</si>
  <si>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</si>
  <si>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</si>
  <si>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</si>
  <si>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 xml:space="preserve">Ilość </t>
  </si>
  <si>
    <t>Nazwa handlowa:
Dawka: 
Postać / Opakowanie:</t>
  </si>
  <si>
    <t>9.</t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</si>
  <si>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Garamond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Garamond"/>
        <family val="1"/>
      </rPr>
      <t xml:space="preserve">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</si>
  <si>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Garamond"/>
        <family val="1"/>
      </rPr>
      <t>*Jeżeli wykonawca nie poda tych informacji to Zamawiający przyjmie, że wykonawca nie zamierza powierzać żadnej części zamówienia podwykonawcy</t>
    </r>
  </si>
  <si>
    <t>Oświadczamy, że zapoznaliśmy się z treścią załączonego do specyfikacji wzoru umowy i w przypadku wyboru naszej oferty zawrzemy z zamawiającym  umowę sporządzoną na podstawie tego wzoru.</t>
  </si>
  <si>
    <r>
      <t xml:space="preserve">Oświadczamy, że jesteśmy małym lub średnim przedsiębiorstwem: TAK/NIE </t>
    </r>
    <r>
      <rPr>
        <i/>
        <sz val="11"/>
        <rFont val="Garamond"/>
        <family val="1"/>
      </rPr>
      <t>(*niepotrzebne skreślić)</t>
    </r>
  </si>
  <si>
    <t>* wymagany jeden podmiot odpowiedzialny</t>
  </si>
  <si>
    <t>Dostawa produktów leczniczych, produktów leczniczych z importu docelowego, środków dietetycznych specjalnego przeznaczenia medycznego do Apteki Szpitala Uniwersyteckiego w Krakowie.</t>
  </si>
  <si>
    <t>DFP.271.30.2020.EP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</si>
  <si>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</si>
  <si>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</si>
  <si>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</si>
  <si>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</si>
  <si>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</si>
  <si>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</si>
  <si>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</si>
  <si>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</si>
  <si>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</si>
  <si>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</si>
  <si>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</si>
  <si>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</si>
  <si>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</si>
  <si>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</si>
  <si>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</si>
  <si>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</si>
  <si>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 xml:space="preserve">Oświadczamy, że zamówienie będziemy wykonywać do czasu wyczerpania ilości produktów określonych w załączniku nr 1a do specyfikacji, nie dłużej jednak niż przez 5 miesiące od daty zawarcia umowy. </t>
  </si>
  <si>
    <t>*wymagany jeden podmiot odpowiedzialny</t>
  </si>
  <si>
    <t>Paliperidonum</t>
  </si>
  <si>
    <t>75 mg</t>
  </si>
  <si>
    <t>zawiesina do wstrzykiwań o
przedłużonym uwalnianiu</t>
  </si>
  <si>
    <t>20 mg/g</t>
  </si>
  <si>
    <t>tuba 40 g</t>
  </si>
  <si>
    <t>sztuk</t>
  </si>
  <si>
    <t>pojemnik 400 g</t>
  </si>
  <si>
    <t>Sulfathiazolum argentum *</t>
  </si>
  <si>
    <t>^ wykaz C Obwieszczenia MZ aktualny na dzień składania oferty</t>
  </si>
  <si>
    <t>Netupitantum + Palonosetronum^</t>
  </si>
  <si>
    <t>300 mg + 0,5 mg</t>
  </si>
  <si>
    <t>1 kapsułka twarda</t>
  </si>
  <si>
    <t xml:space="preserve">Sulphadiazine </t>
  </si>
  <si>
    <t>500 mg</t>
  </si>
  <si>
    <t>tabletki</t>
  </si>
  <si>
    <t>Iomeprolum *</t>
  </si>
  <si>
    <t>61,24 g jomeprolu/100 ml (300 mg J/ml), 50 ml</t>
  </si>
  <si>
    <t>roztwór do wstrz., butel.</t>
  </si>
  <si>
    <t>71,44 g jomeprolu/100 ml (350 mg J/ml), 100 ml</t>
  </si>
  <si>
    <t>71,44 g jomeprolu/100 ml (350 mg J/ml), 500 ml</t>
  </si>
  <si>
    <t>* Wymagany jeden podmiot odpowiedzialny</t>
  </si>
  <si>
    <t>Protamini sulfas^^</t>
  </si>
  <si>
    <t>10 mg/ml, 5 ml</t>
  </si>
  <si>
    <t>roztwór do wstrz; amp.</t>
  </si>
  <si>
    <t>^^ możliwe czasowe dopuszczenie</t>
  </si>
  <si>
    <t>Apixabanum</t>
  </si>
  <si>
    <t>2,5 mg</t>
  </si>
  <si>
    <t>tabletki powlekane</t>
  </si>
  <si>
    <t>Aripiprazolum*</t>
  </si>
  <si>
    <t>tabletki ulegające rozpadowi w jamie ustnej</t>
  </si>
  <si>
    <t>10 mg</t>
  </si>
  <si>
    <t>15 mg</t>
  </si>
  <si>
    <t>30 mg</t>
  </si>
  <si>
    <t>Butaconazoli nitras</t>
  </si>
  <si>
    <t>20 mg/g; 5 g</t>
  </si>
  <si>
    <t>1 aplikator 5 g</t>
  </si>
  <si>
    <t>Doxazosinum*</t>
  </si>
  <si>
    <t>4 mg</t>
  </si>
  <si>
    <t>8 mg</t>
  </si>
  <si>
    <t>Mupirocinum</t>
  </si>
  <si>
    <t>20 mg / g, 15 g</t>
  </si>
  <si>
    <t>maść</t>
  </si>
  <si>
    <t>Permethrinum</t>
  </si>
  <si>
    <t>50 mg/g, 30 g</t>
  </si>
  <si>
    <t>krem, tuba</t>
  </si>
  <si>
    <t>Risedronatum natricum**</t>
  </si>
  <si>
    <t>35 mg</t>
  </si>
  <si>
    <t>**max 4 szt w opakowaniu</t>
  </si>
  <si>
    <t>Insulin glargine</t>
  </si>
  <si>
    <t>100 j./ml , 3 ml</t>
  </si>
  <si>
    <t>roztwór do wstrzykiwań; wstrzykiwacze, opakowanie typu solostar</t>
  </si>
  <si>
    <t>Acetylcysteinum</t>
  </si>
  <si>
    <t>600 mg/5g</t>
  </si>
  <si>
    <t>Pyrimethaminum*</t>
  </si>
  <si>
    <t>25 mg</t>
  </si>
  <si>
    <t>* import docelowy</t>
  </si>
  <si>
    <t>Białko 1,3 g/100 ml. Tłuszcz 3,4 g/100 ml. Kwas linolowy 400 mg/100 ml, α-linolenowy 74 mg/100 ml. Węglowodany 7,3 g/100 ml (w tym laktoza 6,9 g). Oligosacharydy prebiotyczne GOS i FOS 800 mg/100 ml. Składniki mineralne (w tym Ca : P = 1,8; Fe 0,55 mg/100 ml). Witaminy. Wzbogacony w taurynę, L-karnitynę, cholinę i inozytol. Wartość energetyczna 66 kcal/100 ml (275 kJ/100 ml). Produkt bezglutenowy.</t>
  </si>
  <si>
    <t>90 ml</t>
  </si>
  <si>
    <t>Modyfikowane mleko początkowe dla niemowląt od urodzenia w płynie, buteleczka</t>
  </si>
  <si>
    <t>Zawartość energetyczna: 1 kcal/ml, Zawartość białka: 3,3 g/100 ml. Zawiera białka serwatkowe i kazeinowe w proporcji 60:40 poprawiające tolerancje diety1,2,3;  EPA (7,88 mg/100 ml) i DHA (33,9 mg/100 ml); mieszanina błonnika pokarmowego (6 rodzajów błonnika o odpowiednich proporcjach włókien rozpuszczalnych i nierozpuszczalnych), Klinicznie wolna od laktozy, Bezglutenowa. Osmolarność: 230 mOsmol/l</t>
  </si>
  <si>
    <t>500 ml</t>
  </si>
  <si>
    <t>Bupropioni hydrochloridum * ***</t>
  </si>
  <si>
    <t>150 mg</t>
  </si>
  <si>
    <t>tabletki o zmodyfikowanym uwalnianiu</t>
  </si>
  <si>
    <t>Bupropioni hydrochloridum* ***</t>
  </si>
  <si>
    <t>300 mg</t>
  </si>
  <si>
    <t xml:space="preserve">*wymagany jeden podmiot odpowiedzialny </t>
  </si>
  <si>
    <t>200 mg
+ 245 mg</t>
  </si>
  <si>
    <t>stała postać doustna</t>
  </si>
  <si>
    <t>Doxycyclinum</t>
  </si>
  <si>
    <t>20mg/ml; 5 ml</t>
  </si>
  <si>
    <t>roztwór do infuzji, fiol.</t>
  </si>
  <si>
    <t>Valganciclovirum</t>
  </si>
  <si>
    <t xml:space="preserve"> 450 mg</t>
  </si>
  <si>
    <t>proszek do sporz. koncentratu do przyg. roztw. do infuzji, fiol.</t>
  </si>
  <si>
    <t xml:space="preserve">Kompletna dieta do żywienia dojelitowego, wysokoenergetyczna -2 kcal/ml, bogatobiałkowa - 20% energii białkowej, zawierająca białko mleka, tłuszcze MCT/LCT i ω-3 kwasy tłuszczowe, niskosodowa, bezresztkowa, o osmolarności do 395 mosmol/l, </t>
  </si>
  <si>
    <t xml:space="preserve">Gotowy do użycia, przeznaczony do żywienia dojelitowego przez zgłębnik; w worku zabezpieczonym samozasklepiającą się membraną </t>
  </si>
  <si>
    <t>Glucosum et Natrium Chloratum 1:1</t>
  </si>
  <si>
    <t>50mg+9mg/ml; 500 ml</t>
  </si>
  <si>
    <t>Butelka stojąca z tworzywa sztucznego z dwoma niezależnymi portami podawczymi</t>
  </si>
  <si>
    <t>płyn; Białko 3,9 g/100 ml. Węglowodany 23,5 g/100 ml (w tym cukry 4,8 g/100 ml, laktoza 30 mg/100 ml). Tłuszcze 10 g/100 ml (w tym nasycone kwasy tłuszczowe 0,9 g/100 ml). Składniki mineralne. Witaminy. Wzbogacony w cholinę, taurynę i L-karnitynę. Osmolarność 455 mOsmol/l. Wartość energetyczna 200 kcal/100 ml (835 kJ/100 ml).; 125 ml</t>
  </si>
  <si>
    <t xml:space="preserve">125 ml </t>
  </si>
  <si>
    <t>płyn; Białko 7,3 g/100 ml. Węglowodany 20 g/100 ml (w tym cukry 4,8 g/100 ml, laktoza 60 mg/100 ml). Tłuszcze 10 g/100 ml (w tym nasycone kwasy tłuszczowe 0,9 g/100 ml). Składniki mineralne. Witaminy. Wzbogacony w cholinę, taurynę i L-karnitynę. Osmolarność 410 mOsm/l. Wartość energetyczna 199 kcal/100 ml (835 kJ/100 ml).; 125 ml</t>
  </si>
  <si>
    <t>tabletki o zmodyfikowanym
uwalnianiu</t>
  </si>
  <si>
    <t xml:space="preserve">Producent </t>
  </si>
  <si>
    <t>Kod EAN (jeżeli dotyczy)</t>
  </si>
  <si>
    <t>Emtricitabine + Tenofovir disoproxil fumarate</t>
  </si>
  <si>
    <t>W 100 ml: 2 kcal/ml, co najmniej 20% energii białkowe, tłuszcze  45 energy %; Osmolarność 395 mosmol/l, 500 ml</t>
  </si>
  <si>
    <t>Leczenie żywieniowe osób z niewydolnością nerek leczonych zachowawczo, wymagających ograniczenia podaży białka. Dieta hiperkaloryczna (2 kcal/ml), o małej zawartości białka i laktozy, ze zmniejszoną ilością składników mineralnych (Na, K, Cl, P, Mg) i zwiększona ilością przeciwutleniaczy, bezresztkowa, bezglutenowa</t>
  </si>
  <si>
    <t>8.</t>
  </si>
  <si>
    <t>11.</t>
  </si>
  <si>
    <t>Dietetyczny środek spożywczy specjalnego przeznaczenia medycznego. Kompletna pod względem odżywczym, gotowa do użycia dieta z dodatkiem błonnika dla dzieci w wieku od 7 do 12 lat lub o masie ciała od 21 do 45 kg. Do postępowania dietetycznego w przypadku
niedożywienia związanego z chorobą. Do stosowania przez zgłębnik.</t>
  </si>
  <si>
    <t>*** w leczeniu dużych epizodów depresji</t>
  </si>
  <si>
    <r>
      <t>Oświadczamy, że oferowane przez nas w części:</t>
    </r>
    <r>
      <rPr>
        <b/>
        <sz val="11"/>
        <rFont val="Garamond"/>
        <family val="1"/>
      </rPr>
      <t xml:space="preserve"> 10, 16, 18 </t>
    </r>
    <r>
      <rPr>
        <sz val="11"/>
        <rFont val="Garamond"/>
        <family val="1"/>
      </rPr>
      <t>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  </r>
  </si>
  <si>
    <r>
      <t xml:space="preserve">Oświadczamy, że oferowane przez nas w części: </t>
    </r>
    <r>
      <rPr>
        <b/>
        <sz val="11"/>
        <rFont val="Garamond"/>
        <family val="1"/>
      </rPr>
      <t>1 - 9, 11 - 15, 17</t>
    </r>
    <r>
      <rPr>
        <sz val="11"/>
        <rFont val="Garamond"/>
        <family val="1"/>
      </rPr>
      <t xml:space="preserve">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lecznicze). </t>
    </r>
  </si>
  <si>
    <t>proszek do sporządzania roztworu</t>
  </si>
  <si>
    <t xml:space="preserve">Mycophenolate mofetil 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</si>
</sst>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[$€-2]\ * #,##0.00_-;\-[$€-2]\ * #,##0.00_-;_-[$€-2]\ * &quot;-&quot;??_-;_-@_-"/>
    <numFmt numFmtId="183" formatCode="&quot; &quot;#,##0.00&quot;      &quot;;&quot;-&quot;#,##0.00&quot;      &quot;;&quot; -&quot;#&quot;      &quot;;@&quot; &quot;"/>
    <numFmt numFmtId="184" formatCode="&quot; &quot;#,##0.00&quot; zł &quot;;&quot;-&quot;#,##0.00&quot; zł &quot;;&quot; -&quot;#&quot; zł &quot;;@&quot; &quot;"/>
    <numFmt numFmtId="185" formatCode="&quot; &quot;[$€-402]&quot; &quot;#,##0.00&quot; &quot;;&quot;-&quot;[$€-402]&quot; &quot;#,##0.00&quot; &quot;;&quot; &quot;[$€-402]&quot; -&quot;00&quot; &quot;;@&quot; &quot;"/>
    <numFmt numFmtId="186" formatCode="&quot; &quot;[$€]&quot; &quot;#,##0.00&quot; &quot;;&quot;-&quot;[$€]&quot; &quot;#,##0.00&quot; &quot;;&quot; &quot;[$€]&quot; -&quot;00&quot; &quot;;@&quot; &quot;"/>
    <numFmt numFmtId="187" formatCode="[$€-410]&quot; &quot;#,##0.00"/>
    <numFmt numFmtId="188" formatCode="&quot; &quot;#,##0.00&quot; &quot;[$zł-415]&quot; &quot;;&quot;-&quot;#,##0.00&quot; &quot;[$zł-415]&quot; &quot;;&quot; -&quot;#&quot; &quot;[$zł-415]&quot; &quot;;@&quot; &quot;"/>
    <numFmt numFmtId="189" formatCode="&quot; &quot;#,##0.00&quot; &quot;[$zł-415]&quot; &quot;;&quot;-&quot;#,##0.00&quot; &quot;[$zł-415]&quot; &quot;;&quot; -&quot;00&quot; &quot;[$zł-415]&quot; &quot;;@&quot; &quot;"/>
    <numFmt numFmtId="190" formatCode="&quot; &quot;[$€-415]&quot; &quot;#,##0.00&quot; &quot;;&quot;-&quot;[$€-415]&quot; &quot;#,##0.00&quot; &quot;;&quot; &quot;[$€-415]&quot; -&quot;00&quot; &quot;;@&quot; &quot;"/>
    <numFmt numFmtId="191" formatCode="#,##0.00\ [$zł-415]"/>
    <numFmt numFmtId="192" formatCode="[$-415]dddd\,\ d\ mmmm\ yyyy"/>
    <numFmt numFmtId="193" formatCode="&quot; &quot;#,##0&quot;    &quot;;&quot;-&quot;#,##0&quot;    &quot;;&quot; -&quot;00&quot;    &quot;;&quot; &quot;@&quot; &quot;"/>
    <numFmt numFmtId="194" formatCode="#,##0.0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0"/>
      <name val="Garamond"/>
      <family val="1"/>
    </font>
    <font>
      <sz val="8"/>
      <name val="Arial"/>
      <family val="2"/>
    </font>
    <font>
      <sz val="11"/>
      <color indexed="63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sz val="11"/>
      <color rgb="FF00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6" fillId="0" borderId="0" applyFont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183" fontId="36" fillId="0" borderId="0" applyFont="0" applyBorder="0" applyProtection="0">
      <alignment/>
    </xf>
    <xf numFmtId="183" fontId="36" fillId="0" borderId="0" applyFont="0" applyBorder="0" applyProtection="0">
      <alignment/>
    </xf>
    <xf numFmtId="184" fontId="37" fillId="0" borderId="0" applyFont="0" applyBorder="0" applyProtection="0">
      <alignment/>
    </xf>
    <xf numFmtId="184" fontId="37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4" fillId="0" borderId="0" applyNumberForma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4" fillId="0" borderId="0" applyNumberFormat="0" applyBorder="0" applyProtection="0">
      <alignment/>
    </xf>
    <xf numFmtId="0" fontId="0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9" fontId="37" fillId="0" borderId="0" applyFont="0" applyBorder="0" applyProtection="0">
      <alignment/>
    </xf>
    <xf numFmtId="44" fontId="0" fillId="0" borderId="0" applyFont="0" applyFill="0" applyBorder="0" applyAlignment="0" applyProtection="0"/>
    <xf numFmtId="184" fontId="36" fillId="0" borderId="0" applyFont="0" applyBorder="0" applyProtection="0">
      <alignment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9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79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3" fontId="5" fillId="33" borderId="11" xfId="42" applyNumberFormat="1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1" fontId="4" fillId="0" borderId="10" xfId="44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 applyProtection="1">
      <alignment vertical="top" wrapText="1"/>
      <protection locked="0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left" vertical="top" wrapText="1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3" fontId="4" fillId="34" borderId="13" xfId="0" applyNumberFormat="1" applyFont="1" applyFill="1" applyBorder="1" applyAlignment="1" applyProtection="1">
      <alignment horizontal="left" vertical="top" wrapText="1"/>
      <protection locked="0"/>
    </xf>
    <xf numFmtId="0" fontId="4" fillId="34" borderId="10" xfId="44" applyNumberFormat="1" applyFont="1" applyFill="1" applyBorder="1" applyAlignment="1" applyProtection="1">
      <alignment horizontal="left" vertical="top" wrapText="1"/>
      <protection locked="0"/>
    </xf>
    <xf numFmtId="0" fontId="4" fillId="0" borderId="13" xfId="44" applyNumberFormat="1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10" xfId="44" applyNumberFormat="1" applyFont="1" applyFill="1" applyBorder="1" applyAlignment="1">
      <alignment horizontal="left" vertical="top" wrapText="1"/>
    </xf>
    <xf numFmtId="0" fontId="4" fillId="0" borderId="10" xfId="70" applyFont="1" applyFill="1" applyBorder="1" applyAlignment="1">
      <alignment vertical="top" wrapText="1"/>
      <protection/>
    </xf>
    <xf numFmtId="0" fontId="51" fillId="0" borderId="10" xfId="0" applyFont="1" applyBorder="1" applyAlignment="1">
      <alignment vertical="top" wrapText="1"/>
    </xf>
    <xf numFmtId="3" fontId="4" fillId="34" borderId="10" xfId="44" applyNumberFormat="1" applyFont="1" applyFill="1" applyBorder="1" applyAlignment="1">
      <alignment horizontal="left" vertical="top" wrapText="1"/>
    </xf>
    <xf numFmtId="3" fontId="51" fillId="0" borderId="10" xfId="0" applyNumberFormat="1" applyFont="1" applyBorder="1" applyAlignment="1">
      <alignment horizontal="left" vertical="top"/>
    </xf>
    <xf numFmtId="3" fontId="4" fillId="0" borderId="10" xfId="44" applyNumberFormat="1" applyFont="1" applyFill="1" applyBorder="1" applyAlignment="1">
      <alignment horizontal="left" vertical="top" wrapText="1"/>
    </xf>
    <xf numFmtId="3" fontId="51" fillId="0" borderId="13" xfId="0" applyNumberFormat="1" applyFont="1" applyBorder="1" applyAlignment="1">
      <alignment horizontal="left" vertical="top"/>
    </xf>
    <xf numFmtId="3" fontId="4" fillId="34" borderId="10" xfId="50" applyNumberFormat="1" applyFont="1" applyFill="1" applyBorder="1" applyAlignment="1">
      <alignment horizontal="left" vertical="top"/>
    </xf>
    <xf numFmtId="0" fontId="51" fillId="0" borderId="13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175" fontId="8" fillId="34" borderId="0" xfId="5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3" fontId="5" fillId="33" borderId="15" xfId="42" applyNumberFormat="1" applyFont="1" applyFill="1" applyBorder="1" applyAlignment="1" applyProtection="1">
      <alignment horizontal="left" vertical="center" wrapText="1"/>
      <protection locked="0"/>
    </xf>
    <xf numFmtId="0" fontId="4" fillId="33" borderId="16" xfId="0" applyFont="1" applyFill="1" applyBorder="1" applyAlignment="1" applyProtection="1">
      <alignment horizontal="left" vertical="center" wrapText="1"/>
      <protection locked="0"/>
    </xf>
    <xf numFmtId="0" fontId="52" fillId="0" borderId="10" xfId="0" applyFont="1" applyBorder="1" applyAlignment="1">
      <alignment horizontal="left" vertical="top"/>
    </xf>
    <xf numFmtId="0" fontId="4" fillId="0" borderId="10" xfId="64" applyFont="1" applyFill="1" applyBorder="1" applyAlignment="1">
      <alignment horizontal="left" vertical="top" wrapText="1"/>
    </xf>
    <xf numFmtId="175" fontId="4" fillId="0" borderId="10" xfId="50" applyNumberFormat="1" applyFont="1" applyFill="1" applyBorder="1" applyAlignment="1">
      <alignment horizontal="left" vertical="top" wrapText="1"/>
    </xf>
    <xf numFmtId="0" fontId="4" fillId="0" borderId="10" xfId="50" applyNumberFormat="1" applyFont="1" applyFill="1" applyBorder="1" applyAlignment="1">
      <alignment horizontal="left" vertical="top" wrapText="1"/>
    </xf>
    <xf numFmtId="49" fontId="52" fillId="0" borderId="10" xfId="64" applyNumberFormat="1" applyFont="1" applyFill="1" applyBorder="1" applyAlignment="1" applyProtection="1">
      <alignment horizontal="left" vertical="top" wrapText="1"/>
      <protection/>
    </xf>
    <xf numFmtId="0" fontId="51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44" applyNumberFormat="1" applyFont="1" applyFill="1" applyBorder="1" applyAlignment="1">
      <alignment horizontal="left" vertical="top"/>
    </xf>
    <xf numFmtId="0" fontId="9" fillId="35" borderId="10" xfId="0" applyFont="1" applyFill="1" applyBorder="1" applyAlignment="1">
      <alignment horizontal="left" vertical="top" wrapText="1"/>
    </xf>
    <xf numFmtId="0" fontId="4" fillId="0" borderId="10" xfId="70" applyFont="1" applyBorder="1" applyAlignment="1" applyProtection="1">
      <alignment horizontal="left" vertical="top" wrapText="1"/>
      <protection locked="0"/>
    </xf>
    <xf numFmtId="0" fontId="4" fillId="0" borderId="10" xfId="70" applyFont="1" applyFill="1" applyBorder="1" applyAlignment="1">
      <alignment horizontal="left" vertical="top" wrapText="1"/>
      <protection/>
    </xf>
    <xf numFmtId="0" fontId="4" fillId="0" borderId="10" xfId="70" applyFont="1" applyBorder="1" applyAlignment="1">
      <alignment horizontal="left" vertical="top" wrapText="1"/>
      <protection/>
    </xf>
    <xf numFmtId="8" fontId="4" fillId="34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/>
    </xf>
    <xf numFmtId="175" fontId="4" fillId="0" borderId="10" xfId="5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0" fontId="51" fillId="0" borderId="10" xfId="44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50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</cellXfs>
  <cellStyles count="7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4 2" xfId="48"/>
    <cellStyle name="Dziesiętny 5" xfId="49"/>
    <cellStyle name="Dziesiętny 6" xfId="50"/>
    <cellStyle name="Excel Built-in Comma" xfId="51"/>
    <cellStyle name="Excel Built-in Comma 1" xfId="52"/>
    <cellStyle name="Excel Built-in Currency" xfId="53"/>
    <cellStyle name="Excel_BuiltIn_Currency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3" xfId="65"/>
    <cellStyle name="Normalny 4" xfId="66"/>
    <cellStyle name="Normalny 5" xfId="67"/>
    <cellStyle name="Normalny 7" xfId="68"/>
    <cellStyle name="Normalny 7 2" xfId="69"/>
    <cellStyle name="Normalny_Arkusz1" xfId="70"/>
    <cellStyle name="Obliczenia" xfId="71"/>
    <cellStyle name="Followed Hyperlink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Walutowy 2" xfId="81"/>
    <cellStyle name="Walutowy 2 2" xfId="82"/>
    <cellStyle name="Walutowy 2 3" xfId="83"/>
    <cellStyle name="Walutowy 3" xfId="84"/>
    <cellStyle name="Walutowy 3 2" xfId="85"/>
    <cellStyle name="Walutowy 4" xfId="86"/>
    <cellStyle name="Walutowy 5" xfId="87"/>
    <cellStyle name="Walutowy 6" xfId="88"/>
    <cellStyle name="Zły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D66"/>
  <sheetViews>
    <sheetView showGridLines="0" view="pageBreakPreview" zoomScale="115" zoomScaleNormal="175" zoomScaleSheetLayoutView="115" zoomScalePageLayoutView="115" workbookViewId="0" topLeftCell="A49">
      <selection activeCell="B46" sqref="B46:D46"/>
    </sheetView>
  </sheetViews>
  <sheetFormatPr defaultColWidth="9.00390625" defaultRowHeight="12.75"/>
  <cols>
    <col min="1" max="1" width="6.125" style="9" customWidth="1"/>
    <col min="2" max="3" width="30.00390625" style="1" customWidth="1"/>
    <col min="4" max="4" width="41.625" style="4" customWidth="1"/>
    <col min="5" max="5" width="3.875" style="1" customWidth="1"/>
    <col min="6" max="8" width="9.125" style="1" customWidth="1"/>
    <col min="9" max="9" width="22.25390625" style="1" customWidth="1"/>
    <col min="10" max="11" width="16.125" style="1" customWidth="1"/>
    <col min="12" max="16384" width="9.125" style="1" customWidth="1"/>
  </cols>
  <sheetData>
    <row r="1" ht="15">
      <c r="D1" s="2" t="s">
        <v>45</v>
      </c>
    </row>
    <row r="2" spans="2:4" ht="15">
      <c r="B2" s="3"/>
      <c r="C2" s="3" t="s">
        <v>44</v>
      </c>
      <c r="D2" s="3"/>
    </row>
    <row r="4" spans="2:3" ht="15">
      <c r="B4" s="9" t="s">
        <v>35</v>
      </c>
      <c r="C4" s="1" t="s">
        <v>61</v>
      </c>
    </row>
    <row r="5" ht="15">
      <c r="B5" s="9"/>
    </row>
    <row r="6" spans="2:4" ht="50.25" customHeight="1">
      <c r="B6" s="9" t="s">
        <v>34</v>
      </c>
      <c r="C6" s="105" t="s">
        <v>60</v>
      </c>
      <c r="D6" s="105"/>
    </row>
    <row r="7" ht="15">
      <c r="B7" s="9"/>
    </row>
    <row r="8" spans="2:4" ht="15">
      <c r="B8" s="7" t="s">
        <v>30</v>
      </c>
      <c r="C8" s="111"/>
      <c r="D8" s="112"/>
    </row>
    <row r="9" spans="2:4" ht="15">
      <c r="B9" s="7" t="s">
        <v>36</v>
      </c>
      <c r="C9" s="113"/>
      <c r="D9" s="114"/>
    </row>
    <row r="10" spans="2:4" ht="15">
      <c r="B10" s="7" t="s">
        <v>29</v>
      </c>
      <c r="C10" s="106"/>
      <c r="D10" s="107"/>
    </row>
    <row r="11" spans="2:4" ht="15">
      <c r="B11" s="7" t="s">
        <v>38</v>
      </c>
      <c r="C11" s="106"/>
      <c r="D11" s="107"/>
    </row>
    <row r="12" spans="2:4" ht="15">
      <c r="B12" s="7" t="s">
        <v>39</v>
      </c>
      <c r="C12" s="106"/>
      <c r="D12" s="107"/>
    </row>
    <row r="13" spans="2:4" ht="15">
      <c r="B13" s="7" t="s">
        <v>40</v>
      </c>
      <c r="C13" s="106"/>
      <c r="D13" s="107"/>
    </row>
    <row r="14" spans="2:4" ht="15">
      <c r="B14" s="7" t="s">
        <v>41</v>
      </c>
      <c r="C14" s="106"/>
      <c r="D14" s="107"/>
    </row>
    <row r="15" spans="2:4" ht="15">
      <c r="B15" s="7" t="s">
        <v>42</v>
      </c>
      <c r="C15" s="106"/>
      <c r="D15" s="107"/>
    </row>
    <row r="16" spans="2:4" ht="15">
      <c r="B16" s="7" t="s">
        <v>43</v>
      </c>
      <c r="C16" s="106"/>
      <c r="D16" s="107"/>
    </row>
    <row r="17" spans="3:4" ht="15">
      <c r="C17" s="9"/>
      <c r="D17" s="10"/>
    </row>
    <row r="18" spans="2:4" ht="15">
      <c r="B18" s="99" t="s">
        <v>37</v>
      </c>
      <c r="C18" s="98"/>
      <c r="D18" s="12"/>
    </row>
    <row r="19" spans="3:4" ht="15">
      <c r="C19" s="11"/>
      <c r="D19" s="12"/>
    </row>
    <row r="20" spans="2:4" ht="21" customHeight="1">
      <c r="B20" s="7" t="s">
        <v>16</v>
      </c>
      <c r="C20" s="13" t="s">
        <v>0</v>
      </c>
      <c r="D20" s="9"/>
    </row>
    <row r="21" spans="2:4" ht="17.25" customHeight="1">
      <c r="B21" s="6" t="s">
        <v>22</v>
      </c>
      <c r="C21" s="92">
        <f>'Arkusz cenowy - część 1'!H6</f>
        <v>0</v>
      </c>
      <c r="D21" s="9"/>
    </row>
    <row r="22" spans="2:4" ht="15.75" customHeight="1">
      <c r="B22" s="6" t="s">
        <v>23</v>
      </c>
      <c r="C22" s="92">
        <f>'Arkusz cenowy - część 2'!H5</f>
        <v>0</v>
      </c>
      <c r="D22" s="9"/>
    </row>
    <row r="23" spans="2:4" ht="15.75" customHeight="1">
      <c r="B23" s="6" t="s">
        <v>62</v>
      </c>
      <c r="C23" s="92">
        <f>'Arkusz cenowy - część 3'!H5</f>
        <v>0</v>
      </c>
      <c r="D23" s="9"/>
    </row>
    <row r="24" spans="2:4" ht="17.25" customHeight="1">
      <c r="B24" s="6" t="s">
        <v>63</v>
      </c>
      <c r="C24" s="92">
        <f>'Arkusz cenowy - część 4'!H5</f>
        <v>0</v>
      </c>
      <c r="D24" s="9"/>
    </row>
    <row r="25" spans="2:4" ht="18" customHeight="1">
      <c r="B25" s="6" t="s">
        <v>64</v>
      </c>
      <c r="C25" s="92">
        <f>'Arkusz cenowy - część 5'!H5</f>
        <v>0</v>
      </c>
      <c r="D25" s="9"/>
    </row>
    <row r="26" spans="2:4" ht="15.75" customHeight="1">
      <c r="B26" s="6" t="s">
        <v>65</v>
      </c>
      <c r="C26" s="92">
        <f>'Arkusz cenowy - część 6'!H5</f>
        <v>0</v>
      </c>
      <c r="D26" s="9"/>
    </row>
    <row r="27" spans="2:4" ht="17.25" customHeight="1">
      <c r="B27" s="6" t="s">
        <v>66</v>
      </c>
      <c r="C27" s="92">
        <f>'Arkusz cenowy - część 7'!H5</f>
        <v>0</v>
      </c>
      <c r="D27" s="9"/>
    </row>
    <row r="28" spans="2:4" ht="16.5" customHeight="1">
      <c r="B28" s="6" t="s">
        <v>67</v>
      </c>
      <c r="C28" s="92">
        <f>'Arkusz cenowy - część 8'!H5</f>
        <v>0</v>
      </c>
      <c r="D28" s="9"/>
    </row>
    <row r="29" spans="2:4" ht="15" customHeight="1">
      <c r="B29" s="6" t="s">
        <v>68</v>
      </c>
      <c r="C29" s="92">
        <f>'Arkusz cenowy - część 9'!H5</f>
        <v>0</v>
      </c>
      <c r="D29" s="9"/>
    </row>
    <row r="30" spans="2:4" ht="16.5" customHeight="1">
      <c r="B30" s="6" t="s">
        <v>69</v>
      </c>
      <c r="C30" s="92">
        <f>'Arkusz cenowy - część 10'!H5</f>
        <v>0</v>
      </c>
      <c r="D30" s="9"/>
    </row>
    <row r="31" spans="2:4" ht="17.25" customHeight="1">
      <c r="B31" s="6" t="s">
        <v>70</v>
      </c>
      <c r="C31" s="92">
        <f>'Arkusz cenowy - część 11'!H5</f>
        <v>0</v>
      </c>
      <c r="D31" s="9"/>
    </row>
    <row r="32" spans="2:4" ht="17.25" customHeight="1">
      <c r="B32" s="6" t="s">
        <v>71</v>
      </c>
      <c r="C32" s="92">
        <f>'Arkusz cenowy - część 12'!H5</f>
        <v>0</v>
      </c>
      <c r="D32" s="9"/>
    </row>
    <row r="33" spans="2:4" ht="15.75" customHeight="1">
      <c r="B33" s="6" t="s">
        <v>72</v>
      </c>
      <c r="C33" s="92">
        <f>'Arkusz cenowy - część 13'!H5</f>
        <v>0</v>
      </c>
      <c r="D33" s="9"/>
    </row>
    <row r="34" spans="2:4" ht="15.75" customHeight="1">
      <c r="B34" s="6" t="s">
        <v>73</v>
      </c>
      <c r="C34" s="92">
        <f>'Arkusz cenowy - część 14'!H5</f>
        <v>0</v>
      </c>
      <c r="D34" s="9"/>
    </row>
    <row r="35" spans="2:4" ht="17.25" customHeight="1">
      <c r="B35" s="6" t="s">
        <v>74</v>
      </c>
      <c r="C35" s="92">
        <f>'Arkusz cenowy - część 15'!H5</f>
        <v>0</v>
      </c>
      <c r="D35" s="9"/>
    </row>
    <row r="36" spans="2:4" ht="15" customHeight="1">
      <c r="B36" s="6" t="s">
        <v>75</v>
      </c>
      <c r="C36" s="92">
        <f>'Arkusz cenowy - część 16'!H5</f>
        <v>0</v>
      </c>
      <c r="D36" s="9"/>
    </row>
    <row r="37" spans="2:4" ht="15">
      <c r="B37" s="6" t="s">
        <v>76</v>
      </c>
      <c r="C37" s="14">
        <f>'Arkusz cenowy - część 17'!H5</f>
        <v>0</v>
      </c>
      <c r="D37" s="15"/>
    </row>
    <row r="38" spans="2:4" ht="15">
      <c r="B38" s="6" t="s">
        <v>77</v>
      </c>
      <c r="C38" s="14">
        <f>'Arkusz cenowy - część 18'!H5</f>
        <v>0</v>
      </c>
      <c r="D38" s="15"/>
    </row>
    <row r="39" spans="3:4" ht="15">
      <c r="C39" s="16"/>
      <c r="D39" s="15"/>
    </row>
    <row r="40" spans="2:4" ht="69" customHeight="1">
      <c r="B40" s="99" t="s">
        <v>55</v>
      </c>
      <c r="C40" s="120"/>
      <c r="D40" s="120"/>
    </row>
    <row r="41" spans="1:4" ht="21" customHeight="1">
      <c r="A41" s="9" t="s">
        <v>1</v>
      </c>
      <c r="B41" s="98" t="s">
        <v>33</v>
      </c>
      <c r="C41" s="99"/>
      <c r="D41" s="100"/>
    </row>
    <row r="42" spans="1:4" ht="33" customHeight="1">
      <c r="A42" s="9" t="s">
        <v>2</v>
      </c>
      <c r="B42" s="108" t="s">
        <v>78</v>
      </c>
      <c r="C42" s="108"/>
      <c r="D42" s="108"/>
    </row>
    <row r="43" spans="1:4" s="17" customFormat="1" ht="63" customHeight="1">
      <c r="A43" s="26" t="s">
        <v>3</v>
      </c>
      <c r="B43" s="101" t="s">
        <v>174</v>
      </c>
      <c r="C43" s="101"/>
      <c r="D43" s="101"/>
    </row>
    <row r="44" spans="1:4" s="17" customFormat="1" ht="63" customHeight="1">
      <c r="A44" s="26" t="s">
        <v>4</v>
      </c>
      <c r="B44" s="101" t="s">
        <v>173</v>
      </c>
      <c r="C44" s="101"/>
      <c r="D44" s="101"/>
    </row>
    <row r="45" spans="1:4" ht="36" customHeight="1">
      <c r="A45" s="26" t="s">
        <v>27</v>
      </c>
      <c r="B45" s="101" t="s">
        <v>20</v>
      </c>
      <c r="C45" s="102"/>
      <c r="D45" s="102"/>
    </row>
    <row r="46" spans="1:4" ht="32.25" customHeight="1">
      <c r="A46" s="26" t="s">
        <v>32</v>
      </c>
      <c r="B46" s="103" t="s">
        <v>28</v>
      </c>
      <c r="C46" s="104"/>
      <c r="D46" s="104"/>
    </row>
    <row r="47" spans="1:4" ht="39" customHeight="1">
      <c r="A47" s="26" t="s">
        <v>5</v>
      </c>
      <c r="B47" s="101" t="s">
        <v>57</v>
      </c>
      <c r="C47" s="102"/>
      <c r="D47" s="102"/>
    </row>
    <row r="48" spans="1:4" ht="96.75" customHeight="1">
      <c r="A48" s="26" t="s">
        <v>169</v>
      </c>
      <c r="B48" s="101" t="s">
        <v>56</v>
      </c>
      <c r="C48" s="101"/>
      <c r="D48" s="101"/>
    </row>
    <row r="49" spans="1:4" ht="25.5" customHeight="1">
      <c r="A49" s="26" t="s">
        <v>54</v>
      </c>
      <c r="B49" s="99" t="s">
        <v>58</v>
      </c>
      <c r="C49" s="99"/>
      <c r="D49" s="99"/>
    </row>
    <row r="50" spans="1:4" ht="18" customHeight="1">
      <c r="A50" s="9" t="s">
        <v>170</v>
      </c>
      <c r="B50" s="19" t="s">
        <v>6</v>
      </c>
      <c r="C50" s="11"/>
      <c r="D50" s="1"/>
    </row>
    <row r="51" spans="1:4" ht="18" customHeight="1">
      <c r="A51" s="27"/>
      <c r="B51" s="115" t="s">
        <v>18</v>
      </c>
      <c r="C51" s="116"/>
      <c r="D51" s="117"/>
    </row>
    <row r="52" spans="2:4" ht="18" customHeight="1">
      <c r="B52" s="115" t="s">
        <v>7</v>
      </c>
      <c r="C52" s="117"/>
      <c r="D52" s="6"/>
    </row>
    <row r="53" spans="2:4" ht="18" customHeight="1">
      <c r="B53" s="109"/>
      <c r="C53" s="110"/>
      <c r="D53" s="6"/>
    </row>
    <row r="54" spans="2:4" ht="18" customHeight="1">
      <c r="B54" s="109"/>
      <c r="C54" s="110"/>
      <c r="D54" s="6"/>
    </row>
    <row r="55" spans="2:4" ht="18" customHeight="1">
      <c r="B55" s="109"/>
      <c r="C55" s="110"/>
      <c r="D55" s="6"/>
    </row>
    <row r="56" spans="2:4" ht="18" customHeight="1">
      <c r="B56" s="21" t="s">
        <v>9</v>
      </c>
      <c r="C56" s="21"/>
      <c r="D56" s="2"/>
    </row>
    <row r="57" spans="2:4" ht="18" customHeight="1">
      <c r="B57" s="115" t="s">
        <v>19</v>
      </c>
      <c r="C57" s="116"/>
      <c r="D57" s="117"/>
    </row>
    <row r="58" spans="2:4" ht="18" customHeight="1">
      <c r="B58" s="22" t="s">
        <v>7</v>
      </c>
      <c r="C58" s="20" t="s">
        <v>8</v>
      </c>
      <c r="D58" s="23" t="s">
        <v>10</v>
      </c>
    </row>
    <row r="59" spans="2:4" ht="18" customHeight="1">
      <c r="B59" s="24"/>
      <c r="C59" s="20"/>
      <c r="D59" s="25"/>
    </row>
    <row r="60" spans="2:4" ht="18" customHeight="1">
      <c r="B60" s="24"/>
      <c r="C60" s="20"/>
      <c r="D60" s="25"/>
    </row>
    <row r="61" spans="2:4" ht="18" customHeight="1">
      <c r="B61" s="21"/>
      <c r="C61" s="21"/>
      <c r="D61" s="2"/>
    </row>
    <row r="62" spans="2:4" ht="18" customHeight="1">
      <c r="B62" s="115" t="s">
        <v>21</v>
      </c>
      <c r="C62" s="116"/>
      <c r="D62" s="117"/>
    </row>
    <row r="63" spans="2:4" ht="18" customHeight="1">
      <c r="B63" s="115" t="s">
        <v>11</v>
      </c>
      <c r="C63" s="117"/>
      <c r="D63" s="6"/>
    </row>
    <row r="64" spans="2:4" ht="18" customHeight="1">
      <c r="B64" s="112"/>
      <c r="C64" s="112"/>
      <c r="D64" s="6"/>
    </row>
    <row r="65" spans="2:4" ht="34.5" customHeight="1">
      <c r="B65" s="5"/>
      <c r="C65" s="18"/>
      <c r="D65" s="18"/>
    </row>
    <row r="66" spans="2:4" ht="21" customHeight="1">
      <c r="B66" s="118"/>
      <c r="C66" s="119"/>
      <c r="D66" s="119"/>
    </row>
  </sheetData>
  <sheetProtection/>
  <mergeCells count="31">
    <mergeCell ref="B40:D40"/>
    <mergeCell ref="B45:D45"/>
    <mergeCell ref="B51:D51"/>
    <mergeCell ref="B52:C52"/>
    <mergeCell ref="B44:D44"/>
    <mergeCell ref="B53:C53"/>
    <mergeCell ref="B64:C64"/>
    <mergeCell ref="B57:D57"/>
    <mergeCell ref="B63:C63"/>
    <mergeCell ref="B62:D62"/>
    <mergeCell ref="B66:D66"/>
    <mergeCell ref="B42:D42"/>
    <mergeCell ref="B55:C55"/>
    <mergeCell ref="C8:D8"/>
    <mergeCell ref="C16:D16"/>
    <mergeCell ref="C15:D15"/>
    <mergeCell ref="C9:D9"/>
    <mergeCell ref="C12:D12"/>
    <mergeCell ref="B43:D43"/>
    <mergeCell ref="B54:C54"/>
    <mergeCell ref="C10:D10"/>
    <mergeCell ref="B41:D41"/>
    <mergeCell ref="B49:D49"/>
    <mergeCell ref="B47:D47"/>
    <mergeCell ref="B46:D46"/>
    <mergeCell ref="B48:D48"/>
    <mergeCell ref="C6:D6"/>
    <mergeCell ref="C13:D13"/>
    <mergeCell ref="B18:C18"/>
    <mergeCell ref="C11:D11"/>
    <mergeCell ref="C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87" zoomScaleNormal="87" zoomScaleSheetLayoutView="87" zoomScalePageLayoutView="85" workbookViewId="0" topLeftCell="A7">
      <selection activeCell="B10" sqref="B10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9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SUM(N10:N10)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52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52.5" customHeight="1">
      <c r="A10" s="50">
        <v>1</v>
      </c>
      <c r="B10" s="81" t="s">
        <v>80</v>
      </c>
      <c r="C10" s="82" t="s">
        <v>81</v>
      </c>
      <c r="D10" s="61" t="s">
        <v>82</v>
      </c>
      <c r="E10" s="83">
        <v>10</v>
      </c>
      <c r="F10" s="6" t="s">
        <v>85</v>
      </c>
      <c r="G10" s="53" t="s">
        <v>53</v>
      </c>
      <c r="H10" s="53"/>
      <c r="I10" s="53"/>
      <c r="J10" s="53"/>
      <c r="K10" s="53"/>
      <c r="L10" s="53"/>
      <c r="M10" s="53"/>
      <c r="N10" s="92">
        <f>ROUND(L10*ROUND(M10,2),2)</f>
        <v>0</v>
      </c>
    </row>
    <row r="11" spans="2:5" ht="15">
      <c r="B11" s="43"/>
      <c r="C11" s="43"/>
      <c r="D11" s="43"/>
      <c r="E11" s="43"/>
    </row>
    <row r="12" spans="2:6" ht="15">
      <c r="B12" s="42"/>
      <c r="C12" s="44"/>
      <c r="D12" s="44"/>
      <c r="E12" s="44"/>
      <c r="F12" s="44"/>
    </row>
    <row r="13" ht="15">
      <c r="B13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Normal="87" zoomScaleSheetLayoutView="100" zoomScalePageLayoutView="85" workbookViewId="0" topLeftCell="A8">
      <selection activeCell="D11" sqref="D11"/>
    </sheetView>
  </sheetViews>
  <sheetFormatPr defaultColWidth="9.00390625" defaultRowHeight="12.75"/>
  <cols>
    <col min="1" max="1" width="4.75390625" style="11" customWidth="1"/>
    <col min="2" max="2" width="44.00390625" style="11" customWidth="1"/>
    <col min="3" max="3" width="12.0039062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10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SUM(N10:N11)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49</v>
      </c>
      <c r="F9" s="38"/>
      <c r="G9" s="36" t="str">
        <f>"Nazwa handlowa /
"&amp;C9&amp;" / 
"&amp;D9</f>
        <v>Nazwa handlowa /
Dawka / 
Postać/ Opakowanie</v>
      </c>
      <c r="H9" s="36" t="s">
        <v>164</v>
      </c>
      <c r="I9" s="36" t="str">
        <f>B9</f>
        <v>Skład</v>
      </c>
      <c r="J9" s="36" t="s">
        <v>165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142.5" customHeight="1">
      <c r="A10" s="50">
        <v>1</v>
      </c>
      <c r="B10" s="61" t="s">
        <v>136</v>
      </c>
      <c r="C10" s="50" t="s">
        <v>137</v>
      </c>
      <c r="D10" s="61" t="s">
        <v>138</v>
      </c>
      <c r="E10" s="54">
        <v>3600</v>
      </c>
      <c r="F10" s="6" t="s">
        <v>85</v>
      </c>
      <c r="G10" s="53" t="s">
        <v>53</v>
      </c>
      <c r="H10" s="53"/>
      <c r="I10" s="53"/>
      <c r="J10" s="53"/>
      <c r="K10" s="53"/>
      <c r="L10" s="53"/>
      <c r="M10" s="53"/>
      <c r="N10" s="92">
        <f>ROUND(L10*ROUND(M10,2),2)</f>
        <v>0</v>
      </c>
    </row>
    <row r="11" spans="1:14" ht="206.25" customHeight="1">
      <c r="A11" s="6">
        <v>2</v>
      </c>
      <c r="B11" s="61" t="s">
        <v>139</v>
      </c>
      <c r="C11" s="50" t="s">
        <v>140</v>
      </c>
      <c r="D11" s="61" t="s">
        <v>171</v>
      </c>
      <c r="E11" s="50">
        <v>200</v>
      </c>
      <c r="F11" s="6" t="s">
        <v>85</v>
      </c>
      <c r="G11" s="53" t="s">
        <v>53</v>
      </c>
      <c r="H11" s="53"/>
      <c r="I11" s="53"/>
      <c r="J11" s="53"/>
      <c r="K11" s="53"/>
      <c r="L11" s="53"/>
      <c r="M11" s="53"/>
      <c r="N11" s="92">
        <f>ROUND(L11*ROUND(M11,2),2)</f>
        <v>0</v>
      </c>
    </row>
    <row r="12" spans="2:5" ht="15">
      <c r="B12" s="43"/>
      <c r="C12" s="43"/>
      <c r="D12" s="43"/>
      <c r="E12" s="43"/>
    </row>
    <row r="13" spans="2:6" ht="15">
      <c r="B13" s="42"/>
      <c r="C13" s="44"/>
      <c r="D13" s="44"/>
      <c r="E13" s="44"/>
      <c r="F13" s="44"/>
    </row>
    <row r="14" ht="15">
      <c r="B14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87" zoomScaleNormal="87" zoomScaleSheetLayoutView="87" zoomScalePageLayoutView="85" workbookViewId="0" topLeftCell="A1">
      <selection activeCell="B11" sqref="B11"/>
    </sheetView>
  </sheetViews>
  <sheetFormatPr defaultColWidth="9.00390625" defaultRowHeight="12.75"/>
  <cols>
    <col min="1" max="1" width="4.75390625" style="11" customWidth="1"/>
    <col min="2" max="2" width="24.87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11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SUM(N10:N11)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49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52.5" customHeight="1">
      <c r="A10" s="50">
        <v>1</v>
      </c>
      <c r="B10" s="61" t="s">
        <v>141</v>
      </c>
      <c r="C10" s="50" t="s">
        <v>142</v>
      </c>
      <c r="D10" s="61" t="s">
        <v>143</v>
      </c>
      <c r="E10" s="84">
        <v>360</v>
      </c>
      <c r="F10" s="6" t="s">
        <v>85</v>
      </c>
      <c r="G10" s="53" t="s">
        <v>53</v>
      </c>
      <c r="H10" s="53"/>
      <c r="I10" s="53"/>
      <c r="J10" s="53"/>
      <c r="K10" s="53"/>
      <c r="L10" s="53"/>
      <c r="M10" s="53"/>
      <c r="N10" s="92">
        <f>ROUND(L10*ROUND(M10,2),2)</f>
        <v>0</v>
      </c>
    </row>
    <row r="11" spans="1:14" ht="45">
      <c r="A11" s="6">
        <v>2</v>
      </c>
      <c r="B11" s="61" t="s">
        <v>144</v>
      </c>
      <c r="C11" s="50" t="s">
        <v>145</v>
      </c>
      <c r="D11" s="61" t="s">
        <v>143</v>
      </c>
      <c r="E11" s="84">
        <v>360</v>
      </c>
      <c r="F11" s="6" t="s">
        <v>85</v>
      </c>
      <c r="G11" s="53" t="s">
        <v>53</v>
      </c>
      <c r="H11" s="53"/>
      <c r="I11" s="53"/>
      <c r="J11" s="53"/>
      <c r="K11" s="53"/>
      <c r="L11" s="53"/>
      <c r="M11" s="53"/>
      <c r="N11" s="92">
        <f>ROUND(L11*ROUND(M11,2),2)</f>
        <v>0</v>
      </c>
    </row>
    <row r="12" spans="2:5" ht="15">
      <c r="B12" s="43"/>
      <c r="C12" s="43"/>
      <c r="D12" s="43"/>
      <c r="E12" s="43"/>
    </row>
    <row r="13" spans="2:9" ht="15" customHeight="1">
      <c r="B13" s="98" t="s">
        <v>146</v>
      </c>
      <c r="C13" s="98"/>
      <c r="D13" s="98"/>
      <c r="E13" s="98"/>
      <c r="F13" s="98"/>
      <c r="G13" s="98"/>
      <c r="H13" s="98"/>
      <c r="I13" s="98"/>
    </row>
    <row r="14" spans="2:6" ht="15">
      <c r="B14" s="123" t="s">
        <v>172</v>
      </c>
      <c r="C14" s="123"/>
      <c r="D14" s="123"/>
      <c r="E14" s="123"/>
      <c r="F14" s="123"/>
    </row>
  </sheetData>
  <sheetProtection/>
  <mergeCells count="2">
    <mergeCell ref="B13:I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87" zoomScaleNormal="87" zoomScaleSheetLayoutView="87" zoomScalePageLayoutView="85" workbookViewId="0" topLeftCell="A1">
      <selection activeCell="B10" sqref="B10"/>
    </sheetView>
  </sheetViews>
  <sheetFormatPr defaultColWidth="9.00390625" defaultRowHeight="12.75"/>
  <cols>
    <col min="1" max="1" width="4.75390625" style="11" customWidth="1"/>
    <col min="2" max="2" width="2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12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SUM(N10:N10)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49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52.5" customHeight="1">
      <c r="A10" s="50">
        <v>1</v>
      </c>
      <c r="B10" s="61" t="s">
        <v>166</v>
      </c>
      <c r="C10" s="61" t="s">
        <v>147</v>
      </c>
      <c r="D10" s="61" t="s">
        <v>148</v>
      </c>
      <c r="E10" s="61">
        <v>600</v>
      </c>
      <c r="F10" s="6" t="s">
        <v>85</v>
      </c>
      <c r="G10" s="53" t="s">
        <v>53</v>
      </c>
      <c r="H10" s="53"/>
      <c r="I10" s="53"/>
      <c r="J10" s="53"/>
      <c r="K10" s="53"/>
      <c r="L10" s="53"/>
      <c r="M10" s="53"/>
      <c r="N10" s="92">
        <f>ROUND(L10*ROUND(M10,2),2)</f>
        <v>0</v>
      </c>
    </row>
    <row r="11" spans="2:5" ht="15">
      <c r="B11" s="43"/>
      <c r="C11" s="43"/>
      <c r="D11" s="43"/>
      <c r="E11" s="43"/>
    </row>
    <row r="12" spans="2:6" ht="15">
      <c r="B12" s="42"/>
      <c r="C12" s="44"/>
      <c r="D12" s="44"/>
      <c r="E12" s="44"/>
      <c r="F12" s="44"/>
    </row>
    <row r="13" ht="15">
      <c r="B13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87" zoomScaleNormal="87" zoomScaleSheetLayoutView="87" zoomScalePageLayoutView="85" workbookViewId="0" topLeftCell="A1">
      <selection activeCell="B10" sqref="B10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13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SUM(N10:N10)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49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52.5" customHeight="1">
      <c r="A10" s="50">
        <v>1</v>
      </c>
      <c r="B10" s="61" t="s">
        <v>149</v>
      </c>
      <c r="C10" s="85" t="s">
        <v>150</v>
      </c>
      <c r="D10" s="61" t="s">
        <v>151</v>
      </c>
      <c r="E10" s="79">
        <v>1000</v>
      </c>
      <c r="F10" s="6" t="s">
        <v>85</v>
      </c>
      <c r="G10" s="53" t="s">
        <v>53</v>
      </c>
      <c r="H10" s="53"/>
      <c r="I10" s="53"/>
      <c r="J10" s="53"/>
      <c r="K10" s="53"/>
      <c r="L10" s="53"/>
      <c r="M10" s="53"/>
      <c r="N10" s="92">
        <f>ROUND(L10*ROUND(M10,2),2)</f>
        <v>0</v>
      </c>
    </row>
    <row r="11" spans="2:5" ht="15">
      <c r="B11" s="43"/>
      <c r="C11" s="43"/>
      <c r="D11" s="43"/>
      <c r="E11" s="43"/>
    </row>
    <row r="12" spans="2:6" ht="15">
      <c r="B12" s="42"/>
      <c r="C12" s="44"/>
      <c r="D12" s="44"/>
      <c r="E12" s="44"/>
      <c r="F12" s="44"/>
    </row>
    <row r="13" ht="15">
      <c r="B13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87" zoomScaleNormal="87" zoomScaleSheetLayoutView="87" zoomScalePageLayoutView="85" workbookViewId="0" topLeftCell="A1">
      <selection activeCell="B10" sqref="B10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14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SUM(N10:N10)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49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52.5" customHeight="1">
      <c r="A10" s="50">
        <v>1</v>
      </c>
      <c r="B10" s="6" t="s">
        <v>152</v>
      </c>
      <c r="C10" s="6" t="s">
        <v>153</v>
      </c>
      <c r="D10" s="86" t="s">
        <v>148</v>
      </c>
      <c r="E10" s="96">
        <v>900</v>
      </c>
      <c r="F10" s="6" t="s">
        <v>85</v>
      </c>
      <c r="G10" s="53" t="s">
        <v>53</v>
      </c>
      <c r="H10" s="53"/>
      <c r="I10" s="53"/>
      <c r="J10" s="53"/>
      <c r="K10" s="53"/>
      <c r="L10" s="53"/>
      <c r="M10" s="53"/>
      <c r="N10" s="92">
        <f>ROUND(L10*ROUND(M10,2),2)</f>
        <v>0</v>
      </c>
    </row>
    <row r="11" spans="2:5" ht="15">
      <c r="B11" s="43"/>
      <c r="C11" s="43"/>
      <c r="D11" s="43"/>
      <c r="E11" s="43"/>
    </row>
    <row r="12" spans="2:6" ht="15">
      <c r="B12" s="42"/>
      <c r="C12" s="44"/>
      <c r="D12" s="44"/>
      <c r="E12" s="44"/>
      <c r="F12" s="44"/>
    </row>
    <row r="13" ht="15">
      <c r="B13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87" zoomScaleNormal="87" zoomScaleSheetLayoutView="87" zoomScalePageLayoutView="85" workbookViewId="0" topLeftCell="A1">
      <selection activeCell="B10" sqref="B10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15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SUM(N10:N10)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49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52.5" customHeight="1">
      <c r="A10" s="50">
        <v>1</v>
      </c>
      <c r="B10" s="87" t="s">
        <v>176</v>
      </c>
      <c r="C10" s="87" t="s">
        <v>93</v>
      </c>
      <c r="D10" s="87" t="s">
        <v>154</v>
      </c>
      <c r="E10" s="79">
        <v>750</v>
      </c>
      <c r="F10" s="6" t="s">
        <v>85</v>
      </c>
      <c r="G10" s="39" t="s">
        <v>53</v>
      </c>
      <c r="H10" s="39"/>
      <c r="I10" s="39"/>
      <c r="J10" s="39"/>
      <c r="K10" s="39"/>
      <c r="L10" s="39"/>
      <c r="M10" s="39"/>
      <c r="N10" s="40">
        <f>ROUND(L10*ROUND(M10,2),2)</f>
        <v>0</v>
      </c>
    </row>
    <row r="11" spans="2:5" ht="15">
      <c r="B11" s="43"/>
      <c r="C11" s="43"/>
      <c r="D11" s="43"/>
      <c r="E11" s="43"/>
    </row>
    <row r="12" spans="2:6" ht="15">
      <c r="B12" s="42"/>
      <c r="C12" s="44"/>
      <c r="D12" s="44"/>
      <c r="E12" s="44"/>
      <c r="F12" s="44"/>
    </row>
    <row r="13" ht="15">
      <c r="B13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87" zoomScaleNormal="87" zoomScaleSheetLayoutView="87" zoomScalePageLayoutView="85" workbookViewId="0" topLeftCell="A1">
      <selection activeCell="D14" sqref="D14"/>
    </sheetView>
  </sheetViews>
  <sheetFormatPr defaultColWidth="9.00390625" defaultRowHeight="12.75"/>
  <cols>
    <col min="1" max="1" width="4.75390625" style="11" customWidth="1"/>
    <col min="2" max="2" width="33.00390625" style="11" customWidth="1"/>
    <col min="3" max="3" width="24.375" style="11" customWidth="1"/>
    <col min="4" max="4" width="27.25390625" style="11" customWidth="1"/>
    <col min="5" max="5" width="7.875" style="29" customWidth="1"/>
    <col min="6" max="6" width="11.375" style="11" customWidth="1"/>
    <col min="7" max="7" width="21.1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16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SUM(N10:N10)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49</v>
      </c>
      <c r="F9" s="38"/>
      <c r="G9" s="36" t="str">
        <f>"Nazwa handlowa /
"&amp;C9&amp;" / 
"&amp;D9</f>
        <v>Nazwa handlowa /
Dawka / 
Postać/ Opakowanie</v>
      </c>
      <c r="H9" s="36" t="s">
        <v>164</v>
      </c>
      <c r="I9" s="36" t="str">
        <f>B9</f>
        <v>Skład</v>
      </c>
      <c r="J9" s="36" t="s">
        <v>165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127.5" customHeight="1">
      <c r="A10" s="50">
        <v>1</v>
      </c>
      <c r="B10" s="61" t="s">
        <v>155</v>
      </c>
      <c r="C10" s="88" t="s">
        <v>167</v>
      </c>
      <c r="D10" s="88" t="s">
        <v>156</v>
      </c>
      <c r="E10" s="80">
        <v>360</v>
      </c>
      <c r="F10" s="6" t="s">
        <v>85</v>
      </c>
      <c r="G10" s="53" t="s">
        <v>53</v>
      </c>
      <c r="H10" s="53"/>
      <c r="I10" s="53"/>
      <c r="J10" s="53"/>
      <c r="K10" s="53"/>
      <c r="L10" s="53"/>
      <c r="M10" s="53"/>
      <c r="N10" s="92">
        <f>ROUND(L10*ROUND(M10,2),2)</f>
        <v>0</v>
      </c>
    </row>
    <row r="11" spans="2:5" ht="15">
      <c r="B11" s="43"/>
      <c r="C11" s="43"/>
      <c r="D11" s="43"/>
      <c r="E11" s="43"/>
    </row>
    <row r="12" spans="2:6" ht="15">
      <c r="B12" s="42"/>
      <c r="C12" s="44"/>
      <c r="D12" s="44"/>
      <c r="E12" s="44"/>
      <c r="F12" s="44"/>
    </row>
    <row r="13" ht="15">
      <c r="B13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87" zoomScaleNormal="87" zoomScaleSheetLayoutView="87" zoomScalePageLayoutView="85" workbookViewId="0" topLeftCell="A1">
      <selection activeCell="B10" sqref="B10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17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SUM(N10:N10)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49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73.5" customHeight="1">
      <c r="A10" s="50">
        <v>1</v>
      </c>
      <c r="B10" s="89" t="s">
        <v>157</v>
      </c>
      <c r="C10" s="90" t="s">
        <v>158</v>
      </c>
      <c r="D10" s="61" t="s">
        <v>159</v>
      </c>
      <c r="E10" s="91">
        <v>1500</v>
      </c>
      <c r="F10" s="6" t="s">
        <v>85</v>
      </c>
      <c r="G10" s="53" t="s">
        <v>53</v>
      </c>
      <c r="H10" s="53"/>
      <c r="I10" s="53"/>
      <c r="J10" s="53"/>
      <c r="K10" s="53"/>
      <c r="L10" s="53"/>
      <c r="M10" s="53"/>
      <c r="N10" s="92">
        <f>ROUND(L10*ROUND(M10,2),2)</f>
        <v>0</v>
      </c>
    </row>
    <row r="11" spans="2:5" ht="15">
      <c r="B11" s="43"/>
      <c r="C11" s="43"/>
      <c r="D11" s="43"/>
      <c r="E11" s="43"/>
    </row>
    <row r="12" spans="2:6" ht="15">
      <c r="B12" s="42"/>
      <c r="C12" s="44"/>
      <c r="D12" s="44"/>
      <c r="E12" s="44"/>
      <c r="F12" s="44"/>
    </row>
    <row r="13" ht="15">
      <c r="B13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tabSelected="1" view="pageBreakPreview" zoomScale="87" zoomScaleNormal="87" zoomScaleSheetLayoutView="87" zoomScalePageLayoutView="85" workbookViewId="0" topLeftCell="A1">
      <selection activeCell="N11" sqref="H10:N11"/>
    </sheetView>
  </sheetViews>
  <sheetFormatPr defaultColWidth="9.00390625" defaultRowHeight="12.75"/>
  <cols>
    <col min="1" max="1" width="4.75390625" style="11" customWidth="1"/>
    <col min="2" max="2" width="34.00390625" style="11" customWidth="1"/>
    <col min="3" max="3" width="33.25390625" style="11" customWidth="1"/>
    <col min="4" max="4" width="17.00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18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SUM(N10:N11)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49</v>
      </c>
      <c r="F9" s="38"/>
      <c r="G9" s="36" t="str">
        <f>"Nazwa handlowa /
"&amp;C9&amp;" / 
"&amp;D9</f>
        <v>Nazwa handlowa /
Dawka / 
Postać/ Opakowanie</v>
      </c>
      <c r="H9" s="36" t="s">
        <v>164</v>
      </c>
      <c r="I9" s="36" t="str">
        <f>B9</f>
        <v>Skład</v>
      </c>
      <c r="J9" s="36" t="s">
        <v>165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165" customHeight="1">
      <c r="A10" s="50">
        <v>1</v>
      </c>
      <c r="B10" s="61" t="s">
        <v>168</v>
      </c>
      <c r="C10" s="61" t="s">
        <v>160</v>
      </c>
      <c r="D10" s="50" t="s">
        <v>161</v>
      </c>
      <c r="E10" s="50">
        <v>192</v>
      </c>
      <c r="F10" s="6" t="s">
        <v>85</v>
      </c>
      <c r="G10" s="53" t="s">
        <v>53</v>
      </c>
      <c r="H10" s="53"/>
      <c r="I10" s="53"/>
      <c r="J10" s="53"/>
      <c r="K10" s="53"/>
      <c r="L10" s="53"/>
      <c r="M10" s="53"/>
      <c r="N10" s="92">
        <f>ROUND(L10*ROUND(M10,2),2)</f>
        <v>0</v>
      </c>
    </row>
    <row r="11" spans="1:14" ht="165">
      <c r="A11" s="6">
        <v>2</v>
      </c>
      <c r="B11" s="61" t="s">
        <v>168</v>
      </c>
      <c r="C11" s="61" t="s">
        <v>162</v>
      </c>
      <c r="D11" s="50" t="s">
        <v>161</v>
      </c>
      <c r="E11" s="50">
        <v>192</v>
      </c>
      <c r="F11" s="6" t="s">
        <v>85</v>
      </c>
      <c r="G11" s="53" t="s">
        <v>53</v>
      </c>
      <c r="H11" s="53"/>
      <c r="I11" s="53"/>
      <c r="J11" s="53"/>
      <c r="K11" s="53"/>
      <c r="L11" s="53"/>
      <c r="M11" s="53"/>
      <c r="N11" s="92">
        <f>ROUND(L11*ROUND(M11,2),2)</f>
        <v>0</v>
      </c>
    </row>
    <row r="12" spans="2:5" ht="15">
      <c r="B12" s="43"/>
      <c r="C12" s="43"/>
      <c r="D12" s="43"/>
      <c r="E12" s="43"/>
    </row>
    <row r="13" spans="2:6" ht="15">
      <c r="B13" s="42"/>
      <c r="C13" s="44"/>
      <c r="D13" s="44"/>
      <c r="E13" s="44"/>
      <c r="F13" s="44"/>
    </row>
    <row r="14" ht="15">
      <c r="B14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115" zoomScaleNormal="87" zoomScaleSheetLayoutView="115" zoomScalePageLayoutView="85" workbookViewId="0" topLeftCell="A4">
      <selection activeCell="B11" sqref="B11"/>
    </sheetView>
  </sheetViews>
  <sheetFormatPr defaultColWidth="9.00390625" defaultRowHeight="12.75"/>
  <cols>
    <col min="1" max="1" width="4.75390625" style="11" customWidth="1"/>
    <col min="2" max="2" width="16.875" style="11" customWidth="1"/>
    <col min="3" max="3" width="14.125" style="11" customWidth="1"/>
    <col min="4" max="4" width="33.7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spans="7:9" ht="15">
      <c r="G2" s="98"/>
      <c r="H2" s="98"/>
      <c r="I2" s="98"/>
    </row>
    <row r="3" ht="15">
      <c r="N3" s="30" t="s">
        <v>50</v>
      </c>
    </row>
    <row r="4" spans="2:17" ht="15">
      <c r="B4" s="19" t="s">
        <v>12</v>
      </c>
      <c r="C4" s="7">
        <v>1</v>
      </c>
      <c r="D4" s="9"/>
      <c r="E4" s="2"/>
      <c r="F4" s="1"/>
      <c r="G4" s="26" t="s">
        <v>17</v>
      </c>
      <c r="H4" s="1"/>
      <c r="I4" s="9"/>
      <c r="J4" s="1"/>
      <c r="K4" s="1"/>
      <c r="L4" s="1"/>
      <c r="M4" s="1"/>
      <c r="N4" s="1"/>
      <c r="Q4" s="11"/>
    </row>
    <row r="5" spans="2:17" ht="15">
      <c r="B5" s="19"/>
      <c r="C5" s="9"/>
      <c r="D5" s="9"/>
      <c r="E5" s="2"/>
      <c r="F5" s="1"/>
      <c r="G5" s="26"/>
      <c r="H5" s="1"/>
      <c r="I5" s="9"/>
      <c r="J5" s="1"/>
      <c r="K5" s="1"/>
      <c r="L5" s="1"/>
      <c r="M5" s="1"/>
      <c r="N5" s="1"/>
      <c r="Q5" s="11"/>
    </row>
    <row r="6" spans="1:17" ht="15">
      <c r="A6" s="19"/>
      <c r="B6" s="19"/>
      <c r="C6" s="32"/>
      <c r="D6" s="32"/>
      <c r="E6" s="2"/>
      <c r="F6" s="1"/>
      <c r="G6" s="8" t="s">
        <v>0</v>
      </c>
      <c r="H6" s="93">
        <f>SUM(N11:N11)</f>
        <v>0</v>
      </c>
      <c r="I6" s="97"/>
      <c r="Q6" s="11"/>
    </row>
    <row r="7" spans="1:17" ht="15">
      <c r="A7" s="19"/>
      <c r="C7" s="1"/>
      <c r="D7" s="1"/>
      <c r="E7" s="2"/>
      <c r="F7" s="1"/>
      <c r="G7" s="1"/>
      <c r="H7" s="1"/>
      <c r="I7" s="1"/>
      <c r="J7" s="1"/>
      <c r="K7" s="1"/>
      <c r="L7" s="1"/>
      <c r="Q7" s="11"/>
    </row>
    <row r="8" spans="1:17" ht="15">
      <c r="A8" s="19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Q8" s="11"/>
    </row>
    <row r="9" spans="2:17" ht="15">
      <c r="B9" s="19"/>
      <c r="Q9" s="11"/>
    </row>
    <row r="10" spans="1:14" s="19" customFormat="1" ht="74.25" customHeight="1">
      <c r="A10" s="36" t="s">
        <v>31</v>
      </c>
      <c r="B10" s="36" t="s">
        <v>13</v>
      </c>
      <c r="C10" s="36" t="s">
        <v>14</v>
      </c>
      <c r="D10" s="36" t="s">
        <v>51</v>
      </c>
      <c r="E10" s="37" t="s">
        <v>49</v>
      </c>
      <c r="F10" s="38"/>
      <c r="G10" s="36" t="str">
        <f>"Nazwa handlowa /
"&amp;C10&amp;" / 
"&amp;D10</f>
        <v>Nazwa handlowa /
Dawka / 
Postać/ Opakowanie</v>
      </c>
      <c r="H10" s="36" t="s">
        <v>47</v>
      </c>
      <c r="I10" s="36" t="str">
        <f>B10</f>
        <v>Skład</v>
      </c>
      <c r="J10" s="36" t="s">
        <v>48</v>
      </c>
      <c r="K10" s="36" t="s">
        <v>24</v>
      </c>
      <c r="L10" s="36" t="s">
        <v>25</v>
      </c>
      <c r="M10" s="36" t="s">
        <v>26</v>
      </c>
      <c r="N10" s="36" t="s">
        <v>15</v>
      </c>
    </row>
    <row r="11" spans="1:14" ht="45">
      <c r="A11" s="6" t="s">
        <v>1</v>
      </c>
      <c r="B11" s="51" t="s">
        <v>89</v>
      </c>
      <c r="C11" s="51" t="s">
        <v>90</v>
      </c>
      <c r="D11" s="51" t="s">
        <v>91</v>
      </c>
      <c r="E11" s="94">
        <v>190</v>
      </c>
      <c r="F11" s="52" t="s">
        <v>85</v>
      </c>
      <c r="G11" s="53" t="s">
        <v>53</v>
      </c>
      <c r="H11" s="53"/>
      <c r="I11" s="53"/>
      <c r="J11" s="95"/>
      <c r="K11" s="53"/>
      <c r="L11" s="53"/>
      <c r="M11" s="53"/>
      <c r="N11" s="92">
        <f>ROUND(L11*ROUND(M11,2),2)</f>
        <v>0</v>
      </c>
    </row>
    <row r="12" spans="2:14" ht="21.75" customHeight="1"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2:5" ht="15">
      <c r="B13" s="41" t="s">
        <v>88</v>
      </c>
      <c r="C13" s="41"/>
      <c r="D13" s="41"/>
      <c r="E13" s="41"/>
    </row>
    <row r="14" spans="2:5" ht="15">
      <c r="B14" s="121"/>
      <c r="C14" s="121"/>
      <c r="D14" s="121"/>
      <c r="E14" s="121"/>
    </row>
  </sheetData>
  <sheetProtection/>
  <mergeCells count="3">
    <mergeCell ref="G2:I2"/>
    <mergeCell ref="B14:E14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Normal="87" zoomScaleSheetLayoutView="100" zoomScalePageLayoutView="85" workbookViewId="0" topLeftCell="A1">
      <selection activeCell="B10" sqref="B10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2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SUM(N10:N10)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52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52.5" customHeight="1">
      <c r="A10" s="50">
        <v>1</v>
      </c>
      <c r="B10" s="61" t="s">
        <v>92</v>
      </c>
      <c r="C10" s="61" t="s">
        <v>93</v>
      </c>
      <c r="D10" s="61" t="s">
        <v>94</v>
      </c>
      <c r="E10" s="54">
        <v>4000</v>
      </c>
      <c r="F10" s="6" t="s">
        <v>85</v>
      </c>
      <c r="G10" s="53" t="s">
        <v>53</v>
      </c>
      <c r="H10" s="53"/>
      <c r="I10" s="53"/>
      <c r="J10" s="53"/>
      <c r="K10" s="53"/>
      <c r="L10" s="53"/>
      <c r="M10" s="53"/>
      <c r="N10" s="92">
        <f>ROUND(L10*ROUND(M10,2),2)</f>
        <v>0</v>
      </c>
    </row>
    <row r="11" spans="2:5" ht="15">
      <c r="B11" s="43"/>
      <c r="C11" s="43"/>
      <c r="D11" s="43"/>
      <c r="E11" s="43"/>
    </row>
    <row r="12" spans="2:6" ht="15">
      <c r="B12" s="42"/>
      <c r="C12" s="44"/>
      <c r="D12" s="44"/>
      <c r="E12" s="44"/>
      <c r="F12" s="44"/>
    </row>
    <row r="13" ht="15">
      <c r="B13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115" zoomScaleNormal="87" zoomScaleSheetLayoutView="115" zoomScalePageLayoutView="85" workbookViewId="0" topLeftCell="A3">
      <selection activeCell="A10" sqref="A10:B11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3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SUM(N10:N11)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52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52.5" customHeight="1">
      <c r="A10" s="50">
        <v>1</v>
      </c>
      <c r="B10" s="45" t="s">
        <v>87</v>
      </c>
      <c r="C10" s="45" t="s">
        <v>83</v>
      </c>
      <c r="D10" s="45" t="s">
        <v>84</v>
      </c>
      <c r="E10" s="46">
        <v>300</v>
      </c>
      <c r="F10" s="47" t="s">
        <v>85</v>
      </c>
      <c r="G10" s="48" t="s">
        <v>53</v>
      </c>
      <c r="H10" s="39"/>
      <c r="I10" s="39"/>
      <c r="J10" s="39"/>
      <c r="K10" s="39"/>
      <c r="L10" s="39"/>
      <c r="M10" s="39"/>
      <c r="N10" s="40">
        <f>ROUND(L10*ROUND(M10,2),2)</f>
        <v>0</v>
      </c>
    </row>
    <row r="11" spans="1:14" ht="45">
      <c r="A11" s="6">
        <v>2</v>
      </c>
      <c r="B11" s="6" t="s">
        <v>87</v>
      </c>
      <c r="C11" s="6" t="s">
        <v>83</v>
      </c>
      <c r="D11" s="6" t="s">
        <v>86</v>
      </c>
      <c r="E11" s="49">
        <v>60</v>
      </c>
      <c r="F11" s="47" t="s">
        <v>85</v>
      </c>
      <c r="G11" s="48" t="s">
        <v>53</v>
      </c>
      <c r="H11" s="39"/>
      <c r="I11" s="39"/>
      <c r="J11" s="39"/>
      <c r="K11" s="39"/>
      <c r="L11" s="39"/>
      <c r="M11" s="39"/>
      <c r="N11" s="40">
        <f>ROUND(L11*ROUND(M11,2),2)</f>
        <v>0</v>
      </c>
    </row>
    <row r="12" spans="2:5" ht="15">
      <c r="B12" s="43"/>
      <c r="C12" s="43"/>
      <c r="D12" s="43"/>
      <c r="E12" s="43"/>
    </row>
    <row r="13" spans="1:13" ht="15">
      <c r="A13" s="99" t="s">
        <v>59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ht="15">
      <c r="B14" s="28"/>
    </row>
  </sheetData>
  <sheetProtection/>
  <mergeCells count="1">
    <mergeCell ref="A13:M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Normal="87" zoomScaleSheetLayoutView="100" zoomScalePageLayoutView="85" workbookViewId="0" topLeftCell="A1">
      <selection activeCell="A11" sqref="A11"/>
    </sheetView>
  </sheetViews>
  <sheetFormatPr defaultColWidth="9.00390625" defaultRowHeight="12.75"/>
  <cols>
    <col min="1" max="1" width="4.75390625" style="11" customWidth="1"/>
    <col min="2" max="2" width="15.25390625" style="11" customWidth="1"/>
    <col min="3" max="3" width="26.12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4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SUM(N10:N12)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52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52.5" customHeight="1">
      <c r="A10" s="50">
        <v>1</v>
      </c>
      <c r="B10" s="55" t="s">
        <v>95</v>
      </c>
      <c r="C10" s="6" t="s">
        <v>96</v>
      </c>
      <c r="D10" s="55" t="s">
        <v>97</v>
      </c>
      <c r="E10" s="59">
        <v>100</v>
      </c>
      <c r="F10" s="6" t="s">
        <v>85</v>
      </c>
      <c r="G10" s="39" t="s">
        <v>53</v>
      </c>
      <c r="H10" s="39"/>
      <c r="I10" s="39"/>
      <c r="J10" s="39"/>
      <c r="K10" s="39"/>
      <c r="L10" s="39"/>
      <c r="M10" s="39"/>
      <c r="N10" s="40">
        <f>ROUND(L10*ROUND(M10,2),2)</f>
        <v>0</v>
      </c>
    </row>
    <row r="11" spans="1:14" ht="45">
      <c r="A11" s="6">
        <v>2</v>
      </c>
      <c r="B11" s="55" t="s">
        <v>95</v>
      </c>
      <c r="C11" s="56" t="s">
        <v>98</v>
      </c>
      <c r="D11" s="56" t="s">
        <v>97</v>
      </c>
      <c r="E11" s="60">
        <v>200</v>
      </c>
      <c r="F11" s="6" t="s">
        <v>85</v>
      </c>
      <c r="G11" s="39" t="s">
        <v>53</v>
      </c>
      <c r="H11" s="39"/>
      <c r="I11" s="39"/>
      <c r="J11" s="39"/>
      <c r="K11" s="39"/>
      <c r="L11" s="39"/>
      <c r="M11" s="39"/>
      <c r="N11" s="40">
        <f>ROUND(L11*ROUND(M11,2),2)</f>
        <v>0</v>
      </c>
    </row>
    <row r="12" spans="1:14" ht="45">
      <c r="A12" s="50">
        <v>3</v>
      </c>
      <c r="B12" s="55" t="s">
        <v>95</v>
      </c>
      <c r="C12" s="56" t="s">
        <v>99</v>
      </c>
      <c r="D12" s="57" t="s">
        <v>97</v>
      </c>
      <c r="E12" s="58">
        <v>1000</v>
      </c>
      <c r="F12" s="6" t="s">
        <v>85</v>
      </c>
      <c r="G12" s="39" t="s">
        <v>53</v>
      </c>
      <c r="H12" s="39"/>
      <c r="I12" s="39"/>
      <c r="J12" s="39"/>
      <c r="K12" s="39"/>
      <c r="L12" s="39"/>
      <c r="M12" s="39"/>
      <c r="N12" s="40">
        <f>ROUND(L12*ROUND(M12,2),2)</f>
        <v>0</v>
      </c>
    </row>
    <row r="13" spans="2:6" ht="15">
      <c r="B13" s="42"/>
      <c r="C13" s="44"/>
      <c r="D13" s="44"/>
      <c r="E13" s="44"/>
      <c r="F13" s="44"/>
    </row>
    <row r="14" ht="15">
      <c r="B14" s="28" t="s">
        <v>100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87" zoomScaleNormal="87" zoomScaleSheetLayoutView="87" zoomScalePageLayoutView="85" workbookViewId="0" topLeftCell="A1">
      <selection activeCell="C20" sqref="C20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5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SUM(N10:N10)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49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52.5" customHeight="1">
      <c r="A10" s="50">
        <v>1</v>
      </c>
      <c r="B10" s="61" t="s">
        <v>101</v>
      </c>
      <c r="C10" s="61" t="s">
        <v>102</v>
      </c>
      <c r="D10" s="61" t="s">
        <v>103</v>
      </c>
      <c r="E10" s="62">
        <v>300</v>
      </c>
      <c r="F10" s="6" t="s">
        <v>85</v>
      </c>
      <c r="G10" s="39" t="s">
        <v>53</v>
      </c>
      <c r="H10" s="39"/>
      <c r="I10" s="39"/>
      <c r="J10" s="39"/>
      <c r="K10" s="39"/>
      <c r="L10" s="39"/>
      <c r="M10" s="39"/>
      <c r="N10" s="40">
        <f>ROUND(L10*ROUND(M10,2),2)</f>
        <v>0</v>
      </c>
    </row>
    <row r="11" spans="2:5" ht="15">
      <c r="B11" s="43"/>
      <c r="C11" s="43"/>
      <c r="D11" s="43"/>
      <c r="E11" s="43"/>
    </row>
    <row r="12" spans="2:7" ht="18.75" customHeight="1">
      <c r="B12" s="98" t="s">
        <v>104</v>
      </c>
      <c r="C12" s="98"/>
      <c r="D12" s="98"/>
      <c r="E12" s="98"/>
      <c r="F12" s="98"/>
      <c r="G12" s="98"/>
    </row>
    <row r="13" ht="15">
      <c r="B13" s="28"/>
    </row>
  </sheetData>
  <sheetProtection/>
  <mergeCells count="1">
    <mergeCell ref="B12:G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21"/>
  <sheetViews>
    <sheetView showGridLines="0" view="pageBreakPreview" zoomScaleNormal="87" zoomScaleSheetLayoutView="100" zoomScalePageLayoutView="85" workbookViewId="0" topLeftCell="A8">
      <selection activeCell="D13" sqref="D13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26.125" style="11" customWidth="1"/>
    <col min="8" max="9" width="18.625" style="11" customWidth="1"/>
    <col min="10" max="10" width="16.37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6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SUM(N10:N19)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49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52.5" customHeight="1">
      <c r="A10" s="50">
        <v>1</v>
      </c>
      <c r="B10" s="63" t="s">
        <v>105</v>
      </c>
      <c r="C10" s="63" t="s">
        <v>106</v>
      </c>
      <c r="D10" s="63" t="s">
        <v>107</v>
      </c>
      <c r="E10" s="65">
        <v>3000</v>
      </c>
      <c r="F10" s="6" t="s">
        <v>85</v>
      </c>
      <c r="G10" s="53" t="s">
        <v>53</v>
      </c>
      <c r="H10" s="39"/>
      <c r="I10" s="39"/>
      <c r="J10" s="39"/>
      <c r="K10" s="39"/>
      <c r="L10" s="39"/>
      <c r="M10" s="39"/>
      <c r="N10" s="40">
        <f>ROUND(L10*ROUND(M10,2),2)</f>
        <v>0</v>
      </c>
    </row>
    <row r="11" spans="1:14" ht="45">
      <c r="A11" s="6">
        <v>2</v>
      </c>
      <c r="B11" s="64" t="s">
        <v>108</v>
      </c>
      <c r="C11" s="64" t="s">
        <v>109</v>
      </c>
      <c r="D11" s="64" t="s">
        <v>110</v>
      </c>
      <c r="E11" s="66">
        <v>280</v>
      </c>
      <c r="F11" s="6" t="s">
        <v>85</v>
      </c>
      <c r="G11" s="53" t="s">
        <v>53</v>
      </c>
      <c r="H11" s="39"/>
      <c r="I11" s="39"/>
      <c r="J11" s="39"/>
      <c r="K11" s="39"/>
      <c r="L11" s="39"/>
      <c r="M11" s="39"/>
      <c r="N11" s="40">
        <f aca="true" t="shared" si="0" ref="N11:N19">ROUND(L11*ROUND(M11,2),2)</f>
        <v>0</v>
      </c>
    </row>
    <row r="12" spans="1:14" ht="45">
      <c r="A12" s="50">
        <v>3</v>
      </c>
      <c r="B12" s="64" t="s">
        <v>108</v>
      </c>
      <c r="C12" s="64" t="s">
        <v>109</v>
      </c>
      <c r="D12" s="64" t="s">
        <v>111</v>
      </c>
      <c r="E12" s="66">
        <v>280</v>
      </c>
      <c r="F12" s="6" t="s">
        <v>85</v>
      </c>
      <c r="G12" s="53" t="s">
        <v>53</v>
      </c>
      <c r="H12" s="39"/>
      <c r="I12" s="39"/>
      <c r="J12" s="39"/>
      <c r="K12" s="39"/>
      <c r="L12" s="39"/>
      <c r="M12" s="39"/>
      <c r="N12" s="40">
        <f t="shared" si="0"/>
        <v>0</v>
      </c>
    </row>
    <row r="13" spans="1:14" ht="45">
      <c r="A13" s="6">
        <v>4</v>
      </c>
      <c r="B13" s="64" t="s">
        <v>108</v>
      </c>
      <c r="C13" s="64" t="s">
        <v>109</v>
      </c>
      <c r="D13" s="64" t="s">
        <v>112</v>
      </c>
      <c r="E13" s="66">
        <v>280</v>
      </c>
      <c r="F13" s="6" t="s">
        <v>85</v>
      </c>
      <c r="G13" s="53" t="s">
        <v>53</v>
      </c>
      <c r="H13" s="39"/>
      <c r="I13" s="39"/>
      <c r="J13" s="39"/>
      <c r="K13" s="39"/>
      <c r="L13" s="39"/>
      <c r="M13" s="39"/>
      <c r="N13" s="40">
        <f t="shared" si="0"/>
        <v>0</v>
      </c>
    </row>
    <row r="14" spans="1:14" ht="45">
      <c r="A14" s="50">
        <v>5</v>
      </c>
      <c r="B14" s="64" t="s">
        <v>113</v>
      </c>
      <c r="C14" s="64" t="s">
        <v>114</v>
      </c>
      <c r="D14" s="64" t="s">
        <v>115</v>
      </c>
      <c r="E14" s="66">
        <v>20</v>
      </c>
      <c r="F14" s="6" t="s">
        <v>85</v>
      </c>
      <c r="G14" s="53" t="s">
        <v>53</v>
      </c>
      <c r="H14" s="39"/>
      <c r="I14" s="39"/>
      <c r="J14" s="39"/>
      <c r="K14" s="39"/>
      <c r="L14" s="39"/>
      <c r="M14" s="39"/>
      <c r="N14" s="40">
        <f t="shared" si="0"/>
        <v>0</v>
      </c>
    </row>
    <row r="15" spans="1:14" ht="45">
      <c r="A15" s="6">
        <v>6</v>
      </c>
      <c r="B15" s="64" t="s">
        <v>116</v>
      </c>
      <c r="C15" s="64" t="s">
        <v>117</v>
      </c>
      <c r="D15" s="64" t="s">
        <v>163</v>
      </c>
      <c r="E15" s="66">
        <v>540</v>
      </c>
      <c r="F15" s="6" t="s">
        <v>85</v>
      </c>
      <c r="G15" s="53" t="s">
        <v>53</v>
      </c>
      <c r="H15" s="39"/>
      <c r="I15" s="39"/>
      <c r="J15" s="39"/>
      <c r="K15" s="39"/>
      <c r="L15" s="39"/>
      <c r="M15" s="39"/>
      <c r="N15" s="40">
        <f t="shared" si="0"/>
        <v>0</v>
      </c>
    </row>
    <row r="16" spans="1:14" ht="45">
      <c r="A16" s="50">
        <v>7</v>
      </c>
      <c r="B16" s="64" t="s">
        <v>116</v>
      </c>
      <c r="C16" s="64" t="s">
        <v>118</v>
      </c>
      <c r="D16" s="64" t="s">
        <v>163</v>
      </c>
      <c r="E16" s="66">
        <v>240</v>
      </c>
      <c r="F16" s="6" t="s">
        <v>85</v>
      </c>
      <c r="G16" s="53" t="s">
        <v>53</v>
      </c>
      <c r="H16" s="39"/>
      <c r="I16" s="39"/>
      <c r="J16" s="39"/>
      <c r="K16" s="39"/>
      <c r="L16" s="39"/>
      <c r="M16" s="39"/>
      <c r="N16" s="40">
        <f t="shared" si="0"/>
        <v>0</v>
      </c>
    </row>
    <row r="17" spans="1:14" ht="45">
      <c r="A17" s="6">
        <v>8</v>
      </c>
      <c r="B17" s="45" t="s">
        <v>119</v>
      </c>
      <c r="C17" s="45" t="s">
        <v>120</v>
      </c>
      <c r="D17" s="45" t="s">
        <v>121</v>
      </c>
      <c r="E17" s="67">
        <v>210</v>
      </c>
      <c r="F17" s="6" t="s">
        <v>85</v>
      </c>
      <c r="G17" s="53" t="s">
        <v>53</v>
      </c>
      <c r="H17" s="39"/>
      <c r="I17" s="39"/>
      <c r="J17" s="39"/>
      <c r="K17" s="39"/>
      <c r="L17" s="39"/>
      <c r="M17" s="39"/>
      <c r="N17" s="40">
        <f t="shared" si="0"/>
        <v>0</v>
      </c>
    </row>
    <row r="18" spans="1:14" ht="45">
      <c r="A18" s="50">
        <v>9</v>
      </c>
      <c r="B18" s="70" t="s">
        <v>122</v>
      </c>
      <c r="C18" s="70" t="s">
        <v>123</v>
      </c>
      <c r="D18" s="70" t="s">
        <v>124</v>
      </c>
      <c r="E18" s="68">
        <v>30</v>
      </c>
      <c r="F18" s="6" t="s">
        <v>85</v>
      </c>
      <c r="G18" s="53" t="s">
        <v>53</v>
      </c>
      <c r="H18" s="39"/>
      <c r="I18" s="39"/>
      <c r="J18" s="39"/>
      <c r="K18" s="39"/>
      <c r="L18" s="39"/>
      <c r="M18" s="39"/>
      <c r="N18" s="40">
        <f t="shared" si="0"/>
        <v>0</v>
      </c>
    </row>
    <row r="19" spans="1:14" ht="45">
      <c r="A19" s="6">
        <v>10</v>
      </c>
      <c r="B19" s="45" t="s">
        <v>125</v>
      </c>
      <c r="C19" s="45" t="s">
        <v>126</v>
      </c>
      <c r="D19" s="45" t="s">
        <v>107</v>
      </c>
      <c r="E19" s="69">
        <v>48</v>
      </c>
      <c r="F19" s="6" t="s">
        <v>85</v>
      </c>
      <c r="G19" s="53" t="s">
        <v>53</v>
      </c>
      <c r="H19" s="39"/>
      <c r="I19" s="39"/>
      <c r="J19" s="39"/>
      <c r="K19" s="39"/>
      <c r="L19" s="39"/>
      <c r="M19" s="39"/>
      <c r="N19" s="40">
        <f t="shared" si="0"/>
        <v>0</v>
      </c>
    </row>
    <row r="20" spans="2:8" ht="22.5" customHeight="1">
      <c r="B20" s="122" t="s">
        <v>79</v>
      </c>
      <c r="C20" s="122"/>
      <c r="D20" s="122"/>
      <c r="E20" s="122"/>
      <c r="F20" s="122"/>
      <c r="G20" s="122"/>
      <c r="H20" s="122"/>
    </row>
    <row r="21" spans="2:13" ht="17.25" customHeight="1">
      <c r="B21" s="98" t="s">
        <v>127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</row>
    <row r="22" ht="30" customHeight="1"/>
  </sheetData>
  <sheetProtection/>
  <mergeCells count="2">
    <mergeCell ref="B21:M21"/>
    <mergeCell ref="B20:H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115" zoomScaleNormal="87" zoomScaleSheetLayoutView="115" zoomScalePageLayoutView="85" workbookViewId="0" topLeftCell="A1">
      <selection activeCell="G18" sqref="G18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7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SUM(N10:N10)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49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52.5" customHeight="1">
      <c r="A10" s="50">
        <v>1</v>
      </c>
      <c r="B10" s="50" t="s">
        <v>128</v>
      </c>
      <c r="C10" s="50" t="s">
        <v>129</v>
      </c>
      <c r="D10" s="61" t="s">
        <v>130</v>
      </c>
      <c r="E10" s="54">
        <v>300</v>
      </c>
      <c r="F10" s="6" t="s">
        <v>85</v>
      </c>
      <c r="G10" s="39" t="s">
        <v>53</v>
      </c>
      <c r="H10" s="39"/>
      <c r="I10" s="39"/>
      <c r="J10" s="39"/>
      <c r="K10" s="39"/>
      <c r="L10" s="39"/>
      <c r="M10" s="39"/>
      <c r="N10" s="40">
        <f>ROUND(L10*ROUND(M10,2),2)</f>
        <v>0</v>
      </c>
    </row>
    <row r="11" spans="1:14" ht="45">
      <c r="A11" s="6">
        <v>2</v>
      </c>
      <c r="B11" s="50" t="s">
        <v>131</v>
      </c>
      <c r="C11" s="50" t="s">
        <v>132</v>
      </c>
      <c r="D11" s="61" t="s">
        <v>175</v>
      </c>
      <c r="E11" s="54">
        <v>4200</v>
      </c>
      <c r="F11" s="6" t="s">
        <v>85</v>
      </c>
      <c r="G11" s="39" t="s">
        <v>53</v>
      </c>
      <c r="H11" s="39"/>
      <c r="I11" s="39"/>
      <c r="J11" s="39"/>
      <c r="K11" s="39"/>
      <c r="L11" s="39"/>
      <c r="M11" s="39"/>
      <c r="N11" s="40">
        <f>ROUND(L11*ROUND(M11,2),2)</f>
        <v>0</v>
      </c>
    </row>
    <row r="12" spans="2:5" ht="15">
      <c r="B12" s="43"/>
      <c r="C12" s="43"/>
      <c r="D12" s="43"/>
      <c r="E12" s="43"/>
    </row>
    <row r="13" spans="2:6" ht="15">
      <c r="B13" s="42"/>
      <c r="C13" s="44"/>
      <c r="D13" s="44"/>
      <c r="E13" s="44"/>
      <c r="F13" s="44"/>
    </row>
    <row r="14" ht="15">
      <c r="B14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87" zoomScaleNormal="87" zoomScaleSheetLayoutView="87" zoomScalePageLayoutView="85" workbookViewId="0" topLeftCell="A1">
      <selection activeCell="B10" sqref="B10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8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SUM(N10:N10)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74" t="s">
        <v>31</v>
      </c>
      <c r="B9" s="74" t="s">
        <v>13</v>
      </c>
      <c r="C9" s="74" t="s">
        <v>14</v>
      </c>
      <c r="D9" s="74" t="s">
        <v>51</v>
      </c>
      <c r="E9" s="75" t="s">
        <v>49</v>
      </c>
      <c r="F9" s="76"/>
      <c r="G9" s="74" t="str">
        <f>"Nazwa handlowa /
"&amp;C9&amp;" / 
"&amp;D9</f>
        <v>Nazwa handlowa /
Dawka / 
Postać/ Opakowanie</v>
      </c>
      <c r="H9" s="74" t="s">
        <v>47</v>
      </c>
      <c r="I9" s="74" t="str">
        <f>B9</f>
        <v>Skład</v>
      </c>
      <c r="J9" s="74" t="s">
        <v>165</v>
      </c>
      <c r="K9" s="74" t="s">
        <v>24</v>
      </c>
      <c r="L9" s="74" t="s">
        <v>25</v>
      </c>
      <c r="M9" s="74" t="s">
        <v>26</v>
      </c>
      <c r="N9" s="74" t="s">
        <v>15</v>
      </c>
    </row>
    <row r="10" spans="1:14" ht="52.5" customHeight="1">
      <c r="A10" s="50">
        <v>1</v>
      </c>
      <c r="B10" s="77" t="s">
        <v>133</v>
      </c>
      <c r="C10" s="78" t="s">
        <v>134</v>
      </c>
      <c r="D10" s="78" t="s">
        <v>94</v>
      </c>
      <c r="E10" s="80">
        <v>600</v>
      </c>
      <c r="F10" s="6" t="s">
        <v>85</v>
      </c>
      <c r="G10" s="53" t="s">
        <v>53</v>
      </c>
      <c r="H10" s="53"/>
      <c r="I10" s="53"/>
      <c r="J10" s="53"/>
      <c r="K10" s="53"/>
      <c r="L10" s="53"/>
      <c r="M10" s="53"/>
      <c r="N10" s="92">
        <f>ROUND(L10*ROUND(M10,2),2)</f>
        <v>0</v>
      </c>
    </row>
    <row r="11" spans="2:17" s="1" customFormat="1" ht="15">
      <c r="B11" s="71"/>
      <c r="C11" s="71"/>
      <c r="D11" s="71"/>
      <c r="E11" s="72"/>
      <c r="Q11" s="73"/>
    </row>
    <row r="12" spans="2:13" ht="15">
      <c r="B12" s="121" t="s">
        <v>135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2:6" ht="15">
      <c r="B13" s="42"/>
      <c r="C13" s="44"/>
      <c r="D13" s="44"/>
      <c r="E13" s="44"/>
      <c r="F13" s="44"/>
    </row>
    <row r="14" ht="15">
      <c r="B14" s="28"/>
    </row>
  </sheetData>
  <sheetProtection/>
  <mergeCells count="1">
    <mergeCell ref="B12:M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2020-03-10T08:29:07Z</cp:lastPrinted>
  <dcterms:created xsi:type="dcterms:W3CDTF">2003-05-16T10:10:29Z</dcterms:created>
  <dcterms:modified xsi:type="dcterms:W3CDTF">2020-03-13T11:35:18Z</dcterms:modified>
  <cp:category/>
  <cp:version/>
  <cp:contentType/>
  <cp:contentStatus/>
</cp:coreProperties>
</file>