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s>
  <definedNames/>
  <calcPr fullCalcOnLoad="1"/>
</workbook>
</file>

<file path=xl/sharedStrings.xml><?xml version="1.0" encoding="utf-8"?>
<sst xmlns="http://schemas.openxmlformats.org/spreadsheetml/2006/main" count="175" uniqueCount="92">
  <si>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</si>
  <si>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</si>
  <si>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</si>
  <si>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</si>
  <si>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</si>
  <si>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</si>
  <si>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</si>
  <si>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</si>
  <si>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</si>
  <si>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</si>
  <si>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</si>
  <si>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</si>
  <si>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</si>
  <si>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</si>
  <si>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</si>
  <si>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</si>
  <si>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</si>
  <si>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</si>
  <si>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</si>
  <si>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</si>
  <si>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</si>
  <si>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</si>
  <si>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</si>
  <si>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</si>
  <si>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</si>
  <si>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</si>
  <si>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</si>
  <si>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</si>
  <si>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</si>
  <si>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</si>
  <si>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</si>
  <si>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</si>
  <si>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</si>
  <si>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</si>
  <si>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</si>
  <si>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</si>
  <si>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</si>
  <si>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</si>
  <si>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</si>
  <si>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</si>
  <si>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</si>
  <si>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</si>
  <si>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</si>
  <si>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</si>
  <si>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</si>
  <si>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</si>
  <si>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</si>
  <si>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</si>
  <si>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</si>
  <si>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</si>
  <si>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</si>
  <si>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</si>
  <si>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</si>
  <si>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</si>
  <si>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</si>
  <si>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</si>
  <si>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</si>
  <si>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</si>
  <si>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</si>
  <si>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 xml:space="preserve">Dot. części 1-6: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</si>
  <si>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sztuka</t>
  </si>
  <si>
    <t>DFP.271.116.2020.ADB</t>
  </si>
  <si>
    <t>Dostawa materiałów medycznych do dializ oraz innych materiałów medycznych.</t>
  </si>
  <si>
    <t>Oświadczamy, że zamówienie będziemy wykonywać do czasu wyczerpania kwoty wynagrodzenia umownego, jednak nie dłużej niż przez 34 miesiące w zakresie części 1-4, nie dłużej niż przez 12 miesięcy w zakresie części 5 oraz nie dłużej niż przez 24 miesiące w zakresie części 6 od dnia zawarcia umowy.</t>
  </si>
  <si>
    <t>Wodorowęglanowy dializat (typu Dializat CiCa dedykowany do aparatu Multifiltrate) o składzie: potas 2 lub 4 mmol/l; sód 133 mmol/l; wapń 0 mmol/l (bezwapniowy); magnez 0,75 lub 1,00 mmol/l; fosforany 0 lub 1,25 mmol/l; wodorowęglan 20 mmol/l. Opakowanie - 5,0 litrowy worek dwukomorowy.</t>
  </si>
  <si>
    <t>opak</t>
  </si>
  <si>
    <t>Cytrynian sodu 4% (136 mmol/l). Opakowanie - worek 1,5 litra. Worki muszą być kompatybilne z końcówka SecuNet, która jest zastosowana w zestawach do zabiegów nerkozastępczych z antykoagulacją cytrynianową i roztworem dwuwodnego chlorku wapnia  uzywanych przez Zamawiajacego. Zestawy te dedykowane są do posiadanych przez Zamawiającego urządzeń typu Multifiltrate</t>
  </si>
  <si>
    <t>Ilość</t>
  </si>
  <si>
    <t>j.m.</t>
  </si>
  <si>
    <t xml:space="preserve">Stenty nitynolowe dostępne w rozmiarach 6mm - 12mm i długościach 30mm -200mm, osadzone na multi-funkcyjnym, zbrojonym cewniku zakończonym rękojeścią (dostępna wersja bez rękojeści – wg preferencji operatora). System kompatybilny z introducerami 6Fr oraz prowadnikami 0.035″.  Wymagane 3 długości użytkowe systemu: 85cm/ 135cm oraz 175cm. Dostępne stenty kompatybilne z introducerami 5Fr oraz 4Fr o długościach odpowiednio: 5-8mm/ 4-7mm; Kompatybilne z prowadnikami  0.018″. Stent gwarantujący optymalny balans pomiędzy rezystancją kompresyjną a deformacją podłużną w naczyniu, dedykowany mało ruchliwym naczyniom o bardzo dużej kalcyfikacji, siła radialna powyżej 1N/mm - udokumentowana w testach wytrzymałościowych dla każdej średnicy oferowanego stentu: 6mm-12mm </t>
  </si>
  <si>
    <t>Czynsz dzierżawny brutto za 1 miesiąc</t>
  </si>
  <si>
    <t>Założony czas pracy urządzenia w godzinach [h]</t>
  </si>
  <si>
    <t>Przyjęty koszt 1 kWh [zł]</t>
  </si>
  <si>
    <t>Moc oferowanego urządzenia w watach [W]</t>
  </si>
  <si>
    <t>Numer katalogowy
(jeżeli istnieje)</t>
  </si>
  <si>
    <t xml:space="preserve">1. Balon do usuwania zwapnień dostępny 
w rozmiarach 3.5-7.0mm dla całkowitej długości balonu 60mm 
2. Balon do usuwania zwapnień dostępny 
w rozmiarach 2,5-4.0mm dla całkowitej długości balonu 40mm   
3. Zestaw kompatybilny z prowadnikiem 0.014”   
4. Zestaw kompatybilny z introducerem 5F, 6F, 7F – w zależności od długości balonu   
5. Długość robocza 138cm oraz 135cm   
</t>
  </si>
  <si>
    <t>Dzierżawa urządzenia do litotrypsji kompatybilnego z wyżej wymienionymi cewnikami balonowymi.                             Warunki serwisu: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</si>
  <si>
    <t>miesiące</t>
  </si>
  <si>
    <t xml:space="preserve">Urządzenie do litotrypsji (1 szt.) kompatybilnego z wyżej wymienionymi cewnikami balonowymi </t>
  </si>
  <si>
    <t>KLUCZ 1X UŻYTKU DO WYMIANY TIPU</t>
  </si>
  <si>
    <t>Bezprzewodowy generator noża ultradzwiekowego pozwalana wykonania 150 procedur. Działąjący na zasanie przetwornika energii w ruch mechaniczny</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</si>
  <si>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</si>
  <si>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</si>
  <si>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Zamawiający wymaga użyczenia na czas trwania umowy bateri oraz ładowarki.</t>
  </si>
  <si>
    <t>Środek płuczący na bazie środków powierzchniowo-czynnych do użycia w myjniach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anioniowe środki powierzchniowo czynne, niejonowe środki powierzchniowo czynne, środki konserwujące, regulator pH, formuła ulegająca biodegradacji. Wyrób medyczny. Wartość pH (koncentrat) 2,2, wartość pH (0,5% roztwór wodny) 6,2, gęstość względna (20oC) 1,008 g/cm3; lepkość poniżej 30 cps, Opakowanie 5L</t>
  </si>
  <si>
    <t>opak.</t>
  </si>
  <si>
    <t>Detergent średnio zasadowy do użycia w myjniach dezynfektorach, myjniach ultradzwiękowych oraz do mycia ręcznego wyrobów medycznych. Środek niskopienny, odpowiedni do uzycia do powierzchni odpornych na zasady takich jak stal nierdzewna, ceramika, szkło, plastik oraz metale miękkie, dozowanie 3-4 ml/l, do stosowania w temperaturach od 35C do 60C, temperatura mycia ręcznego/ultradzwiękowego od 35C do 50C, środek nie wymaga stosowania neutralizatora, składniki: anionowe środki powierzchniowo czynne, niejonowe środki powierzchniowo czynne, środki konserwujące, enzymy, środki maskujące, inhibitory korozji. Wartość ph (0,5% roztwór wody) ok 9,2. Formuła ulegająca biodegradacji. Wartość pH (koncentrat) 11,7. wartość PH (0,5 % roztwór wodny) 9,2 gęstość względna (20C) 1,073 g/cm3, lepkość poniżej 30 cps, opakowanie 5L</t>
  </si>
  <si>
    <t>(dostawa produktów i dzierżawa urządzenia)</t>
  </si>
  <si>
    <t>Czynsz dzierżawny brutto pozycji</t>
  </si>
  <si>
    <t>Koszt zużycia energii elektrycznej przez 1 urządzenie</t>
  </si>
  <si>
    <t>Zamawiający wymaga płynów dopuszczonych przez producenta urządzenia Multifiltrate. Producentem urządzenia jest Fresenius Medical.</t>
  </si>
  <si>
    <t>Oświadczam, że zaoferowany produkt jest kompatybilny z urządzeniem posiadanym przez Zamawiającego oraz zaoferowany produkt nie spowoduje uszkodzenia tego urządzenia.</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</si>
</sst>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415]#,##0"/>
  </numFmts>
  <fonts count="56">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b/>
      <sz val="11"/>
      <color indexed="8"/>
      <name val="Garamond"/>
      <family val="1"/>
    </font>
    <font>
      <sz val="11"/>
      <color indexed="8"/>
      <name val="Garamond"/>
      <family val="1"/>
    </font>
    <font>
      <sz val="11"/>
      <color indexed="8"/>
      <name val="Times New Roman"/>
      <family val="1"/>
    </font>
    <font>
      <strike/>
      <sz val="11"/>
      <color indexed="8"/>
      <name val="Garamond"/>
      <family val="1"/>
    </font>
    <font>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Garamond"/>
      <family val="1"/>
    </font>
    <font>
      <sz val="11"/>
      <color theme="1"/>
      <name val="Garamond"/>
      <family val="1"/>
    </font>
    <font>
      <sz val="11"/>
      <color theme="1"/>
      <name val="Times New Roman"/>
      <family val="1"/>
    </font>
    <font>
      <strike/>
      <sz val="11"/>
      <color theme="1"/>
      <name val="Garamond"/>
      <family val="1"/>
    </font>
    <font>
      <sz val="11"/>
      <color rgb="FFC0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8" fillId="0" borderId="0">
      <alignment/>
      <protection/>
    </xf>
    <xf numFmtId="0" fontId="0" fillId="0" borderId="0">
      <alignment/>
      <protection/>
    </xf>
    <xf numFmtId="0" fontId="44"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 fillId="0" borderId="0">
      <alignment/>
      <protection/>
    </xf>
    <xf numFmtId="0" fontId="0" fillId="0" borderId="0">
      <alignment/>
      <protection/>
    </xf>
    <xf numFmtId="0" fontId="4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76"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2" fontId="5" fillId="0" borderId="10" xfId="0" applyNumberFormat="1" applyFont="1" applyFill="1" applyBorder="1" applyAlignment="1" applyProtection="1">
      <alignment horizontal="center"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shrinkToFit="1"/>
      <protection locked="0"/>
    </xf>
    <xf numFmtId="0" fontId="51" fillId="35" borderId="0" xfId="62" applyFont="1" applyFill="1" applyAlignment="1" applyProtection="1">
      <alignment horizontal="left" vertical="center" wrapText="1"/>
      <protection locked="0"/>
    </xf>
    <xf numFmtId="0" fontId="52" fillId="0" borderId="0" xfId="58" applyFont="1" applyFill="1" applyAlignment="1" applyProtection="1">
      <alignment horizontal="left" vertical="top" wrapText="1"/>
      <protection locked="0"/>
    </xf>
    <xf numFmtId="0" fontId="5" fillId="0" borderId="12" xfId="0" applyFont="1" applyFill="1" applyBorder="1" applyAlignment="1">
      <alignment horizontal="left" vertical="center" wrapText="1"/>
    </xf>
    <xf numFmtId="3" fontId="52" fillId="0"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3" fontId="53" fillId="33" borderId="10" xfId="0" applyNumberFormat="1" applyFont="1" applyFill="1" applyBorder="1" applyAlignment="1">
      <alignment horizontal="center" vertical="center" wrapText="1"/>
    </xf>
    <xf numFmtId="3" fontId="51"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pplyProtection="1">
      <alignment horizontal="center" vertical="top" wrapText="1"/>
      <protection locked="0"/>
    </xf>
    <xf numFmtId="44" fontId="52" fillId="0" borderId="10" xfId="79" applyFont="1" applyFill="1" applyBorder="1" applyAlignment="1" applyProtection="1">
      <alignment horizontal="center" vertical="center" wrapText="1"/>
      <protection locked="0"/>
    </xf>
    <xf numFmtId="0" fontId="52" fillId="0" borderId="1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3" fontId="52" fillId="0" borderId="0" xfId="0" applyNumberFormat="1" applyFont="1" applyFill="1" applyAlignment="1" applyProtection="1">
      <alignment horizontal="left" vertical="top" wrapText="1"/>
      <protection locked="0"/>
    </xf>
    <xf numFmtId="175" fontId="52" fillId="0" borderId="10" xfId="45" applyNumberFormat="1" applyFont="1" applyFill="1" applyBorder="1" applyAlignment="1" applyProtection="1">
      <alignment horizontal="left" vertical="top" wrapText="1"/>
      <protection locked="0"/>
    </xf>
    <xf numFmtId="44" fontId="5" fillId="0" borderId="10" xfId="79" applyFont="1" applyFill="1" applyBorder="1" applyAlignment="1" applyProtection="1">
      <alignment horizontal="center" vertical="top" wrapText="1"/>
      <protection locked="0"/>
    </xf>
    <xf numFmtId="0" fontId="5" fillId="0" borderId="0" xfId="0" applyFont="1" applyAlignment="1">
      <alignment horizontal="left" vertical="top" wrapText="1"/>
    </xf>
    <xf numFmtId="0" fontId="5" fillId="36" borderId="0" xfId="0" applyFont="1" applyFill="1" applyAlignment="1" applyProtection="1">
      <alignment horizontal="left" vertical="top" wrapText="1"/>
      <protection locked="0"/>
    </xf>
    <xf numFmtId="0" fontId="5" fillId="33" borderId="12" xfId="0" applyFont="1" applyFill="1" applyBorder="1" applyAlignment="1" applyProtection="1">
      <alignment horizontal="center" vertical="center" wrapText="1"/>
      <protection locked="0"/>
    </xf>
    <xf numFmtId="1" fontId="5"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3" fontId="5" fillId="36" borderId="10" xfId="0" applyNumberFormat="1" applyFont="1" applyFill="1" applyBorder="1" applyAlignment="1" applyProtection="1">
      <alignment horizontal="center" vertical="center" wrapText="1"/>
      <protection locked="0"/>
    </xf>
    <xf numFmtId="4" fontId="5" fillId="36" borderId="10" xfId="0" applyNumberFormat="1" applyFont="1" applyFill="1" applyBorder="1" applyAlignment="1" applyProtection="1">
      <alignment horizontal="center" vertical="center" wrapText="1"/>
      <protection locked="0"/>
    </xf>
    <xf numFmtId="44" fontId="5" fillId="36" borderId="12" xfId="0" applyNumberFormat="1" applyFont="1" applyFill="1" applyBorder="1" applyAlignment="1" applyProtection="1">
      <alignment horizontal="left" vertical="top" wrapText="1"/>
      <protection locked="0"/>
    </xf>
    <xf numFmtId="44" fontId="5" fillId="36" borderId="10" xfId="0" applyNumberFormat="1" applyFont="1" applyFill="1" applyBorder="1" applyAlignment="1" applyProtection="1">
      <alignment horizontal="left" vertical="top" wrapText="1"/>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 fillId="33" borderId="12" xfId="0" applyFont="1" applyFill="1" applyBorder="1" applyAlignment="1" applyProtection="1">
      <alignment horizontal="center" vertical="top" wrapText="1"/>
      <protection locked="0"/>
    </xf>
    <xf numFmtId="0" fontId="4" fillId="33" borderId="10" xfId="0" applyFont="1" applyFill="1" applyBorder="1" applyAlignment="1" applyProtection="1">
      <alignment horizontal="center" vertical="top" wrapText="1"/>
      <protection locked="0"/>
    </xf>
    <xf numFmtId="2" fontId="52" fillId="0" borderId="10" xfId="0" applyNumberFormat="1" applyFont="1" applyFill="1" applyBorder="1" applyAlignment="1" applyProtection="1">
      <alignment horizontal="center" vertical="top" wrapText="1"/>
      <protection locked="0"/>
    </xf>
    <xf numFmtId="0" fontId="51" fillId="33" borderId="10" xfId="0" applyFont="1" applyFill="1" applyBorder="1" applyAlignment="1" applyProtection="1">
      <alignment horizontal="center" vertical="center" wrapText="1"/>
      <protection locked="0"/>
    </xf>
    <xf numFmtId="2" fontId="52"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center" wrapText="1"/>
      <protection/>
    </xf>
    <xf numFmtId="44" fontId="5" fillId="0" borderId="13" xfId="76"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3" fontId="4" fillId="4" borderId="16" xfId="0" applyNumberFormat="1" applyFont="1" applyFill="1" applyBorder="1" applyAlignment="1" applyProtection="1">
      <alignment horizontal="center" vertical="top" wrapText="1"/>
      <protection locked="0"/>
    </xf>
    <xf numFmtId="0" fontId="5" fillId="4" borderId="17"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9" fontId="5" fillId="36" borderId="10" xfId="0" applyNumberFormat="1" applyFont="1" applyFill="1" applyBorder="1" applyAlignment="1" applyProtection="1">
      <alignment horizontal="left" vertical="top" wrapText="1"/>
      <protection locked="0"/>
    </xf>
    <xf numFmtId="0" fontId="9" fillId="0" borderId="10" xfId="0" applyFont="1" applyBorder="1" applyAlignment="1">
      <alignment wrapText="1"/>
    </xf>
    <xf numFmtId="0" fontId="54" fillId="0" borderId="0" xfId="0" applyFont="1" applyFill="1" applyAlignment="1" applyProtection="1">
      <alignment horizontal="left" vertical="top" wrapText="1"/>
      <protection locked="0"/>
    </xf>
    <xf numFmtId="0" fontId="55" fillId="0" borderId="0" xfId="0" applyFont="1" applyFill="1" applyAlignment="1" applyProtection="1">
      <alignment horizontal="left" vertical="top" wrapText="1"/>
      <protection locked="0"/>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2" xfId="57"/>
    <cellStyle name="Normalny 2" xfId="58"/>
    <cellStyle name="Normalny 2 2" xfId="59"/>
    <cellStyle name="Normalny 2 2 2" xfId="60"/>
    <cellStyle name="Normalny 3" xfId="61"/>
    <cellStyle name="Normalny 4" xfId="62"/>
    <cellStyle name="Normalny 4 2" xfId="63"/>
    <cellStyle name="Normalny 5" xfId="64"/>
    <cellStyle name="Normalny 6" xfId="65"/>
    <cellStyle name="Normalny 7" xfId="66"/>
    <cellStyle name="Normalny 8" xfId="67"/>
    <cellStyle name="Obliczenia" xfId="68"/>
    <cellStyle name="Followed Hyperlink" xfId="69"/>
    <cellStyle name="Percent" xfId="70"/>
    <cellStyle name="Suma" xfId="71"/>
    <cellStyle name="Tekst objaśnienia" xfId="72"/>
    <cellStyle name="Tekst ostrzeżenia" xfId="73"/>
    <cellStyle name="Tytuł" xfId="74"/>
    <cellStyle name="Uwaga" xfId="75"/>
    <cellStyle name="Currency" xfId="76"/>
    <cellStyle name="Currency [0]" xfId="77"/>
    <cellStyle name="Walutowy 2" xfId="78"/>
    <cellStyle name="Walutowy 3"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2"/>
  <sheetViews>
    <sheetView showGridLines="0" zoomScale="115" zoomScaleNormal="115" zoomScalePageLayoutView="0" workbookViewId="0" topLeftCell="A1">
      <selection activeCell="C4" sqref="C4"/>
    </sheetView>
  </sheetViews>
  <sheetFormatPr defaultColWidth="9.00390625" defaultRowHeight="12.75"/>
  <cols>
    <col min="1" max="1" width="3.625" style="37" customWidth="1"/>
    <col min="2" max="2" width="19.25390625" style="37" customWidth="1"/>
    <col min="3" max="3" width="47.75390625" style="37" customWidth="1"/>
    <col min="4" max="4" width="13.625" style="37" customWidth="1"/>
    <col min="5" max="5" width="28.875" style="37" customWidth="1"/>
    <col min="6" max="16384" width="9.125" style="37" customWidth="1"/>
  </cols>
  <sheetData>
    <row r="1" spans="1:4" ht="15">
      <c r="A1" s="36"/>
      <c r="B1" s="36"/>
      <c r="C1" s="36"/>
      <c r="D1" s="38" t="s">
        <v>11</v>
      </c>
    </row>
    <row r="2" spans="1:4" ht="15">
      <c r="A2" s="36"/>
      <c r="B2" s="39"/>
      <c r="C2" s="39" t="s">
        <v>12</v>
      </c>
      <c r="D2" s="39"/>
    </row>
    <row r="3" spans="1:4" ht="15">
      <c r="A3" s="36"/>
      <c r="B3" s="36"/>
      <c r="C3" s="36"/>
      <c r="D3" s="40"/>
    </row>
    <row r="4" spans="1:4" ht="15">
      <c r="A4" s="36"/>
      <c r="B4" s="36" t="s">
        <v>13</v>
      </c>
      <c r="C4" s="36" t="s">
        <v>61</v>
      </c>
      <c r="D4" s="40"/>
    </row>
    <row r="5" spans="1:4" ht="15">
      <c r="A5" s="36"/>
      <c r="B5" s="36"/>
      <c r="C5" s="36"/>
      <c r="D5" s="40"/>
    </row>
    <row r="6" spans="1:4" ht="31.5" customHeight="1">
      <c r="A6" s="36"/>
      <c r="B6" s="36" t="s">
        <v>14</v>
      </c>
      <c r="C6" s="109" t="s">
        <v>62</v>
      </c>
      <c r="D6" s="109"/>
    </row>
    <row r="7" spans="1:4" ht="15">
      <c r="A7" s="36"/>
      <c r="B7" s="36"/>
      <c r="C7" s="36"/>
      <c r="D7" s="40"/>
    </row>
    <row r="8" spans="1:4" ht="15">
      <c r="A8" s="36"/>
      <c r="B8" s="41" t="s">
        <v>15</v>
      </c>
      <c r="C8" s="118"/>
      <c r="D8" s="99"/>
    </row>
    <row r="9" spans="1:4" ht="30">
      <c r="A9" s="36"/>
      <c r="B9" s="41" t="s">
        <v>16</v>
      </c>
      <c r="C9" s="119"/>
      <c r="D9" s="120"/>
    </row>
    <row r="10" spans="1:4" ht="15">
      <c r="A10" s="36"/>
      <c r="B10" s="41" t="s">
        <v>17</v>
      </c>
      <c r="C10" s="116"/>
      <c r="D10" s="117"/>
    </row>
    <row r="11" spans="1:4" ht="15">
      <c r="A11" s="36"/>
      <c r="B11" s="41" t="s">
        <v>18</v>
      </c>
      <c r="C11" s="116"/>
      <c r="D11" s="117"/>
    </row>
    <row r="12" spans="1:4" ht="15">
      <c r="A12" s="36"/>
      <c r="B12" s="41" t="s">
        <v>19</v>
      </c>
      <c r="C12" s="116"/>
      <c r="D12" s="117"/>
    </row>
    <row r="13" spans="1:4" ht="15">
      <c r="A13" s="36"/>
      <c r="B13" s="41" t="s">
        <v>20</v>
      </c>
      <c r="C13" s="116"/>
      <c r="D13" s="117"/>
    </row>
    <row r="14" spans="1:4" ht="15">
      <c r="A14" s="36"/>
      <c r="B14" s="41" t="s">
        <v>21</v>
      </c>
      <c r="C14" s="116"/>
      <c r="D14" s="117"/>
    </row>
    <row r="15" spans="1:4" ht="15">
      <c r="A15" s="36"/>
      <c r="B15" s="41" t="s">
        <v>22</v>
      </c>
      <c r="C15" s="116"/>
      <c r="D15" s="117"/>
    </row>
    <row r="16" spans="1:4" ht="15">
      <c r="A16" s="36"/>
      <c r="B16" s="41" t="s">
        <v>23</v>
      </c>
      <c r="C16" s="116"/>
      <c r="D16" s="117"/>
    </row>
    <row r="17" spans="1:4" ht="15">
      <c r="A17" s="36"/>
      <c r="B17" s="41" t="s">
        <v>24</v>
      </c>
      <c r="C17" s="116"/>
      <c r="D17" s="117"/>
    </row>
    <row r="18" spans="1:4" ht="15">
      <c r="A18" s="36"/>
      <c r="B18" s="36"/>
      <c r="C18" s="35"/>
      <c r="D18" s="42"/>
    </row>
    <row r="19" spans="1:4" ht="15">
      <c r="A19" s="36"/>
      <c r="B19" s="100" t="s">
        <v>25</v>
      </c>
      <c r="C19" s="111"/>
      <c r="D19" s="43"/>
    </row>
    <row r="20" spans="1:4" ht="15.75" thickBot="1">
      <c r="A20" s="36"/>
      <c r="B20" s="36"/>
      <c r="C20" s="33"/>
      <c r="D20" s="43"/>
    </row>
    <row r="21" spans="1:4" ht="15.75" thickBot="1">
      <c r="A21" s="36"/>
      <c r="B21" s="59" t="s">
        <v>26</v>
      </c>
      <c r="C21" s="114" t="s">
        <v>0</v>
      </c>
      <c r="D21" s="115"/>
    </row>
    <row r="22" spans="1:5" ht="15">
      <c r="A22" s="44"/>
      <c r="B22" s="45" t="s">
        <v>27</v>
      </c>
      <c r="C22" s="107">
        <f>'część (1)'!$F$6</f>
        <v>0</v>
      </c>
      <c r="D22" s="108"/>
      <c r="E22" s="58"/>
    </row>
    <row r="23" spans="1:4" ht="15">
      <c r="A23" s="44"/>
      <c r="B23" s="46" t="s">
        <v>28</v>
      </c>
      <c r="C23" s="107">
        <f>'część (2)'!F6</f>
        <v>0</v>
      </c>
      <c r="D23" s="108"/>
    </row>
    <row r="24" spans="1:5" ht="15">
      <c r="A24" s="44"/>
      <c r="B24" s="45" t="s">
        <v>29</v>
      </c>
      <c r="C24" s="107">
        <f>'część (3)'!F6</f>
        <v>0</v>
      </c>
      <c r="D24" s="108"/>
      <c r="E24" s="37" t="s">
        <v>87</v>
      </c>
    </row>
    <row r="25" spans="1:4" ht="15">
      <c r="A25" s="44"/>
      <c r="B25" s="46" t="s">
        <v>30</v>
      </c>
      <c r="C25" s="107">
        <f>'część (4)'!F6</f>
        <v>0</v>
      </c>
      <c r="D25" s="108"/>
    </row>
    <row r="26" spans="1:4" ht="15" customHeight="1">
      <c r="A26" s="44"/>
      <c r="B26" s="45" t="s">
        <v>31</v>
      </c>
      <c r="C26" s="107">
        <f>'część (5)'!F6</f>
        <v>0</v>
      </c>
      <c r="D26" s="108"/>
    </row>
    <row r="27" spans="1:4" ht="15">
      <c r="A27" s="44"/>
      <c r="B27" s="46" t="s">
        <v>32</v>
      </c>
      <c r="C27" s="107">
        <f>'część (6)'!F6</f>
        <v>0</v>
      </c>
      <c r="D27" s="108"/>
    </row>
    <row r="28" spans="1:4" ht="15">
      <c r="A28" s="36"/>
      <c r="B28" s="47"/>
      <c r="C28" s="36"/>
      <c r="D28" s="48"/>
    </row>
    <row r="29" spans="1:4" ht="99" customHeight="1">
      <c r="A29" s="36" t="s">
        <v>1</v>
      </c>
      <c r="B29" s="106" t="s">
        <v>58</v>
      </c>
      <c r="C29" s="106"/>
      <c r="D29" s="106"/>
    </row>
    <row r="30" spans="1:4" ht="22.5" customHeight="1">
      <c r="A30" s="36" t="s">
        <v>34</v>
      </c>
      <c r="B30" s="111" t="s">
        <v>33</v>
      </c>
      <c r="C30" s="100"/>
      <c r="D30" s="112"/>
    </row>
    <row r="31" spans="1:4" ht="69.75" customHeight="1">
      <c r="A31" s="36" t="s">
        <v>35</v>
      </c>
      <c r="B31" s="113" t="s">
        <v>63</v>
      </c>
      <c r="C31" s="113"/>
      <c r="D31" s="113"/>
    </row>
    <row r="32" spans="1:4" ht="70.5" customHeight="1">
      <c r="A32" s="49" t="s">
        <v>36</v>
      </c>
      <c r="B32" s="109" t="s">
        <v>59</v>
      </c>
      <c r="C32" s="109"/>
      <c r="D32" s="109"/>
    </row>
    <row r="33" spans="1:4" ht="53.25" customHeight="1">
      <c r="A33" s="36" t="s">
        <v>38</v>
      </c>
      <c r="B33" s="109" t="s">
        <v>37</v>
      </c>
      <c r="C33" s="110"/>
      <c r="D33" s="110"/>
    </row>
    <row r="34" spans="1:4" ht="40.5" customHeight="1">
      <c r="A34" s="36" t="s">
        <v>40</v>
      </c>
      <c r="B34" s="100" t="s">
        <v>39</v>
      </c>
      <c r="C34" s="111"/>
      <c r="D34" s="111"/>
    </row>
    <row r="35" spans="1:4" ht="55.5" customHeight="1">
      <c r="A35" s="36" t="s">
        <v>42</v>
      </c>
      <c r="B35" s="109" t="s">
        <v>41</v>
      </c>
      <c r="C35" s="110"/>
      <c r="D35" s="110"/>
    </row>
    <row r="36" spans="1:4" ht="126" customHeight="1">
      <c r="A36" s="36" t="s">
        <v>43</v>
      </c>
      <c r="B36" s="100" t="s">
        <v>57</v>
      </c>
      <c r="C36" s="100"/>
      <c r="D36" s="100"/>
    </row>
    <row r="37" spans="1:4" ht="15">
      <c r="A37" s="50" t="s">
        <v>56</v>
      </c>
      <c r="B37" s="34" t="s">
        <v>44</v>
      </c>
      <c r="C37" s="33"/>
      <c r="D37" s="36"/>
    </row>
    <row r="38" spans="1:4" ht="15">
      <c r="A38" s="36"/>
      <c r="B38" s="33"/>
      <c r="C38" s="33"/>
      <c r="D38" s="51"/>
    </row>
    <row r="39" spans="1:4" ht="15">
      <c r="A39" s="36"/>
      <c r="B39" s="101" t="s">
        <v>45</v>
      </c>
      <c r="C39" s="102"/>
      <c r="D39" s="103"/>
    </row>
    <row r="40" spans="1:4" ht="15">
      <c r="A40" s="36"/>
      <c r="B40" s="101" t="s">
        <v>46</v>
      </c>
      <c r="C40" s="103"/>
      <c r="D40" s="41"/>
    </row>
    <row r="41" spans="1:4" ht="15">
      <c r="A41" s="36"/>
      <c r="B41" s="104"/>
      <c r="C41" s="105"/>
      <c r="D41" s="41"/>
    </row>
    <row r="42" spans="1:4" ht="15">
      <c r="A42" s="36"/>
      <c r="B42" s="104"/>
      <c r="C42" s="105"/>
      <c r="D42" s="41"/>
    </row>
    <row r="43" spans="1:4" ht="15">
      <c r="A43" s="36"/>
      <c r="B43" s="104"/>
      <c r="C43" s="105"/>
      <c r="D43" s="41"/>
    </row>
    <row r="44" spans="1:4" ht="15">
      <c r="A44" s="36"/>
      <c r="B44" s="53" t="s">
        <v>47</v>
      </c>
      <c r="C44" s="53"/>
      <c r="D44" s="51"/>
    </row>
    <row r="45" spans="1:4" ht="15">
      <c r="A45" s="36"/>
      <c r="B45" s="101" t="s">
        <v>48</v>
      </c>
      <c r="C45" s="102"/>
      <c r="D45" s="103"/>
    </row>
    <row r="46" spans="1:4" ht="30">
      <c r="A46" s="36"/>
      <c r="B46" s="54" t="s">
        <v>46</v>
      </c>
      <c r="C46" s="52" t="s">
        <v>49</v>
      </c>
      <c r="D46" s="55" t="s">
        <v>50</v>
      </c>
    </row>
    <row r="47" spans="1:4" ht="15">
      <c r="A47" s="36"/>
      <c r="B47" s="56"/>
      <c r="C47" s="52"/>
      <c r="D47" s="57"/>
    </row>
    <row r="48" spans="1:4" ht="15">
      <c r="A48" s="36"/>
      <c r="B48" s="56"/>
      <c r="C48" s="52"/>
      <c r="D48" s="57"/>
    </row>
    <row r="49" spans="1:4" ht="15">
      <c r="A49" s="36"/>
      <c r="B49" s="53"/>
      <c r="C49" s="53"/>
      <c r="D49" s="51"/>
    </row>
    <row r="50" spans="1:4" ht="15">
      <c r="A50" s="36"/>
      <c r="B50" s="101" t="s">
        <v>51</v>
      </c>
      <c r="C50" s="102"/>
      <c r="D50" s="103"/>
    </row>
    <row r="51" spans="1:4" ht="15">
      <c r="A51" s="36"/>
      <c r="B51" s="98" t="s">
        <v>52</v>
      </c>
      <c r="C51" s="98"/>
      <c r="D51" s="41"/>
    </row>
    <row r="52" spans="1:4" ht="15">
      <c r="A52" s="36"/>
      <c r="B52" s="99"/>
      <c r="C52" s="99"/>
      <c r="D52" s="41"/>
    </row>
  </sheetData>
  <sheetProtection/>
  <mergeCells count="36">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B29:D29"/>
    <mergeCell ref="C27:D27"/>
    <mergeCell ref="B32:D32"/>
    <mergeCell ref="B33:D33"/>
    <mergeCell ref="B45:D45"/>
    <mergeCell ref="B50:D50"/>
    <mergeCell ref="B34:D34"/>
    <mergeCell ref="B35:D35"/>
    <mergeCell ref="B30:D30"/>
    <mergeCell ref="B31:D31"/>
    <mergeCell ref="B51:C51"/>
    <mergeCell ref="B52:C52"/>
    <mergeCell ref="B36:D36"/>
    <mergeCell ref="B39:D39"/>
    <mergeCell ref="B40:C40"/>
    <mergeCell ref="B41:C41"/>
    <mergeCell ref="B42:C42"/>
    <mergeCell ref="B43:C43"/>
  </mergeCells>
  <printOptions/>
  <pageMargins left="0.7" right="0.7"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12"/>
  <sheetViews>
    <sheetView showGridLines="0" tabSelected="1" zoomScaleSheetLayoutView="8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32.125" style="2" customWidth="1"/>
    <col min="9" max="10" width="14.25390625" style="2" customWidth="1"/>
    <col min="11" max="16384" width="11.375" style="2" customWidth="1"/>
  </cols>
  <sheetData>
    <row r="1" spans="5:8" ht="15">
      <c r="E1" s="121"/>
      <c r="F1" s="121"/>
      <c r="G1" s="122" t="s">
        <v>53</v>
      </c>
      <c r="H1" s="122"/>
    </row>
    <row r="2" spans="8:9" ht="15" customHeight="1">
      <c r="H2" s="3" t="s">
        <v>54</v>
      </c>
      <c r="I2" s="29"/>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72" t="s">
        <v>68</v>
      </c>
      <c r="E8" s="28" t="s">
        <v>8</v>
      </c>
      <c r="F8" s="28" t="s">
        <v>9</v>
      </c>
      <c r="G8" s="28" t="s">
        <v>10</v>
      </c>
      <c r="H8" s="28" t="s">
        <v>3</v>
      </c>
    </row>
    <row r="9" spans="1:8" ht="45">
      <c r="A9" s="61" t="s">
        <v>1</v>
      </c>
      <c r="B9" s="67" t="s">
        <v>64</v>
      </c>
      <c r="C9" s="68">
        <v>70000</v>
      </c>
      <c r="D9" s="69" t="s">
        <v>65</v>
      </c>
      <c r="E9" s="32"/>
      <c r="F9" s="32"/>
      <c r="G9" s="62"/>
      <c r="H9" s="26">
        <f>ROUND(ROUND(C9,2)*ROUND(G9,2),2)</f>
        <v>0</v>
      </c>
    </row>
    <row r="11" ht="30">
      <c r="B11" s="125" t="s">
        <v>90</v>
      </c>
    </row>
    <row r="12" ht="30">
      <c r="B12" s="126" t="s">
        <v>91</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SheetLayoutView="80" zoomScalePageLayoutView="0" workbookViewId="0" topLeftCell="A1">
      <selection activeCell="F23" sqref="F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21"/>
      <c r="F1" s="121"/>
      <c r="G1" s="122" t="s">
        <v>53</v>
      </c>
      <c r="H1" s="122"/>
    </row>
    <row r="2" ht="15">
      <c r="H2" s="3" t="s">
        <v>54</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71" t="s">
        <v>68</v>
      </c>
      <c r="E8" s="28" t="s">
        <v>8</v>
      </c>
      <c r="F8" s="28" t="s">
        <v>9</v>
      </c>
      <c r="G8" s="28" t="s">
        <v>10</v>
      </c>
      <c r="H8" s="28" t="s">
        <v>3</v>
      </c>
    </row>
    <row r="9" spans="1:8" s="27" customFormat="1" ht="78.75" customHeight="1">
      <c r="A9" s="23" t="s">
        <v>1</v>
      </c>
      <c r="B9" s="67" t="s">
        <v>66</v>
      </c>
      <c r="C9" s="68">
        <v>30000</v>
      </c>
      <c r="D9" s="70" t="s">
        <v>65</v>
      </c>
      <c r="E9" s="24"/>
      <c r="F9" s="24"/>
      <c r="G9" s="63"/>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showGridLines="0" zoomScale="115" zoomScaleNormal="115" zoomScaleSheetLayoutView="100" zoomScalePageLayoutView="0" workbookViewId="0" topLeftCell="A1">
      <selection activeCell="J13" sqref="J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21"/>
      <c r="F1" s="121"/>
      <c r="G1" s="122" t="s">
        <v>53</v>
      </c>
      <c r="H1" s="122"/>
    </row>
    <row r="2" ht="19.5" customHeight="1">
      <c r="H2" s="3" t="s">
        <v>54</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SUM(H10:H11)</f>
        <v>0</v>
      </c>
      <c r="G6" s="16"/>
      <c r="H6" s="16"/>
    </row>
    <row r="7" spans="1:8" ht="12.75" customHeight="1">
      <c r="A7" s="16"/>
      <c r="B7" s="12"/>
      <c r="C7" s="17"/>
      <c r="D7" s="18"/>
      <c r="E7" s="16"/>
      <c r="F7" s="16"/>
      <c r="G7" s="16"/>
      <c r="H7" s="16"/>
    </row>
    <row r="9" spans="1:8" ht="45">
      <c r="A9" s="92" t="s">
        <v>5</v>
      </c>
      <c r="B9" s="92" t="s">
        <v>7</v>
      </c>
      <c r="C9" s="72" t="s">
        <v>67</v>
      </c>
      <c r="D9" s="72" t="s">
        <v>68</v>
      </c>
      <c r="E9" s="92" t="s">
        <v>8</v>
      </c>
      <c r="F9" s="92" t="s">
        <v>74</v>
      </c>
      <c r="G9" s="96" t="s">
        <v>10</v>
      </c>
      <c r="H9" s="96" t="s">
        <v>3</v>
      </c>
    </row>
    <row r="10" spans="1:8" ht="127.5" customHeight="1">
      <c r="A10" s="73" t="s">
        <v>1</v>
      </c>
      <c r="B10" s="67" t="s">
        <v>69</v>
      </c>
      <c r="C10" s="68">
        <v>500</v>
      </c>
      <c r="D10" s="70" t="s">
        <v>60</v>
      </c>
      <c r="E10" s="73"/>
      <c r="F10" s="73"/>
      <c r="G10" s="75"/>
      <c r="H10" s="75">
        <f>ROUND(ROUND(C10,2)*ROUND(G10,2),2)</f>
        <v>0</v>
      </c>
    </row>
    <row r="11" spans="1:8" ht="120">
      <c r="A11" s="73" t="s">
        <v>34</v>
      </c>
      <c r="B11" s="67" t="s">
        <v>75</v>
      </c>
      <c r="C11" s="68">
        <v>40</v>
      </c>
      <c r="D11" s="70" t="s">
        <v>60</v>
      </c>
      <c r="E11" s="76"/>
      <c r="F11" s="76"/>
      <c r="G11" s="97"/>
      <c r="H11" s="75">
        <f>ROUND(ROUND(C11,2)*ROUND(G11,2),2)</f>
        <v>0</v>
      </c>
    </row>
    <row r="12" spans="1:8" ht="15">
      <c r="A12" s="77"/>
      <c r="B12" s="77"/>
      <c r="C12" s="78"/>
      <c r="D12" s="77"/>
      <c r="E12" s="77"/>
      <c r="F12" s="77"/>
      <c r="G12" s="77"/>
      <c r="H12" s="77"/>
    </row>
    <row r="13" spans="1:8" ht="60">
      <c r="A13" s="93" t="s">
        <v>5</v>
      </c>
      <c r="B13" s="90" t="s">
        <v>7</v>
      </c>
      <c r="C13" s="91" t="s">
        <v>67</v>
      </c>
      <c r="D13" s="91" t="s">
        <v>68</v>
      </c>
      <c r="E13" s="92" t="s">
        <v>8</v>
      </c>
      <c r="F13" s="92" t="s">
        <v>74</v>
      </c>
      <c r="G13" s="94" t="s">
        <v>70</v>
      </c>
      <c r="H13" s="94" t="s">
        <v>88</v>
      </c>
    </row>
    <row r="14" spans="1:8" ht="280.5" customHeight="1">
      <c r="A14" s="76" t="s">
        <v>35</v>
      </c>
      <c r="B14" s="67" t="s">
        <v>76</v>
      </c>
      <c r="C14" s="79">
        <v>34</v>
      </c>
      <c r="D14" s="74" t="s">
        <v>77</v>
      </c>
      <c r="E14" s="76"/>
      <c r="F14" s="76"/>
      <c r="G14" s="95"/>
      <c r="H14" s="80">
        <f>C14*G14</f>
        <v>0</v>
      </c>
    </row>
    <row r="15" spans="1:8" ht="15">
      <c r="A15" s="81"/>
      <c r="B15" s="81"/>
      <c r="C15" s="81"/>
      <c r="D15" s="33"/>
      <c r="E15" s="33"/>
      <c r="F15" s="43"/>
      <c r="G15" s="33"/>
      <c r="H15" s="33"/>
    </row>
    <row r="16" spans="1:8" ht="60">
      <c r="A16" s="33"/>
      <c r="B16" s="33"/>
      <c r="C16" s="82"/>
      <c r="D16" s="82"/>
      <c r="E16" s="83" t="s">
        <v>71</v>
      </c>
      <c r="F16" s="84" t="s">
        <v>72</v>
      </c>
      <c r="G16" s="83" t="s">
        <v>73</v>
      </c>
      <c r="H16" s="85" t="s">
        <v>89</v>
      </c>
    </row>
    <row r="17" spans="1:8" ht="15">
      <c r="A17" s="33"/>
      <c r="B17" s="123" t="s">
        <v>78</v>
      </c>
      <c r="C17" s="124"/>
      <c r="D17" s="124"/>
      <c r="E17" s="86">
        <v>6240</v>
      </c>
      <c r="F17" s="87">
        <v>0.27</v>
      </c>
      <c r="G17" s="88"/>
      <c r="H17" s="89">
        <f>(E17*F17*G17)/1000</f>
        <v>0</v>
      </c>
    </row>
  </sheetData>
  <sheetProtection/>
  <mergeCells count="3">
    <mergeCell ref="E1:F1"/>
    <mergeCell ref="G1:H1"/>
    <mergeCell ref="B17:D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H21" sqref="H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21"/>
      <c r="F1" s="121"/>
      <c r="G1" s="122" t="s">
        <v>53</v>
      </c>
      <c r="H1" s="122"/>
    </row>
    <row r="2" ht="15">
      <c r="H2" s="3" t="s">
        <v>54</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7</v>
      </c>
      <c r="C8" s="30" t="s">
        <v>6</v>
      </c>
      <c r="D8" s="31"/>
      <c r="E8" s="28" t="s">
        <v>8</v>
      </c>
      <c r="F8" s="28" t="s">
        <v>9</v>
      </c>
      <c r="G8" s="28" t="s">
        <v>10</v>
      </c>
      <c r="H8" s="28" t="s">
        <v>3</v>
      </c>
    </row>
    <row r="9" spans="1:8" s="27" customFormat="1" ht="48.75" customHeight="1">
      <c r="A9" s="23" t="s">
        <v>1</v>
      </c>
      <c r="B9" s="67" t="s">
        <v>79</v>
      </c>
      <c r="C9" s="68">
        <v>550</v>
      </c>
      <c r="D9" s="70" t="s">
        <v>60</v>
      </c>
      <c r="E9" s="24"/>
      <c r="F9" s="24"/>
      <c r="G9" s="64"/>
      <c r="H9" s="26">
        <f>ROUND(ROUND(C9,2)*ROUND(G9,2),2)</f>
        <v>0</v>
      </c>
    </row>
    <row r="11" ht="15">
      <c r="B11" s="66"/>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11.8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21"/>
      <c r="F1" s="121"/>
      <c r="G1" s="122" t="s">
        <v>55</v>
      </c>
      <c r="H1" s="122"/>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2.75" customHeight="1">
      <c r="A9" s="23" t="s">
        <v>1</v>
      </c>
      <c r="B9" s="67" t="s">
        <v>80</v>
      </c>
      <c r="C9" s="68">
        <v>4</v>
      </c>
      <c r="D9" s="70" t="s">
        <v>60</v>
      </c>
      <c r="E9" s="24"/>
      <c r="F9" s="24"/>
      <c r="G9" s="64"/>
      <c r="H9" s="26">
        <f>ROUND(ROUND(C9,2)*ROUND(G9,2),2)</f>
        <v>0</v>
      </c>
    </row>
    <row r="10" spans="1:8" s="27" customFormat="1" ht="63.75" customHeight="1">
      <c r="A10" s="23" t="s">
        <v>34</v>
      </c>
      <c r="B10" s="67" t="s">
        <v>81</v>
      </c>
      <c r="C10" s="68">
        <v>200</v>
      </c>
      <c r="D10" s="70" t="s">
        <v>60</v>
      </c>
      <c r="E10" s="24"/>
      <c r="F10" s="24"/>
      <c r="G10" s="64"/>
      <c r="H10" s="26">
        <f>ROUND(ROUND(C10,2)*ROUND(G10,2),2)</f>
        <v>0</v>
      </c>
    </row>
    <row r="11" spans="1:8" ht="58.5" customHeight="1">
      <c r="A11" s="60" t="s">
        <v>35</v>
      </c>
      <c r="B11" s="67" t="s">
        <v>82</v>
      </c>
      <c r="C11" s="68">
        <v>120</v>
      </c>
      <c r="D11" s="70" t="s">
        <v>60</v>
      </c>
      <c r="E11" s="32"/>
      <c r="F11" s="32"/>
      <c r="G11" s="62"/>
      <c r="H11" s="26">
        <f>ROUND(ROUND(C11,2)*ROUND(G11,2),2)</f>
        <v>0</v>
      </c>
    </row>
    <row r="13" ht="15">
      <c r="B13" s="34" t="s">
        <v>83</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21"/>
      <c r="F1" s="121"/>
      <c r="G1" s="122" t="s">
        <v>55</v>
      </c>
      <c r="H1" s="122"/>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40.25" customHeight="1">
      <c r="A9" s="23" t="s">
        <v>1</v>
      </c>
      <c r="B9" s="67" t="s">
        <v>84</v>
      </c>
      <c r="C9" s="68">
        <v>50</v>
      </c>
      <c r="D9" s="70" t="s">
        <v>85</v>
      </c>
      <c r="E9" s="24"/>
      <c r="F9" s="24"/>
      <c r="G9" s="25"/>
      <c r="H9" s="26">
        <f>ROUND(ROUND(C9,2)*ROUND(G9,2),2)</f>
        <v>0</v>
      </c>
    </row>
    <row r="10" spans="1:8" ht="132.75" customHeight="1">
      <c r="A10" s="60" t="s">
        <v>34</v>
      </c>
      <c r="B10" s="67" t="s">
        <v>86</v>
      </c>
      <c r="C10" s="68">
        <v>50</v>
      </c>
      <c r="D10" s="70" t="s">
        <v>85</v>
      </c>
      <c r="E10" s="32"/>
      <c r="F10" s="32"/>
      <c r="G10" s="62"/>
      <c r="H10" s="26">
        <f>ROUND(ROUND(C10,2)*ROUND(G10,2),2)</f>
        <v>0</v>
      </c>
    </row>
    <row r="12" ht="15">
      <c r="B12" s="65"/>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2020-06-15T08:39:02Z</cp:lastPrinted>
  <dcterms:created xsi:type="dcterms:W3CDTF">2003-05-16T10:10:29Z</dcterms:created>
  <dcterms:modified xsi:type="dcterms:W3CDTF">2020-09-10T07:39:32Z</dcterms:modified>
  <cp:category/>
  <cp:version/>
  <cp:contentType/>
  <cp:contentStatus/>
</cp:coreProperties>
</file>