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937" activeTab="0"/>
  </bookViews>
  <sheets>
    <sheet name="Informacje ogólne"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s>
  <definedNames>
    <definedName name="_xlnm.Print_Area" localSheetId="1">'część (1)'!$A$1:$H$15</definedName>
    <definedName name="_xlnm.Print_Area" localSheetId="10">'część (10)'!$A$1:$H$15</definedName>
    <definedName name="_xlnm.Print_Area" localSheetId="11">'część (11)'!$A$1:$H$23</definedName>
    <definedName name="_xlnm.Print_Area" localSheetId="12">'część (12)'!$A$1:$I$54</definedName>
    <definedName name="_xlnm.Print_Area" localSheetId="13">'część (13)'!$A$1:$H$42</definedName>
    <definedName name="_xlnm.Print_Area" localSheetId="14">'część (14)'!$A$1:$H$38</definedName>
    <definedName name="_xlnm.Print_Area" localSheetId="15">'część (15)'!$A$1:$H$13</definedName>
    <definedName name="_xlnm.Print_Area" localSheetId="16">'część (16)'!$A$1:$H$13</definedName>
    <definedName name="_xlnm.Print_Area" localSheetId="17">'część (17)'!$A$1:$H$13</definedName>
    <definedName name="_xlnm.Print_Area" localSheetId="18">'część (18)'!$A$1:$H$13</definedName>
    <definedName name="_xlnm.Print_Area" localSheetId="19">'część (19)'!$A$1:$H$11</definedName>
    <definedName name="_xlnm.Print_Area" localSheetId="2">'część (2)'!$A$1:$H$17</definedName>
    <definedName name="_xlnm.Print_Area" localSheetId="20">'część (20)'!$A$1:$H$11</definedName>
    <definedName name="_xlnm.Print_Area" localSheetId="3">'część (3)'!$A$1:$H$15</definedName>
    <definedName name="_xlnm.Print_Area" localSheetId="4">'część (4)'!$A$1:$H$16</definedName>
    <definedName name="_xlnm.Print_Area" localSheetId="5">'część (5)'!$A$1:$H$18</definedName>
    <definedName name="_xlnm.Print_Area" localSheetId="6">'część (6)'!$A$1:$H$16</definedName>
    <definedName name="_xlnm.Print_Area" localSheetId="7">'część (7)'!$A$1:$H$14</definedName>
    <definedName name="_xlnm.Print_Area" localSheetId="9">'część (9)'!$A$1:$H$16</definedName>
    <definedName name="_xlnm.Print_Area" localSheetId="0">'Informacje ogólne'!$A$1:$D$67</definedName>
  </definedNames>
  <calcPr fullCalcOnLoad="1"/>
</workbook>
</file>

<file path=xl/sharedStrings.xml><?xml version="1.0" encoding="utf-8"?>
<sst xmlns="http://schemas.openxmlformats.org/spreadsheetml/2006/main" count="537" uniqueCount="187">
  <si>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</si>
  <si>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</si>
  <si>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</si>
  <si>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</si>
  <si>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</si>
  <si>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</si>
  <si>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</si>
  <si>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</si>
  <si>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</si>
  <si>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</si>
  <si>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</si>
  <si>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</si>
  <si>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</si>
  <si>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</si>
  <si>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</si>
  <si>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</si>
  <si>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</si>
  <si>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</si>
  <si>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</si>
  <si>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</si>
  <si>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</si>
  <si>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</si>
  <si>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</si>
  <si>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</si>
  <si>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</si>
  <si>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</si>
  <si>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Oświadczamy, że termin płatności wynosi 60 dni.</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</si>
  <si>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</si>
  <si>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</si>
  <si>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</si>
  <si>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</si>
  <si>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</si>
  <si>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</si>
  <si>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</si>
  <si>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</si>
  <si>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</si>
  <si>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</si>
  <si>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</si>
  <si>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</si>
  <si>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</si>
  <si>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</si>
  <si>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sztuk</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</si>
  <si>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</si>
  <si>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rPr>
      <t>* Jeżeli wykonawca nie poda tych informacji to Zamawiający przyjmie, że wykonawca nie zamierza powierzać żadnej części zamówienia podwykonawcy</t>
    </r>
  </si>
  <si>
    <t>Załącznik nr …… do umowy</t>
  </si>
  <si>
    <t>Załącznik nr 1a do specyfikacji</t>
  </si>
  <si>
    <t>J.M</t>
  </si>
  <si>
    <t>1.</t>
  </si>
  <si>
    <t>2.</t>
  </si>
  <si>
    <t>3.</t>
  </si>
  <si>
    <t>4.</t>
  </si>
  <si>
    <t>5.</t>
  </si>
  <si>
    <t>6.</t>
  </si>
  <si>
    <t>7.</t>
  </si>
  <si>
    <t>Oświadczamy, że zamówienie będziemy wykonywać do czasu wyczerpania kwoty wynagrodzenia umownego, jednak nie dłużej niż przez 36 miesięcy od dnia zawarcia umowy.</t>
  </si>
  <si>
    <t>8.</t>
  </si>
  <si>
    <t>9.</t>
  </si>
  <si>
    <t>10.</t>
  </si>
  <si>
    <t>część 6</t>
  </si>
  <si>
    <t>część 7</t>
  </si>
  <si>
    <t>część 8</t>
  </si>
  <si>
    <t>część 9</t>
  </si>
  <si>
    <r>
      <t xml:space="preserve">Oświadczamy, że wybór niniejszej oferty będzie prowadził do powstania u Zamawiającego obowiązku podatkowego zgodnie z przepisami o podatku od towarów i usług w zakresie*: 
………………………………………………………………………………………………………
</t>
    </r>
    <r>
      <rPr>
        <i/>
        <sz val="11"/>
        <rFont val="Garamond"/>
        <family val="1"/>
      </rPr>
      <t>*Jeżeli wykonawca nie poda powyższej informacji to Zamawiający przyjmie, że wybór oferty nie będzie prowadził do powstania u Zamawiającego obowiązku podatkowego zgodnie z przepisami o podatku od towarów i usług.</t>
    </r>
  </si>
  <si>
    <t>DFP.271.5.2019.EP</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</si>
  <si>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nie dotyczy części 18 poz. 3.</t>
  </si>
  <si>
    <t>Szczypce biopsyjne z miseczką owalną jednorazowego użytku; średnica 2,3-2,45 mm x dł. 150-160 cm, powłoka szczypiec pokryta teflonem.</t>
  </si>
  <si>
    <t>Szczypce biopsyjne z ząbkami (aligatorki) jednorazowego użytku; średnica 1,8-2,2 mm x dł. 100-120 cm, powłoka szczypiec pokryta teflonem.</t>
  </si>
  <si>
    <t xml:space="preserve">Dren ssanie/płukanie do posiadanego przez Zamawiającego aspiratora ultradźwiękowego. Dren płuczący z oznaczeniem kolorystycznym niebieskim, dla ułatwienia identyfikacji. Jednorazowe i sterylne, o długości 500 cm. </t>
  </si>
  <si>
    <t>Ustnik jednorazowy z silikonu z regulacją długości paska, do posiadanego bronchofiberoskopu ultrasonograficznego Olympus UC180F -  Olympus MAJ-1632. Dopuszcza się ustniki równoważne. Za równoważne uważa się takie, które producent endoskopu dopuszcza do stosowania (oświadczenie producenta endoskopu).</t>
  </si>
  <si>
    <t>Zaworki biopsyjne jednorazowego użytku sterylne do bronchofiberoskopu Olympus 1T180 - Olympus MAJ-210. Dopuszcza się zaworki równoważne. Za równoważne uważa się takie, które producent endoskopu dopuszcza do stosowania (oświadczenie producenta endoskopu).</t>
  </si>
  <si>
    <t>Zaworki kanału ssącego wielorazowego użytku do posiadanego bronchofiberoskopu Olympus 1T80 - Olympus MAJ-207. Dopuszcza się zaworki równoważne. Za równoważne uważa się takie, które producent endoskopu dopuszcza do stosowania (oświadczenie producenta endoskopu).</t>
  </si>
  <si>
    <t xml:space="preserve">Referencyjne sitko oporowe do posiadanych głowic pomiarowych aparatów marki JAEGER:
Sitko oporowe do głowicy pneumotachograficznej, do aparatów MasterScreen Body/Diff oraz MasterScreen IOS; Średnica sitka 67 mm; Opór sitka 36 Pa/L/s ± 2.5%; </t>
  </si>
  <si>
    <t>Linia osuszająca próbki pobieranego gazu do posiadanego systemu dyfuzyjnego MasterScreen Body/Diff_RT:
Wężyk o własnościach paroprzepuszczalnych; Długość wężyka 106,68 cm; Wężyk w pełni kompatybilny z systemem dyfuzyjnym MasterScreen Body/Diff_RT</t>
  </si>
  <si>
    <t xml:space="preserve">Kolanko połączeniowe do głowic pomiarowych z portem przyłączeniowym do pobieranego gazu do posiadanego systemu dyfuzyjnego MasterScreen Body/Diff_RT:              
Kolanko wykorzystywane do połączenia filtra z głowicą pneumotachograficzną, kolanko o koncie załamani 45°, średnica połączenia wewnętrznego 30 mm (otwór stożkowy), średnica połączenia zewnętrznego 30 mm, przyłącze typu luer do podłączenia wężyka próbkującego.                                               </t>
  </si>
  <si>
    <t>Filtr kompatybilny z posiadanym systemem prowokacyjnym VyntusAPS: 
Opór wydechowy (przed użyciem): przy przepływie 1,0 L/s - nie większy niż 3 cm H2O 
przy przepływie 1,5 L/s - nie większy niż 5 cm H2O.
Przyłącza filtra: 15/22 mm żeńskie/męskie, 22 mm żeńskie</t>
  </si>
  <si>
    <t>Kolanka połączeniowe do posiadanych głowic pomiarowych aparatów marki JAEGER:
Kolanko wykorzystywane do połączenia filtra z głowicą pneumotachograficzną. Kolanko o kącie załamania 45°. Średnica połączenia wewnętrznego 30 mm (otwór stożkowy). Średnica połączenia zewnętrznego 30 mm.</t>
  </si>
  <si>
    <t>Jednorazowe dreny do noża ultradźwiękowego typu selektor, kompatybilne z posiadanym nożem ultradźwiękowym firmy ERBE 2000.</t>
  </si>
  <si>
    <t>litr</t>
  </si>
  <si>
    <t>kg</t>
  </si>
  <si>
    <t>Nocnik basen - odporność na przesiąkanie nie mniejsza niż 3 godziny.</t>
  </si>
  <si>
    <t>Basen dla osób leżących płaski duży o pojemności 2l (dopuszczalna tolerancja pojemności +/- 10%), odporność na przesiąkanie nie mniejsza niż 3 godziny.</t>
  </si>
  <si>
    <t>Zestaw dzienny. Elementy wymienne do posiadanej strzykawki CT EXPRES, elementy muszą być kompatybilne z posiadaną strzykawką CT EXPRES i dopuszczone przez producenta strzykawki: zestaw dzienny łączący trzy źródła (2xkontrast + 1xsól fizj.) przeznaczony do stosowania max. 12 godz.</t>
  </si>
  <si>
    <t>Zestaw wielu pacjentów. Elementy wymienne do posiadanej strzykawki CT EXPRES, elementy muszą być kompatybilne z posiadaną strzykawką CT EXPRES i dopuszczone przez producenta strzykawki: zestaw wielu pacjentów do używania przez 12 godzin lub dla 20 pacjentów składający się z kasety perystaltycznej oraz przewodu zakończonego złączem luer-lock.</t>
  </si>
  <si>
    <t>Nakłuwacz do butelek. Elementy wymienne do posiadanej strzykawki CT EXPRES, elementy muszą być kompatybilne z posiadaną strzykawką CT EXPRES i dopuszczone przez producenta strzykawki: jednorazowe przekłuwacze do butelek z kontrastem w obj. 50-500 ml.</t>
  </si>
  <si>
    <t>Linia pacjenta. Elementy wymienne do posiadanej strzykawki CT EXPRES, elementy muszą być kompatybilne z posiadaną strzykawką CT EXPRES i dopuszczone przez producenta strzykawki: jednorazowy łącznik o dł. 120 cm z  jednokierunkowym zaworem na każdy z końców linii za złączem luer-lock.</t>
  </si>
  <si>
    <t>Producent</t>
  </si>
  <si>
    <t>Opis dzierżawionego aparatu</t>
  </si>
  <si>
    <t>Okres dzierżawy</t>
  </si>
  <si>
    <t>Opis dzierżawionego aparatu
Nazwa / Typ / Akcesoria</t>
  </si>
  <si>
    <t>Czynsz dzierżawny brutto za 1 miesiąc za 1 sztukę</t>
  </si>
  <si>
    <t>miesięcy</t>
  </si>
  <si>
    <t>Moc oferowanego urządzenia (1 szt.) w watach [W]</t>
  </si>
  <si>
    <t>Założony czas pracy urządzenia (1 szt.) w godzinach [h]</t>
  </si>
  <si>
    <t>Przyjęty koszt 1 kWh [zł]</t>
  </si>
  <si>
    <t>Koszt zużycia energii elektrycznej przez 1 urządzenie</t>
  </si>
  <si>
    <t>Jednorazowe nakładki termoizolacyjne do aparatu z poz. 2 
- Nakładki termoregulacyjne zbudowane z trzech warstw, kompatybilne z dzierżawionym urządzeniem, 
- Możliwość automatycznego opróżnienia nakładek z wody przy użyciu jednego przycisku,  
- Jednorazowe nakładki termoregulacyjne, składające się z co najmniej 4 części, 
- Nakładki pokrywają maksymalnie 40% powierzchni ciała, co zapewnia dostęp do pachwin i klatki piersiowej bez konieczności przerywania terapii i zdejmowania nakładek, 
- Możliwość wykonywania badań TK, MRI, RTG (przezierne dla promieni RTG) bez zdejmowania nakładek, 
- Możliwość przyklejenia nakładek do ciała - nakładki posiadają adhezyjną warstwę hydrożelową zapewniającą bezpośredni kontakt nakładki i skóry, a co za tym idzie większą precyzję terapii i skrócenie czasu wprowadzenia w hipotermię terapeutyczną, 
- Nakładki zbudowane z warstwy izolacyjnej zapobiegającej utracie temperatury do środowiska zewnętrznego.</t>
  </si>
  <si>
    <t xml:space="preserve">Zestawy do monitorowania. W skład zestawu wchodzi przetwornik do pomiaru ciśnienia metodą krwawą, zawierający w standardzie zestaw płuczący linię tętniczą, dł. 150 cm przystosowany do pomiaru ciśnienia tętniczego oznakowany czerwonym znacznikiem z kranikiem trójdrożnym, przepływowy czujnik termiczny przystosowany do użycia płynów o temperaturze pokojowej oraz płynów o bardzo niskiej temperaturze zintegrowany z sensorem detekcji przepływu i czasu jej trwania. </t>
  </si>
  <si>
    <t>ProAQT Sensor kkompatybilny z monitorem zaoferowanym w poz 4 - zestaw do monitorowania rzutu serca metodą analizy krzywej ciśnienia tętniczego mierzonego metodą bezpośrednią (krwawą) – przetwornik ciśnienia  z drenikiem ciśnieniowym, kranikiem trójdrożnym i zestawem koreczków oraz kablem z wtyczką do podłączenia do monitora.</t>
  </si>
  <si>
    <t>Cewnik tętniczy do monitorowania hemodynamicznego (dwa rozmiary: cewnik 5F-20 cm do tętnicy udowej i cewnik 4F- 22 cm do tętnicy ramieniowej - do wyboru przez Zamawiającego).</t>
  </si>
  <si>
    <t>Monitor parametrów hemodynamicznych - 3 sztuki</t>
  </si>
  <si>
    <t>Czynsz dzierżawny brutto za 36 miesięcy za 1 sztukę</t>
  </si>
  <si>
    <t>System zamkniętego mrożenia materiału biologicznego. Układ drenów pozwalający na sterylne podłączenie DMSO i worków mrożeniowych wraz z workiem transferowym oraz strzykawką. 
W opakowaniu nie więcej niż 10 sztuk.</t>
  </si>
  <si>
    <t>Zestaw jednorazowego użytku (jednodniowy) sterylnych przewodów dla posiadanego dyspensera µDDS-A firmy Tema Sinergie przeznaczony do przygotowywania i transferu roztworu radiofarmaceutyku do strzykawek.</t>
  </si>
  <si>
    <t>Jednorazowa strzykawka 5ml z gumowym tłokiem. Kompatybilna z posiadanym systemem rozdozowywania radiofarmaceutyku µDDS-A firmy Tema Sinergie i  z dedykowanymi do niego osłonami wolframowymi.</t>
  </si>
  <si>
    <t>rolek</t>
  </si>
  <si>
    <t>Klipsy mocujące wraz z żelem kontaktowym do posiadanego kapnometru TCM TOSCA</t>
  </si>
  <si>
    <t>część 10</t>
  </si>
  <si>
    <t>część 11</t>
  </si>
  <si>
    <t>część 12</t>
  </si>
  <si>
    <t>część 13</t>
  </si>
  <si>
    <t>część 14</t>
  </si>
  <si>
    <t>część 15</t>
  </si>
  <si>
    <t>część 16</t>
  </si>
  <si>
    <t>część 17</t>
  </si>
  <si>
    <t>część 18</t>
  </si>
  <si>
    <t>część 19</t>
  </si>
  <si>
    <t>część 20</t>
  </si>
  <si>
    <t>Nazwa zamówienia:</t>
  </si>
  <si>
    <t>Jednorazowa sterylna strzykawka 10ml z gumowym tłokiem i dren. Kompatybilne z posiadanym systemem rozdozowywania radiofarmaceutyku µDDS-A firmy Tema Sinergie oraz z automatycznym wstrzykiwaczem RAD-INJECT firmy Tema Sinergie.</t>
  </si>
  <si>
    <t>Jednorazowy sterylny zestaw drenów, filtrów, zaworów stosowanych do aplikacji dożylnej radiofarmaceutyku. Kompatybilny z posiadanym automatycznym wstrzykiwaczem RAD-INJECT firmy Tema Sinergie.</t>
  </si>
  <si>
    <t>Etykiety samoprzylepne o wymiarach 32 x 57 mm do posiadanej drukarki DYMO LebelWriter 450 Turbo (1000 szt./rolka).</t>
  </si>
  <si>
    <t>Opis urządzenia:
1. Możliwość wyboru terapii hipotermii i normotermii,
2. Urządzenie przystosowane do użycia wody destylowanej, zbiornik na wodę nie większy niż 3,5 litra,
3. Urządzenie wyposażone w ekran dotykowy pokazujący co najmniej: temperaturę pacjenta z dwóch czujników temperatury, temperaturę wody przepływającej przez nakładki termoregulacyjne, szybkość przepływu wody przez nakładki termoregulacyjne w I/m, poziom wody w urządzeniu, temperaturę docelową, czas trwania terapii, obraz graficzny przedstawiający przebieg: temperatury wody, zaprogramowanej terapii, temperatury pacjenta,
3. Możliwość programowania indywidualnego trybu terapeutycznego według potrzeb użytkownika,
4. Funkcja automatycznego uruchomienia ogrzewania pacjenta po zakończeniu hipotermii terapeutycznej w zakresie od 0,01°C / godz. do 0,5°C / godz.,
5. Wbudowany w urządzeniu program szkoleniowy,
6. Zakres kontroli temperatury wody przepływającej przez nakładki 3°C do 45°C,
7. Temperatura mierzona co 1s z dokładnością do 0,1°C,
8. Zakres kontroli temperatury pacjenta 32°C do 38,5°C,
9. Zakres wilgotności względnej podczas eksploatacji od 5% do 70% bez kondensacji,
10. Waga urządzenia:  bez wypełnienia - nie więcej niż 43 kg,  z wypełnieniem - nie więcej niż 47 kg,
11. Urządzenie wyposażone w port USB umożliwiający dostęp do danych i zapis co najmniej 10 ostatnich przypadków terapeutycznych,
12. Objętość wody w systemie nie większa niż 3,5 litra w celu zminimalizowania bezwładności cieplnej systemu.
13. Kompatybilność z jednorazowymi padami hydrożelowymi pokrywającymi nie więcej niż 40% ciała pacjenta w celu łatwego dostępu do pacjenta. Pady dzięki swej konstrukcji umożliwiają bez ich zdejmowania lub przesuwania dostęp do żył szyjnych, udowych oraz drenaż płucny.
14. Komendy głosowe w języku polskim informujące m.inn. o rozpoczęciu i przerwaniu zadanej terapii
15. System zalewany cieczą chłodzącą z substancją grzybobójczą raz na 6 miesięcy, nie wymagane opróżnianie i zalewanie systemu po każdym użyciu.</t>
  </si>
  <si>
    <t xml:space="preserve">Urządzenie do do nieinwazyjnej kontroli temperatury ciała pacjenta </t>
  </si>
  <si>
    <t>Opis urządzenia:</t>
  </si>
  <si>
    <t>1. Ocena hemodynamiczna układu krążenia metodą mało - inwazyjną rozumianą jako: bez użycia cewnika Swan-Ganza, pomiar parametrów hemodynamicznych z jednego dostępu naczyniowego, oraz metodą małoinwazyjną: drogą kaniulacji obwodowego naczynia tętniczego i żyły głównej górnej, pomiar możliwy u pacjentów zaintubowanych i nie zaintubowanych.</t>
  </si>
  <si>
    <t>2. Analiza kształtu fali ciśnienia tętniczego do ciągłego (w czasie rzeczywistym) oznaczania ciśnienia krwi, trendu rzutu serca, reakcji hemodynamicznych na podanie płynów i innych parametrów pochodnych z wykorzystaniem jednego dostępu naczyniowego. Mierzone parametry: CO trend – trend rzutu serca, SV - objętość wyrzutowa, SVV - wahania objętości wyrzutowej, PPV - wahania ciśnienia tętniczego, SVR - systemowy opór naczyniowy, CPO - moc pojemności minutowej,  dPmx - kurczliwość lewej komory, HR częstość skurczów serca, APsys Ciśnienie skurczowe, APdia Ciśnienie rozkurczowe, MAP średnie ciśnienie tętnicze.</t>
  </si>
  <si>
    <t>3. Dla uzyskania maksymalnie dokładnego pomiaru ciągłego rzutu serca urządzenie posiadające dwie opcje kalibracji: - automatyczną rozumianą jako wygenerowanie szacunkowej wartości kalibracji na podstawie ciśnienia krwi oraz danych pacjenta, - ręczną rozumianą jako wpisanie w polu wprowadzania danych wartości referencyjnej CO, otrzymanej za pomocą innej technologii monitorowania hemodynamicznego.</t>
  </si>
  <si>
    <t>5. Urządzenie umożliwiające rozbudowę o ciągły (w czasie rzeczywistym) pomiar saturacji krwi żylnej z żyły głównej górnej za pomocą refleksyjnego czujnika światłowodowego zakładanego do istniejącego cewnika CVC. Mierzone parametry ScvO2 - saturacja krwi żylnej z żyły głównej górnej, DO2 – dostarczenie tlenu, VO2 – konsumpcja tlenu, O2ER - współczynnik ekstrakcji tlenu.</t>
  </si>
  <si>
    <t>6. Urządzenie umożliwiające rozbudowę o pomiar pulsoksymetrii do stałego monitorowania nasycenia hemoglobiny tętniczej tlenem (SpO2), a także o pomiar densytometryczny tętna do określania stężenia zieleni indocyjaninowej, wskaźnika stosowanego do oceny ogólnej czynności wątroby i/lub perfuzji otrzewnej.</t>
  </si>
  <si>
    <t>7. Dane pomiarowe wyświetlane na min. 8” ekranie o wysokiej rozdzielczości – min. 800 x 480 pixel.</t>
  </si>
  <si>
    <t>8. Wyświetlanie rzeczywistej krzywej ciśnienia tętniczego (AP).</t>
  </si>
  <si>
    <t>Czynsz dzierżawny brutto za 36 miesięcy za 3 sztuki</t>
  </si>
  <si>
    <t>4. Urządzenie umożliwiające rozbudowę o moduł ciągłego pomiaru rzutu serca z analizy kształtu fali ciśnienia tętniczego kalibrowany metodą termodylucji przezpłucnej, drogą kaniulacji obwodowego naczynia tętniczego i żyły głównej górnej. Mierzone parametry: Rzut minutowy z analizy kontura fali tętna COPC (CIPC), Ciśnienie tętnicze krwi skurczowe Apsys, Ciśnienie tętnicze krwi rozkurczowe Apdia, Ciśnienie tętnicze krwi średnie MAP, Częstość skurczów serca HR, Ośrodkowe ciśnienie żylne CVP, Objętość wyrzutowa SV (SVI), Samoistne wahania objętości wyrzutowej SVV, Samoistne wahania ciśnienia tętna PPV, Obwodowy opór naczyniowy SVR (SVRI), Wskaźnik funkcji serca CFI, Całkowita objętość końcowo-rozkurczowa GEDV, (GEDI), Objętość pozanaczyniowej wody płucnej EVLW, (ELWI), Wskaźnik przepuszczalności naczyń płucnych PVPI, Całkowita frakcja wyrzutowa GEF, Moc użyteczna serca CP.</t>
  </si>
  <si>
    <t>10. Wybór sposobu prezentacji danych pomiarowych – min. 2 tryby.</t>
  </si>
  <si>
    <t>9. Obsługa monitora przez ekran dotykowe, klawisze funkcyjne, Oprogramowanie w języku polskim.</t>
  </si>
  <si>
    <t>11. Prezentacja danych w postaci trendów graficznych. Możliwość wyświetlania dwóch krzywych trendu w jednym oknie trendu. Zakres czasowy trendu 15 min/30 min/1 godz./3 godz./6 godz./12 godz./24 godz./2 dni/3 dni/6dni/12 dni.</t>
  </si>
  <si>
    <t>12. Drukowania danych poprzez: - wirtualne drukowanie z portu USB, - drukowanie poprzez sieć.</t>
  </si>
  <si>
    <t>13. Możliwość ustawienia wartości normalnych i docelowych.</t>
  </si>
  <si>
    <t>14. Możliwości transmisji danych z wykorzystaniem LAN do podłączania sieciowych drukarek i urządzeń przesyłania danych.</t>
  </si>
  <si>
    <t>15. Czujnik do pomiaru rzutu serca z analizy kształtu fali ciśnienia tętniczego kompatybilny ze stosowanym na oddziale przetwornikiem do pomiaru inwazyjnego ciśnienia tętniczego.</t>
  </si>
  <si>
    <t>Aparat umożliwiający pozaustrojową wymianę gazową (ECMO/ECCO2R)  - 1 szt.</t>
  </si>
  <si>
    <t>Układ pacjenta z oksygenatorem niskooporowym ze zintegrowanymi czujnikami ciśnienia, kompatybilny z aparatem z poz. 4:
- Oksygenator membranowy jednorazowy z zestawem drenów, kopułką pompy portami ciśnienia i złączami kaniul połączony fabrycznie kompatybilny z aparatem;
- Układ przystosowany do przepływów krwi w przedziale min. 0,6 – 4,4 L/min;
- Pojemność oksygenatora nie większa niż 176ml;
- Czynna powierzchnia wymiany gazowej nie mniejsza niż 1,2 m2;
- Porty gazowe w standardzie wej. 1/4” wyj. 1/4”;
- Porty krwi w standardzie 3/8”;
- Port odpowietrzający z filtrem bakteryjnym;
- Kopułka  pompy o wypełnieniu max 17ml połączona fabrycznie z drenami;
- Dodatkowe złącza typu luer-lock do terapii CRRT;
- Układ pokryty powłoką heparynizującą do długotrwałego stosowania – min. 28 dni.</t>
  </si>
  <si>
    <r>
      <rPr>
        <b/>
        <sz val="11"/>
        <color indexed="8"/>
        <rFont val="Garamond"/>
        <family val="1"/>
      </rPr>
      <t>Opis urządzenia:</t>
    </r>
    <r>
      <rPr>
        <sz val="11"/>
        <color indexed="8"/>
        <rFont val="Garamond"/>
        <family val="1"/>
      </rPr>
      <t xml:space="preserve">
</t>
    </r>
    <r>
      <rPr>
        <u val="single"/>
        <sz val="11"/>
        <color indexed="8"/>
        <rFont val="Garamond"/>
        <family val="1"/>
      </rPr>
      <t xml:space="preserve">Konsola główna: </t>
    </r>
    <r>
      <rPr>
        <sz val="11"/>
        <color indexed="8"/>
        <rFont val="Garamond"/>
        <family val="1"/>
      </rPr>
      <t xml:space="preserve">
1. Zasilanie 230V/50Hz;
2. Niezależne zasilanie awaryjne (UPS)  min.  90 min. przy pełnym  obciążeniu;
3. Automatyczne załączanie w przypadku braku zasilania sieciowego;
4. Awaryjny napęd ręczny głowicy;
5. Czujnik przepływu i mikrozatorów zintegrowany z napędem głowicy pompy: ultradźwiękowy wykrywający mikrozatory ≥ 0.065 cm3;
6. Wyświetlacz przepływu krwi;
7. Rozdzielczość  przepływu na ekranie  wyświetlacza: 0,01 l/min;
8. Wyświetlacz prędkości obrotowej głowicy;
9. Zakres przepływu od max.0 do 10 l/min;
10. Wypełnienie głowicy centryfugalnej 32ml;
11. Automatyczny tryb kontrolny przepływu regulowany przez bezpośrednie obracanie pokrętła kontroli prędkości (ustawiony przepływ utrzymywany jest na stałym poziomie, nawet jeżeli opór systemowy i/lub ciśnienie zmienia się podczas perfuzji);
12. Wyświetlanie obrotów;
13. Dostęny zakres obrotów  - do minimum 5000 obr/min;
14. Możliwość ustawienia limitu dolnego i górnego prędkości;
15. Możliwość ustawienia alarmu min. limitu przepływu krwi;
16. Alarm akustyczny i wizualny poziomu i mikrozatorów;
17. Masa konsoli - ok 10 kg;
</t>
    </r>
    <r>
      <rPr>
        <u val="single"/>
        <sz val="11"/>
        <color indexed="8"/>
        <rFont val="Garamond"/>
        <family val="1"/>
      </rPr>
      <t>Podgrzewacz wodny z zestawem drenów połączeniowych do oksygenatora:</t>
    </r>
    <r>
      <rPr>
        <sz val="11"/>
        <color indexed="8"/>
        <rFont val="Garamond"/>
        <family val="1"/>
      </rPr>
      <t xml:space="preserve">
1. Regulacja temperatury podgrzewacza w zakresie od 15°C do 39°C;
2. Układ zabezpieczający przed przegrzaniem powyżej 40°C;
3. Pojemność zbiornika na wodę ok 1,0l;
4. Waga urządzenia ok 20 kg;
</t>
    </r>
    <r>
      <rPr>
        <u val="single"/>
        <sz val="11"/>
        <color indexed="8"/>
        <rFont val="Garamond"/>
        <family val="1"/>
      </rPr>
      <t>Wózek jezdny do transportu całego zestawu wykonany ze stali nierdzewnej, wyposażony w 4 antystatyczne koła z hamulcami i maszt infuzyjny:</t>
    </r>
    <r>
      <rPr>
        <sz val="11"/>
        <color indexed="8"/>
        <rFont val="Garamond"/>
        <family val="1"/>
      </rPr>
      <t xml:space="preserve">
1. Dedykowany uchwyt dod mocowania oksygenatorów kompatybilnych z urządzeniem;
</t>
    </r>
    <r>
      <rPr>
        <u val="single"/>
        <sz val="11"/>
        <color indexed="8"/>
        <rFont val="Garamond"/>
        <family val="1"/>
      </rPr>
      <t>Mieszacz gazów tlen-powietrze:</t>
    </r>
    <r>
      <rPr>
        <sz val="11"/>
        <color indexed="8"/>
        <rFont val="Garamond"/>
        <family val="1"/>
      </rPr>
      <t xml:space="preserve">
1. Procentowe ustawienie mieszaniny gazów FiO2., zakres pomiarowy: 21 – 100 %;
2. Dwie skale przepływu mieszaniny gazów od 100 ml/min do 1000 ml/min oraz od 1000 ml/min do 10 000 ml/min;
3. Węże przyłączeniowe.</t>
    </r>
  </si>
  <si>
    <t xml:space="preserve">Pompa centryfugalna wraz z zestawem niezbędnych podzespołów (konsola sterownika, napęd głowicy, napęd ręczny wraz z wysięgnikiem mocującym) </t>
  </si>
  <si>
    <t>* bez kosztu zużycia energii elektrycznej</t>
  </si>
  <si>
    <t>Koncentrat wodorowęglanowy suchy ładunek 650g na 1 zabieg kompatybilny z posiadanym aparatem do hemodializy i hemodiafiltracji 5008S z BPM, AquaWTU 125.</t>
  </si>
  <si>
    <t>Preparat do odbiałczania i odtłuszczania. Kompatybilny z posiadanym aparatem  do hemodializy i hemodiafiltracji 5008S z BPM, AquaWTU 125. Wielkość opakowania - 5 kg.</t>
  </si>
  <si>
    <t>Dozownik do heparyny kompatybilny z posiadanym aparatem  do hemodializy i hemodiafiltracji 5008S z BPM, AquaWTU 125.</t>
  </si>
  <si>
    <r>
      <t xml:space="preserve">Worek kriogeniczny 500 ml. Cechy worka: 
1. Worek mrożeniowy 500 ml, pakowane po 4 szt. w zestawie, 6 zestawów w opakowaniu zbiorczym;
2. Wymiary: 12,9 cm x 23,0 cm;
3. Objętość możliwa do zamrożenia 55-100 ml;
4. Co najmniej dwa "porty" do zamontowania klasycznego zestawu przetoczeniowego "spike portu";
5. Worki (pojemniki) wyposażone w zintegrowany dren (długość min.15,0 cm) do archiwizacji próbek mrożonego materiału (pojemność 4 x 0,1 ml), wykonany z identycznego materiału co worki (pojemniki) do zamrażania;
6. Dren zakończony końcówkami luerowskimi "luer lock", co najmniej dwie końcówki "żeńskie" i jedna "męska";
7. Gniazdo silikonowe do pobierania próbek materiału w trakcie preparatyki;
8. Jedynym sprzętem dodatkowym w trakcie zamykania materiału w worku może być klasyczna zgrzewarka do drenów.
</t>
    </r>
    <r>
      <rPr>
        <sz val="11"/>
        <color indexed="8"/>
        <rFont val="Garamond"/>
        <family val="1"/>
      </rPr>
      <t>W opakowaniu nie więcej niż 24 sztuki.</t>
    </r>
  </si>
  <si>
    <t>zestaw</t>
  </si>
  <si>
    <t xml:space="preserve">Dostawa nerek, kaczek i basenów jednorazowego użytku do maceratorów Vernacare 750. </t>
  </si>
  <si>
    <r>
      <t>Kaczka tradycyjna o pojemności 800ml (dopuszczalna tolerancja pojemności +/- 10%), odporność na przesiąkanie nie mniejsza niż 3 godziny.</t>
    </r>
    <r>
      <rPr>
        <sz val="11"/>
        <color indexed="10"/>
        <rFont val="Garamond"/>
        <family val="1"/>
      </rPr>
      <t xml:space="preserve"> </t>
    </r>
  </si>
  <si>
    <t xml:space="preserve">Miska ogólnego zastosowania o pojemności ok. 3l (dopuszczalna tolerancja pojemności +/- 10%), odporność na przesiąkanie nie mniejsza niż 2 godziny. </t>
  </si>
  <si>
    <t>Dostawa nerek.</t>
  </si>
  <si>
    <t>Urządzenie do nieinwazyjnej kontroli temperatury ciała pacjenta - 1 sztuka (konsola do kontrolowania temperatury pacjenta, przewody łączące konsolę z padami, kabel zasilacjący)</t>
  </si>
  <si>
    <t>Zestaw jednorazowego użytku (jednodniowy) sterylnych przewodów podłączanych do dyspensera w celu przepompowywania radiofarmaceutyku z fiolki zewnętrznej do posiadanego systemu µDDS-A firmy Tema Sinergie.</t>
  </si>
  <si>
    <t>Dzierżawa pompy centryfugalnej wraz z zestawem niezbędnych podzespołów (konsola sterownika, napęd głowicy, napęd ręczny wraz z wysięgnikiem mocującym) (Pompa centryfugalna + Podgrzewacz + mieszalnik gazów + konsola jezdna) - 1 szt.</t>
  </si>
  <si>
    <t>Dostawa materiałów do aparatów wraz z dzierżawą urządzeń</t>
  </si>
  <si>
    <t>Zestaw drenów do posiadanego noża Ultrasonic Misonix.</t>
  </si>
  <si>
    <t>Ostrza 20mm do posiadanego noża Ultrasonic Misonix.</t>
  </si>
  <si>
    <t>Ostrza 20mm ząbkowane do posiadanego noża Ultrasonic Misonix.</t>
  </si>
  <si>
    <t>Ostrza mikro haczyk do posiadanego noża Ultrasonic Misonix.</t>
  </si>
  <si>
    <t>Ostrze diamentowe 4,4 posiadanego noża Ultrasonic Misonix.</t>
  </si>
  <si>
    <t>Preparat do dekalcynacji i dezynfekcji chemiczno-termicznej aparatów do hemodializy (dializa wodorowęglanowa). Spektrum działania: bakteriobójcze (w tym Tbc), grzybobójcze, wirusobójcze (w tym HIV, HBV, HCV). Zawierający kwas cytrynowy i kwas mlekowy. Kompatybilny z posiadanym aparatem  do hemodializy i hemodiafiltracji 5008S z BPM, AquaWTU 125. Wielkość opakowania - 5 litrów.</t>
  </si>
  <si>
    <t>Jednorazowe rurki dotchawiczne EMG kompatybilne z posiadanym aparatem firmy Medtronic, system neuromonitoringu w chirurgii tarczycy, NIM 3.0 Response.
Rurki przeznaczone do zabezpieczenia drożności dróg oddechowych, wentylacji pacjenta oraz po podłączeniu do aparatury monitorującej - śródoperacyjnego monitorowania zapisu EMG tkanki mięśniowej krtani pacjenta oraz ciągłęgo śródoperacyjnego monitorowania nerwów zaopatrujących mięśnie krtani.
Cechy charakterystyczne: elastyczna z mankietem uszczelniającym; z elektrodami służącymi do monitororwania EMG fałdów głosowych; rurka i mankiet wykonane z materiału umożliwiającego łatwe dostosowanie się do kształtu tchawicy. Pełny zakres rozmiarowy.</t>
  </si>
  <si>
    <t>Wkład do aplikacji środka kontrastowego kompatybilny z posiadaną strzykawką automatyczną MEDRAD VISTRON CT 600 o pojemności 200 ml z szybkozłączem.</t>
  </si>
  <si>
    <t>Linie krwi (jedno wkłucie) kompatybilne z posiadanym aparatem do hemodializy i hemodiafiltracji 5008S z BPM, AquaWTU 125.</t>
  </si>
  <si>
    <t>Filtr koncentratu kompatybilny z posiadanym aparatem  do hemodializy i hemodiafiltracji 5008S z BPM, AquaWTU 125.</t>
  </si>
  <si>
    <t>Koncentrat kwaśny o zawartości: potasu (K+ = 2,0 - 4.0 mmol/l), wapnia (Ca++ 1.25 - 1.75 mmol/l) kompatybilny z posiadanym aparatem do hemodializy i hemodiafiltracji 5008S z BPM, AquaWTU 125.</t>
  </si>
  <si>
    <t>Warunki serwisu: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t>
  </si>
  <si>
    <r>
      <rPr>
        <b/>
        <sz val="11"/>
        <rFont val="Garamond"/>
        <family val="1"/>
      </rPr>
      <t>Warunki serwisu:</t>
    </r>
    <r>
      <rPr>
        <sz val="11"/>
        <rFont val="Garamond"/>
        <family val="1"/>
      </rPr>
      <t xml:space="preserve">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2 dni.
4. Zapewnienie aparatu zastępczego, wolnego od wad, o parametrach nie gorszych od modelu ujętego w umowie w przypadku czasu naprawy przekraczającego 2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t>
    </r>
  </si>
  <si>
    <r>
      <rPr>
        <b/>
        <sz val="11"/>
        <rFont val="Garamond"/>
        <family val="1"/>
      </rPr>
      <t>Warunki serwisu:</t>
    </r>
    <r>
      <rPr>
        <sz val="11"/>
        <rFont val="Garamond"/>
        <family val="1"/>
      </rPr>
      <t xml:space="preserve">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t>
    </r>
  </si>
  <si>
    <r>
      <rPr>
        <b/>
        <sz val="11"/>
        <rFont val="Garamond"/>
        <family val="1"/>
      </rPr>
      <t>Warunki serwisu:</t>
    </r>
    <r>
      <rPr>
        <sz val="11"/>
        <rFont val="Garamond"/>
        <family val="1"/>
      </rPr>
      <t xml:space="preserve">
1. Serwis w okresie dzierżawy –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Dodatkowe szkolenie dla personelu medycznego, w przypadku wyrażenia takiej potrzeby przez personel medyczny.
9. Wykonawca wyraża zgodę na oznakowanie aparatu przez Zamawiającego w celach ewidencyjnych na czas obowiązywania umowy. Oznaczenie zostanie całkowicie usunięte przez Zamawiającego przed wydaniem aparatu.</t>
    </r>
  </si>
  <si>
    <t>Szczypce biopsyjne z miseczką owalną jednorazowego użytku do bronchoskopii; średnica 1,8-1,9 mm- x dł.100-120 cm, powłoka szczypiec pokryta teflonem.</t>
  </si>
  <si>
    <t>Zestaw jednorazowy ECMO dla dorosłych: 
- Oksygenator z  membrana dyfuzyjna;
- Oksygenator z zestawem drenów + głowica centryfugalna połączona ze sobą  fabrycznie w całość;
- Wypełnienie statyczne głowicy max 32ml;
- Wypełnienie oksygenatora max. 250ml;
- Przepływ przez oxygenator od 0,5 do 7l/min;
- Czas zastosowania min 14 dni.</t>
  </si>
  <si>
    <t>Zestaw jednorazowego użycia kompatybilny z posiadanym urządzeniem PERFORMER HT firmy RanD, stosowany do procedury chemioterapii dootrzewnowej w hipertermii.</t>
  </si>
  <si>
    <t>Przeciwzakrzepowy roztwór cytrynianu dekstrozy A (ACDA), flakon 750 ml. Do wykorzystania podczas procedur wykorzystywanych na separatorze komórkowym: Płyn antykoagulacyjny ACD-A 750 ml, zawiera bezpieczny łącznik AC, wyrób medyczny klasy IIb. Opakowanie zawiera 12 flakonów.</t>
  </si>
  <si>
    <t>Zestaw jednorazowy do pobierania kompatybilny z posiadaną wersją oprogramowania SW  11.2 separatora Spectra Optia (dodatkowa możliwość poboru osocza do pojemnika kolekcyjnego oraz dokonania transferu osocza zdeponowanego w pojemniku osocza do pojemnika kolekcyjnego w sposób zamknięty); dostępne procedury: pobór komórek macierzystych (MHC); zawiera bezpieczny łącznik AC. Opakowanie zawiera 6 zestawów.</t>
  </si>
  <si>
    <t xml:space="preserve">Filtr bakteryjno - wirusowy  do posiadanych aparatów marki JAEGER:
Filtr bakteryjno wirusowy ze zintegrowanym na stałe ustnikiem; Przestrzeń martwa filtra 55 (+/- 3%) ml. Opór przy wdechu: mniejszy niż 00,5 cm H2O/l/s przy przepływie 1 l/s; Efektywność filtra: przynajmniej 99,99% przy przepływie 30 l/min. Filtr przystosowany do przeprowadzania następujących pomiarów: 
- Spirometria/objętość przepływu/maksymalna pojemność oddechowa (MVV), 
- Bodypletyzmografia, 
- Badania czynnościowej pojemności zalegającej (FRC) przy wykorzystaniu azotu / helu jako gazu wskaźnikowego, 
- Pomiar pojemności dyfuzyjnej, 
- Pomiary oporu dróg oddechowych (IOS/Rocc), 
- Pomiary mechaniki oddychania ( P 0.1, Pmax). </t>
  </si>
  <si>
    <t>Ustniki plastikowe do posiadanego aparatu VyntusAPS:
Ustnik do podawania substancji prowokacyjnej; Spłaszczony element który pacjent chyta ustami; średnica przyłącza 30 mm (otwór stożkowy).</t>
  </si>
  <si>
    <t>Koszt zużycia energii elektrycznej przez 3 urządzenie</t>
  </si>
  <si>
    <r>
      <t xml:space="preserve">Układ pacjenta dla dużych przepływów ze zintegrowanymi czujnikami ciśnienia, kompatybilny z aparatem z poz. 4:
- Oksygenator membranowy jednorazowy z zestawem drenów, kopułką pompy, zintegrowanymi przetwornikami ciśnień i złączami kaniul połączony fabrycznie kompatybilny z aparatem;
- Układ przystosowany do przepływów krwi w przedziale min. 1,1 – 7 L/min;
- Zintegrowany wymiennik ciepła;
- Pojemność oksygenatora nie większa niż 276ml;
- Czynna powierzchnia wymiany gazowej nie mniejsza niż 1,8 m2;
- Porty gazowe w standardzie wej. 1/4” wyj. 3/8”;
- Porty krwi w standardzie 3/8”;
- Kopułka  pompy o wypełnieniu max 17ml połączona fabrycznie z drenami;
- Układ pokryty powłoką heparynizującą do długotrwałego stosowania – min. 28 dni.
</t>
    </r>
    <r>
      <rPr>
        <b/>
        <sz val="11"/>
        <color indexed="10"/>
        <rFont val="Garamond"/>
        <family val="1"/>
      </rPr>
      <t>Zamawiający dopuszcza układ pacjenta dla dużych przepływów ze zintegrowanymi czujnikami ciśnienia, kompatybilny z aparatem z poz. 4 i pojemnością oksygenatora nie większą niż 320 ml. Pozostałe parametry bez zmian.</t>
    </r>
  </si>
  <si>
    <r>
      <t xml:space="preserve">Kaniula dwuświatłowa  kompatybilna z aparatem z poz. 4:
- Dostępne rozmiary: 22F - 170 mm i 24F – 270 mm
- W zestawie zintegrowany poszerzacz, prowadnik, 2 zaciski, skalpel, igła punktująca;
- Porty krwi w standardzie 3/8”;
- Kaniula w pełni obracalna – nie wymaga kontroli umiejscowienia za pomocą echa przezprzełykowego;
- Port odpowietrzający;
- Kaniula pokryta powłoką heparynizującą certyfikowaną do użycia przez min.28 dni.
</t>
    </r>
    <r>
      <rPr>
        <b/>
        <sz val="11"/>
        <color indexed="10"/>
        <rFont val="Garamond"/>
        <family val="1"/>
      </rPr>
      <t xml:space="preserve">Zamawiający dopuszcza kaniulę dwuświatłową kompatybilną z aparatem z poz. 4, pokrytą powłoką heparynizującą, aktualnie certyfikowaną do użycia przez min. 14 dni. Pozostałe parametry bez zmian. </t>
    </r>
  </si>
  <si>
    <r>
      <rPr>
        <b/>
        <sz val="11"/>
        <rFont val="Garamond"/>
        <family val="1"/>
      </rPr>
      <t>Cechy techniczne:</t>
    </r>
    <r>
      <rPr>
        <sz val="11"/>
        <rFont val="Garamond"/>
        <family val="1"/>
      </rPr>
      <t xml:space="preserve">
1. Trzy opcje dedykowanego oprogramowania
2. Czas pracy na zasilaniu wewnętrznym (bateriach) do 420 min.
3. Komunikacja przez ekran dotykowy 10,4 cala TFT wysokiej rozdzielczości 
4. Podstawowy napęd pompy krwi z własnym modułem sterującym o masie &lt; 1,5 kg
5. Dodatkowy napęd pompy krwi z własnym modułem sterującym
6. Moduł pomiarowy: minimum 3 czujniki ciśnienia, przepływomierz z detekcją pęcherzyków powietrza, EKG albo detektor poziomu oraz 2 czujniki temperatury 
7. Statyw na podwoziu jezdnym z możliwością ustawienia/podłączenia butli z gazami   
8. Oprogramowanie w języku polskim
9. Baterie ze wskaźnikiem naładowania i możliwością odłączenia/podłączenia w trakcie pracy konsoli  - min. 2 szt.
10. Uchwyt kompaktowy dla wymiennika gazów i napędu pompy przeznaczony do transportu 
11. Interfejs do systemu zarządzania danymi pacjenta
12. Interfejs do monitorów Philips
13. System operacyjny Linux
14. Panel sterujący demontowany w celu poprawy ergonomii obsługi
15. Mieszalnik gazów 
16. Budowa modułowa 
17. Podgrzewacz/schładzacz do regulacji temperatury pacjenta poprzez wymiennik ciepła 
oksygenatora
</t>
    </r>
    <r>
      <rPr>
        <b/>
        <sz val="11"/>
        <rFont val="Garamond"/>
        <family val="1"/>
      </rPr>
      <t>Cechy użytkowe:</t>
    </r>
    <r>
      <rPr>
        <sz val="11"/>
        <rFont val="Garamond"/>
        <family val="1"/>
      </rPr>
      <t xml:space="preserve">
1. Zakres zastosowań: niemowlęta/dzieci/dorośli
2. Osiągane przepływy: 0,1 L/min – 8 L/min 
3. Wspomaganie czynności płuc, serca i płuc
4. Minimum 4 rodzaje wymienników gazów 
5. Minimum 2 wielkości pomp zintegrowanych z drenami (tj. głowice z końcówkami 3/8” i 1/4”) 
6. Możliwość uzyskania pulsacyjnego przepływu krwi
7. Dostępny tryb „zerowego przepływu” bez stosowania mechanicznych zacisków
8. Funkcja autoregulacji przepływu krwi
9. Funkcja autoregulacji ciśnienia drenażu 
10. Pomiary ciśnień w obiegu pozaustrojowym bez kontaktu z krwią pacjenta (zintegrowane czujniki ciśnienia)
</t>
    </r>
    <r>
      <rPr>
        <b/>
        <sz val="11"/>
        <color indexed="10"/>
        <rFont val="Garamond"/>
        <family val="1"/>
      </rPr>
      <t xml:space="preserve">Dodatkowo w cenie dzierżawy dostawa jednego zestawu zużywalnego umożliwiającego przepływy krwi do 5L/min.
</t>
    </r>
    <r>
      <rPr>
        <b/>
        <sz val="11"/>
        <color indexed="36"/>
        <rFont val="Garamond"/>
        <family val="1"/>
      </rPr>
      <t>Zamawiający dopuszcza urządzenie posiadające dwie opcje dedykowanego oprogramowania: 
- Wspomaganie płuc oraz
- Tryb zaawansowany z pełnym wspomaganiem serca i płuc
Zmiana ta nie wpływa na funkcjonalność systemu i możliwości terapeutyczne, ale ma służyć ułatwieniu obsługi aparatu.</t>
    </r>
    <r>
      <rPr>
        <sz val="11"/>
        <rFont val="Garamond"/>
        <family val="1"/>
      </rPr>
      <t xml:space="preserve">
</t>
    </r>
  </si>
  <si>
    <r>
      <t xml:space="preserve">Jednorazowe monopolarne sondy stymulacyjne Prassa kompatybilne z posiadanym aparatem firmy Medtronic, system neuromonitoringu w chirurgii tarczycy, NIM 3.0 Response.
Sondy z przepłukiwaną końcówką, posiadające elektrody służące do śródoperacyjnego stymulowania nerwów ruchowywch, przeznaczone do współpracy z monitorem aktywności EMG.
Cechy charakterystyczne: izolacja fluoroplastyczna przewodu ze stali nierdzewnej; budowa 7ułatwiająca bezpośrednią stymulację pni nerwów i minimalizację zjawiska przewodzenia impulsu elektrycznego przez płyn mózgowo - rdzeniowy; optymalne połączenie pomiędzy końcówką sondy i powierzchnią pnia nerwu w obrębie pola operacyjnego. Pełny zakres rozmiarowy.
</t>
    </r>
    <r>
      <rPr>
        <b/>
        <sz val="11"/>
        <color indexed="10"/>
        <rFont val="Garamond"/>
        <family val="1"/>
      </rPr>
      <t>Zamawiający dopuszcza jednorazowe monopolarne sondy stymulujące Prassa kompatybilne z posiadanym aparatem firmy Medtronic, system neuromonitoringu w chirurgii tarczycy, NIM 3.0 Response, służące do stymulacji nerwów, końcówkę o średnicy 0,5mm.</t>
    </r>
  </si>
  <si>
    <t xml:space="preserve">Zestaw jednorazowy do pobierania i usuwania, kompatybilny z posiadaną wersją oprogramowania SW 11.2 separatora Sepctra Optia (dzięki zintegrowanemu pojemnikowi na osocze możliwość poboru osocza podczas procedury CMNC); dostępne procedury: Procedura Ciągłego Poboru Komórek Macierzystych (CMNC), Pobierania Granulocytów (PMN), usuwania leukocytów (WBCD), usuwanie płytek (PLTD), czyszczenie szpiku (BMP). Zestaw zawiera bezpieczny łącznik AC. Opakowanie zawiera 6 zestawów. </t>
  </si>
  <si>
    <t xml:space="preserve">Zaworki kanału ssącego, jednorazowego użytku, sterylne, do posiadanego bronchofiberoskopu Olympus 1T80 - Olympus MAJ-209. Dopuszcza się zaworki równoważne. Za równoważne uważa się takie, które producent endoskopu dopuszcza do stosowania (oświadczenie producenta endoskopu).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</si>
</sst>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415]dddd\,\ d\ mmmm\ yyyy"/>
  </numFmts>
  <fonts count="80">
    <font>
      <sz val="10"/>
      <name val="Arial CE"/>
      <family val="0"/>
    </font>
    <font>
      <sz val="11"/>
      <color indexed="8"/>
      <name val="Calibri"/>
      <family val="2"/>
    </font>
    <font>
      <sz val="10"/>
      <name val="Arial"/>
      <family val="2"/>
    </font>
    <font>
      <sz val="11"/>
      <name val="Garamond"/>
      <family val="1"/>
    </font>
    <font>
      <b/>
      <sz val="11"/>
      <name val="Garamond"/>
      <family val="1"/>
    </font>
    <font>
      <i/>
      <sz val="11"/>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color indexed="8"/>
      <name val="Arial"/>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0"/>
      <name val="Tahoma"/>
      <family val="2"/>
    </font>
    <font>
      <sz val="11"/>
      <name val="Book Antiqua"/>
      <family val="1"/>
    </font>
    <font>
      <b/>
      <sz val="11"/>
      <color indexed="52"/>
      <name val="Czcionka tekstu podstawowego"/>
      <family val="2"/>
    </font>
    <font>
      <sz val="12"/>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Garamond"/>
      <family val="1"/>
    </font>
    <font>
      <sz val="11"/>
      <color indexed="10"/>
      <name val="Garamond"/>
      <family val="1"/>
    </font>
    <font>
      <b/>
      <sz val="11"/>
      <color indexed="8"/>
      <name val="Garamond"/>
      <family val="1"/>
    </font>
    <font>
      <sz val="11"/>
      <color indexed="8"/>
      <name val="Garamond"/>
      <family val="1"/>
    </font>
    <font>
      <b/>
      <sz val="10"/>
      <name val="Garamond"/>
      <family val="1"/>
    </font>
    <font>
      <u val="single"/>
      <sz val="11"/>
      <color indexed="8"/>
      <name val="Garamond"/>
      <family val="1"/>
    </font>
    <font>
      <b/>
      <sz val="11"/>
      <color indexed="10"/>
      <name val="Garamond"/>
      <family val="1"/>
    </font>
    <font>
      <b/>
      <sz val="11"/>
      <color indexed="36"/>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sz val="18"/>
      <color theme="3"/>
      <name val="Cambria"/>
      <family val="2"/>
    </font>
    <font>
      <sz val="11"/>
      <color rgb="FF9C0006"/>
      <name val="Calibri"/>
      <family val="2"/>
    </font>
    <font>
      <b/>
      <sz val="11"/>
      <color theme="1"/>
      <name val="Garamond"/>
      <family val="1"/>
    </font>
    <font>
      <sz val="11"/>
      <color theme="1"/>
      <name val="Garamond"/>
      <family val="1"/>
    </font>
    <font>
      <sz val="11"/>
      <color rgb="FFFF0000"/>
      <name val="Garamond"/>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medium"/>
      <right style="medium"/>
      <top style="medium"/>
      <bottom style="medium"/>
    </border>
    <border>
      <left style="thin"/>
      <right style="thin"/>
      <top>
        <color indexed="63"/>
      </top>
      <bottom>
        <color indexed="63"/>
      </bottom>
    </border>
    <border>
      <left style="thin"/>
      <right/>
      <top>
        <color indexed="63"/>
      </top>
      <bottom>
        <color indexed="63"/>
      </bottom>
    </border>
    <border>
      <left>
        <color indexed="63"/>
      </left>
      <right style="thin"/>
      <top>
        <color indexed="63"/>
      </top>
      <bottom>
        <color indexed="63"/>
      </bottom>
    </border>
    <border>
      <left/>
      <right/>
      <top style="thin"/>
      <bottom style="thin"/>
    </border>
    <border>
      <left style="medium"/>
      <right/>
      <top style="medium"/>
      <bottom style="medium"/>
    </border>
    <border>
      <left/>
      <right style="medium"/>
      <top style="medium"/>
      <bottom style="medium"/>
    </border>
    <border>
      <left style="thin"/>
      <right style="thin"/>
      <top style="thin"/>
      <bottom>
        <color indexed="63"/>
      </bottom>
    </border>
  </borders>
  <cellStyleXfs count="2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6" fillId="3" borderId="0" applyNumberFormat="0" applyBorder="0" applyAlignment="0" applyProtection="0"/>
    <xf numFmtId="0" fontId="55" fillId="4" borderId="0" applyNumberFormat="0" applyBorder="0" applyAlignment="0" applyProtection="0"/>
    <xf numFmtId="0" fontId="6" fillId="5" borderId="0" applyNumberFormat="0" applyBorder="0" applyAlignment="0" applyProtection="0"/>
    <xf numFmtId="0" fontId="55" fillId="6" borderId="0" applyNumberFormat="0" applyBorder="0" applyAlignment="0" applyProtection="0"/>
    <xf numFmtId="0" fontId="6" fillId="7" borderId="0" applyNumberFormat="0" applyBorder="0" applyAlignment="0" applyProtection="0"/>
    <xf numFmtId="0" fontId="55" fillId="8" borderId="0" applyNumberFormat="0" applyBorder="0" applyAlignment="0" applyProtection="0"/>
    <xf numFmtId="0" fontId="6" fillId="9" borderId="0" applyNumberFormat="0" applyBorder="0" applyAlignment="0" applyProtection="0"/>
    <xf numFmtId="0" fontId="55" fillId="10" borderId="0" applyNumberFormat="0" applyBorder="0" applyAlignment="0" applyProtection="0"/>
    <xf numFmtId="0" fontId="6" fillId="11" borderId="0" applyNumberFormat="0" applyBorder="0" applyAlignment="0" applyProtection="0"/>
    <xf numFmtId="0" fontId="55" fillId="12" borderId="0" applyNumberFormat="0" applyBorder="0" applyAlignment="0" applyProtection="0"/>
    <xf numFmtId="0" fontId="6" fillId="13" borderId="0" applyNumberFormat="0" applyBorder="0" applyAlignment="0" applyProtection="0"/>
    <xf numFmtId="0" fontId="55" fillId="14" borderId="0" applyNumberFormat="0" applyBorder="0" applyAlignment="0" applyProtection="0"/>
    <xf numFmtId="0" fontId="6" fillId="15" borderId="0" applyNumberFormat="0" applyBorder="0" applyAlignment="0" applyProtection="0"/>
    <xf numFmtId="0" fontId="55" fillId="16" borderId="0" applyNumberFormat="0" applyBorder="0" applyAlignment="0" applyProtection="0"/>
    <xf numFmtId="0" fontId="6" fillId="17" borderId="0" applyNumberFormat="0" applyBorder="0" applyAlignment="0" applyProtection="0"/>
    <xf numFmtId="0" fontId="55" fillId="18" borderId="0" applyNumberFormat="0" applyBorder="0" applyAlignment="0" applyProtection="0"/>
    <xf numFmtId="0" fontId="6" fillId="19" borderId="0" applyNumberFormat="0" applyBorder="0" applyAlignment="0" applyProtection="0"/>
    <xf numFmtId="0" fontId="55" fillId="20" borderId="0" applyNumberFormat="0" applyBorder="0" applyAlignment="0" applyProtection="0"/>
    <xf numFmtId="0" fontId="6" fillId="9" borderId="0" applyNumberFormat="0" applyBorder="0" applyAlignment="0" applyProtection="0"/>
    <xf numFmtId="0" fontId="55" fillId="21" borderId="0" applyNumberFormat="0" applyBorder="0" applyAlignment="0" applyProtection="0"/>
    <xf numFmtId="0" fontId="6" fillId="15" borderId="0" applyNumberFormat="0" applyBorder="0" applyAlignment="0" applyProtection="0"/>
    <xf numFmtId="0" fontId="55" fillId="22" borderId="0" applyNumberFormat="0" applyBorder="0" applyAlignment="0" applyProtection="0"/>
    <xf numFmtId="0" fontId="6" fillId="23"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7" fillId="17" borderId="0" applyNumberFormat="0" applyBorder="0" applyAlignment="0" applyProtection="0"/>
    <xf numFmtId="0" fontId="56" fillId="27" borderId="0" applyNumberFormat="0" applyBorder="0" applyAlignment="0" applyProtection="0"/>
    <xf numFmtId="0" fontId="7" fillId="19" borderId="0" applyNumberFormat="0" applyBorder="0" applyAlignment="0" applyProtection="0"/>
    <xf numFmtId="0" fontId="56" fillId="28" borderId="0" applyNumberFormat="0" applyBorder="0" applyAlignment="0" applyProtection="0"/>
    <xf numFmtId="0" fontId="7" fillId="29" borderId="0" applyNumberFormat="0" applyBorder="0" applyAlignment="0" applyProtection="0"/>
    <xf numFmtId="0" fontId="56" fillId="30" borderId="0" applyNumberFormat="0" applyBorder="0" applyAlignment="0" applyProtection="0"/>
    <xf numFmtId="0" fontId="7" fillId="31" borderId="0" applyNumberFormat="0" applyBorder="0" applyAlignment="0" applyProtection="0"/>
    <xf numFmtId="0" fontId="56" fillId="32" borderId="0" applyNumberFormat="0" applyBorder="0" applyAlignment="0" applyProtection="0"/>
    <xf numFmtId="0" fontId="7" fillId="33" borderId="0" applyNumberFormat="0" applyBorder="0" applyAlignment="0" applyProtection="0"/>
    <xf numFmtId="0" fontId="56" fillId="34" borderId="0" applyNumberFormat="0" applyBorder="0" applyAlignment="0" applyProtection="0"/>
    <xf numFmtId="0" fontId="7" fillId="35" borderId="0" applyNumberFormat="0" applyBorder="0" applyAlignment="0" applyProtection="0"/>
    <xf numFmtId="0" fontId="56" fillId="36" borderId="0" applyNumberFormat="0" applyBorder="0" applyAlignment="0" applyProtection="0"/>
    <xf numFmtId="0" fontId="7" fillId="37"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56" fillId="40" borderId="0" applyNumberFormat="0" applyBorder="0" applyAlignment="0" applyProtection="0"/>
    <xf numFmtId="0" fontId="7" fillId="29" borderId="0" applyNumberFormat="0" applyBorder="0" applyAlignment="0" applyProtection="0"/>
    <xf numFmtId="0" fontId="56" fillId="41" borderId="0" applyNumberFormat="0" applyBorder="0" applyAlignment="0" applyProtection="0"/>
    <xf numFmtId="0" fontId="7" fillId="31"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165" fontId="0" fillId="0" borderId="0" applyFill="0" applyBorder="0" applyAlignment="0" applyProtection="0"/>
    <xf numFmtId="0" fontId="57" fillId="44" borderId="1" applyNumberFormat="0" applyAlignment="0" applyProtection="0"/>
    <xf numFmtId="0" fontId="8" fillId="13" borderId="2" applyNumberFormat="0" applyAlignment="0" applyProtection="0"/>
    <xf numFmtId="0" fontId="58" fillId="45" borderId="3" applyNumberFormat="0" applyAlignment="0" applyProtection="0"/>
    <xf numFmtId="0" fontId="9" fillId="46" borderId="4" applyNumberFormat="0" applyAlignment="0" applyProtection="0"/>
    <xf numFmtId="0" fontId="10" fillId="7" borderId="0" applyNumberFormat="0" applyBorder="0" applyAlignment="0" applyProtection="0"/>
    <xf numFmtId="0" fontId="59"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0" fillId="0" borderId="0" applyFill="0" applyBorder="0" applyAlignment="0" applyProtection="0"/>
    <xf numFmtId="43" fontId="2" fillId="0" borderId="0" applyFont="0" applyFill="0" applyBorder="0" applyAlignment="0" applyProtection="0"/>
    <xf numFmtId="166"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6" fontId="0" fillId="0" borderId="0" applyFill="0" applyBorder="0" applyAlignment="0" applyProtection="0"/>
    <xf numFmtId="43" fontId="2" fillId="0" borderId="0" applyFont="0" applyFill="0" applyBorder="0" applyAlignment="0" applyProtection="0"/>
    <xf numFmtId="166" fontId="0" fillId="0" borderId="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protection/>
    </xf>
    <xf numFmtId="0" fontId="11" fillId="0" borderId="0" applyNumberFormat="0" applyFill="0" applyBorder="0" applyProtection="0">
      <alignment vertical="top" wrapText="1"/>
    </xf>
    <xf numFmtId="0" fontId="1"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13" fillId="0" borderId="6" applyNumberFormat="0" applyFill="0" applyAlignment="0" applyProtection="0"/>
    <xf numFmtId="0" fontId="62" fillId="48" borderId="7" applyNumberFormat="0" applyAlignment="0" applyProtection="0"/>
    <xf numFmtId="0" fontId="14" fillId="49" borderId="8" applyNumberFormat="0" applyAlignment="0" applyProtection="0"/>
    <xf numFmtId="0" fontId="63" fillId="0" borderId="9" applyNumberFormat="0" applyFill="0" applyAlignment="0" applyProtection="0"/>
    <xf numFmtId="0" fontId="15" fillId="0" borderId="10" applyNumberFormat="0" applyFill="0" applyAlignment="0" applyProtection="0"/>
    <xf numFmtId="0" fontId="64" fillId="0" borderId="11" applyNumberFormat="0" applyFill="0" applyAlignment="0" applyProtection="0"/>
    <xf numFmtId="0" fontId="16" fillId="0" borderId="12" applyNumberFormat="0" applyFill="0" applyAlignment="0" applyProtection="0"/>
    <xf numFmtId="0" fontId="65" fillId="0" borderId="13" applyNumberFormat="0" applyFill="0" applyAlignment="0" applyProtection="0"/>
    <xf numFmtId="0" fontId="17" fillId="0" borderId="14"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50" borderId="0" applyNumberFormat="0" applyBorder="0" applyAlignment="0" applyProtection="0"/>
    <xf numFmtId="0" fontId="67" fillId="5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2" fillId="0" borderId="0">
      <alignment/>
      <protection/>
    </xf>
    <xf numFmtId="0" fontId="18"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vertical="top"/>
      <protection/>
    </xf>
    <xf numFmtId="0" fontId="0" fillId="0" borderId="0">
      <alignment vertical="top"/>
      <protection/>
    </xf>
    <xf numFmtId="0" fontId="0" fillId="0" borderId="0">
      <alignment/>
      <protection/>
    </xf>
    <xf numFmtId="0" fontId="2" fillId="0" borderId="0">
      <alignment/>
      <protection/>
    </xf>
    <xf numFmtId="0" fontId="0" fillId="0" borderId="0">
      <alignment vertical="top"/>
      <protection/>
    </xf>
    <xf numFmtId="0" fontId="55" fillId="0" borderId="0">
      <alignment/>
      <protection/>
    </xf>
    <xf numFmtId="0" fontId="55" fillId="0" borderId="0">
      <alignment/>
      <protection/>
    </xf>
    <xf numFmtId="0" fontId="55" fillId="0" borderId="0">
      <alignment/>
      <protection/>
    </xf>
    <xf numFmtId="0" fontId="68"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19"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19"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55" fillId="0" borderId="0">
      <alignment/>
      <protection/>
    </xf>
    <xf numFmtId="0" fontId="5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69" fillId="0" borderId="0">
      <alignment/>
      <protection/>
    </xf>
    <xf numFmtId="0" fontId="1"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6" fillId="0" borderId="0">
      <alignment/>
      <protection/>
    </xf>
    <xf numFmtId="0" fontId="70" fillId="45" borderId="1" applyNumberFormat="0" applyAlignment="0" applyProtection="0"/>
    <xf numFmtId="0" fontId="20" fillId="46" borderId="2"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21" fillId="0" borderId="0">
      <alignment/>
      <protection/>
    </xf>
    <xf numFmtId="0" fontId="71" fillId="0" borderId="15" applyNumberFormat="0" applyFill="0" applyAlignment="0" applyProtection="0"/>
    <xf numFmtId="0" fontId="22" fillId="0" borderId="16" applyNumberFormat="0" applyFill="0" applyAlignment="0" applyProtection="0"/>
    <xf numFmtId="167" fontId="1" fillId="0" borderId="0">
      <alignment/>
      <protection/>
    </xf>
    <xf numFmtId="165" fontId="0" fillId="0" borderId="0" applyBorder="0" applyProtection="0">
      <alignment/>
    </xf>
    <xf numFmtId="0" fontId="72" fillId="0" borderId="0" applyNumberFormat="0" applyFill="0" applyBorder="0" applyAlignment="0" applyProtection="0"/>
    <xf numFmtId="0" fontId="23" fillId="0" borderId="0" applyNumberFormat="0" applyFill="0" applyBorder="0" applyAlignment="0" applyProtection="0"/>
    <xf numFmtId="0" fontId="73" fillId="51" borderId="0" applyBorder="0" applyProtection="0">
      <alignment/>
    </xf>
    <xf numFmtId="0" fontId="74" fillId="0" borderId="0" applyNumberFormat="0" applyFill="0" applyBorder="0" applyAlignment="0" applyProtection="0"/>
    <xf numFmtId="0" fontId="24" fillId="0" borderId="0" applyNumberFormat="0" applyFill="0" applyBorder="0" applyAlignment="0" applyProtection="0"/>
    <xf numFmtId="0" fontId="75" fillId="0" borderId="0" applyNumberFormat="0" applyFill="0" applyBorder="0" applyAlignment="0" applyProtection="0"/>
    <xf numFmtId="0" fontId="25" fillId="0" borderId="0" applyNumberFormat="0" applyFill="0" applyBorder="0" applyAlignment="0" applyProtection="0"/>
    <xf numFmtId="0" fontId="0" fillId="52" borderId="17" applyNumberFormat="0" applyFont="0" applyAlignment="0" applyProtection="0"/>
    <xf numFmtId="0" fontId="0"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0" fillId="0" borderId="0" applyFill="0" applyBorder="0" applyAlignment="0" applyProtection="0"/>
    <xf numFmtId="44" fontId="2" fillId="0" borderId="0" applyFont="0" applyFill="0" applyBorder="0" applyAlignment="0" applyProtection="0"/>
    <xf numFmtId="165" fontId="0" fillId="0" borderId="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5" fontId="0" fillId="0" borderId="0" applyFill="0" applyBorder="0" applyAlignment="0" applyProtection="0"/>
    <xf numFmtId="44" fontId="0" fillId="0" borderId="0" applyFont="0" applyFill="0" applyBorder="0" applyAlignment="0" applyProtection="0"/>
    <xf numFmtId="165" fontId="0" fillId="0" borderId="0" applyFill="0" applyBorder="0" applyAlignment="0" applyProtection="0"/>
    <xf numFmtId="165" fontId="0" fillId="0" borderId="0" applyFill="0" applyBorder="0" applyAlignment="0" applyProtection="0"/>
    <xf numFmtId="44" fontId="0" fillId="0" borderId="0" applyFont="0" applyFill="0" applyBorder="0" applyAlignment="0" applyProtection="0"/>
    <xf numFmtId="165" fontId="2" fillId="0" borderId="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0" fontId="26" fillId="5" borderId="0" applyNumberFormat="0" applyBorder="0" applyAlignment="0" applyProtection="0"/>
    <xf numFmtId="0" fontId="76" fillId="54" borderId="0" applyNumberFormat="0" applyBorder="0" applyAlignment="0" applyProtection="0"/>
  </cellStyleXfs>
  <cellXfs count="189">
    <xf numFmtId="0" fontId="0" fillId="0" borderId="0" xfId="0" applyAlignment="1">
      <alignment/>
    </xf>
    <xf numFmtId="0" fontId="3" fillId="0" borderId="0" xfId="0" applyFont="1" applyFill="1" applyBorder="1" applyAlignment="1" applyProtection="1">
      <alignment horizontal="left" vertical="top" wrapText="1"/>
      <protection locked="0"/>
    </xf>
    <xf numFmtId="3" fontId="3"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3"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3" fillId="0" borderId="0" xfId="0" applyNumberFormat="1" applyFont="1" applyFill="1" applyAlignment="1" applyProtection="1">
      <alignment horizontal="left" vertical="top" wrapText="1"/>
      <protection locked="0"/>
    </xf>
    <xf numFmtId="0" fontId="3" fillId="0" borderId="2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0" xfId="0" applyFont="1" applyFill="1" applyAlignment="1" applyProtection="1">
      <alignment horizontal="center" vertical="top" wrapText="1"/>
      <protection locked="0"/>
    </xf>
    <xf numFmtId="49" fontId="3" fillId="0" borderId="0" xfId="0" applyNumberFormat="1"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wrapText="1"/>
      <protection locked="0"/>
    </xf>
    <xf numFmtId="3" fontId="3" fillId="0" borderId="0" xfId="0" applyNumberFormat="1" applyFont="1" applyFill="1" applyBorder="1" applyAlignment="1" applyProtection="1">
      <alignment horizontal="right" vertical="top" wrapText="1"/>
      <protection locked="0"/>
    </xf>
    <xf numFmtId="49" fontId="3" fillId="0" borderId="21" xfId="0" applyNumberFormat="1" applyFont="1" applyFill="1" applyBorder="1" applyAlignment="1" applyProtection="1">
      <alignment horizontal="left" vertical="top" wrapText="1"/>
      <protection locked="0"/>
    </xf>
    <xf numFmtId="49" fontId="3" fillId="0" borderId="0" xfId="0" applyNumberFormat="1" applyFont="1" applyFill="1" applyAlignment="1" applyProtection="1">
      <alignment horizontal="left" vertical="top" wrapText="1"/>
      <protection locked="0"/>
    </xf>
    <xf numFmtId="49" fontId="3" fillId="0" borderId="19" xfId="0" applyNumberFormat="1" applyFont="1" applyFill="1" applyBorder="1" applyAlignment="1" applyProtection="1">
      <alignment horizontal="left" vertical="top" wrapText="1"/>
      <protection locked="0"/>
    </xf>
    <xf numFmtId="3" fontId="3" fillId="0" borderId="19" xfId="0" applyNumberFormat="1" applyFont="1" applyFill="1" applyBorder="1" applyAlignment="1" applyProtection="1">
      <alignment horizontal="right" vertical="top" wrapText="1"/>
      <protection locked="0"/>
    </xf>
    <xf numFmtId="49" fontId="4" fillId="0" borderId="19" xfId="0" applyNumberFormat="1" applyFont="1" applyFill="1" applyBorder="1" applyAlignment="1" applyProtection="1">
      <alignment horizontal="left" vertical="top" wrapText="1"/>
      <protection locked="0"/>
    </xf>
    <xf numFmtId="3" fontId="4" fillId="0" borderId="19" xfId="0" applyNumberFormat="1" applyFont="1" applyFill="1" applyBorder="1" applyAlignment="1" applyProtection="1">
      <alignment horizontal="right" vertical="top" wrapText="1"/>
      <protection locked="0"/>
    </xf>
    <xf numFmtId="0" fontId="3" fillId="0" borderId="0" xfId="0" applyFont="1" applyFill="1" applyAlignment="1" applyProtection="1">
      <alignment horizontal="right" vertical="top" wrapText="1"/>
      <protection locked="0"/>
    </xf>
    <xf numFmtId="0" fontId="3" fillId="0" borderId="0" xfId="0" applyFont="1" applyFill="1" applyAlignment="1" applyProtection="1">
      <alignment horizontal="right" vertical="top"/>
      <protection locked="0"/>
    </xf>
    <xf numFmtId="1" fontId="3" fillId="0" borderId="0" xfId="0" applyNumberFormat="1" applyFont="1" applyFill="1" applyAlignment="1" applyProtection="1">
      <alignment horizontal="left" vertical="top" wrapText="1"/>
      <protection locked="0"/>
    </xf>
    <xf numFmtId="0" fontId="3"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1" fontId="3" fillId="0" borderId="0" xfId="0" applyNumberFormat="1" applyFont="1" applyFill="1" applyBorder="1" applyAlignment="1" applyProtection="1">
      <alignment horizontal="left" vertical="top" wrapText="1"/>
      <protection locked="0"/>
    </xf>
    <xf numFmtId="0" fontId="4" fillId="55" borderId="0" xfId="0" applyFont="1" applyFill="1" applyAlignment="1" applyProtection="1">
      <alignment horizontal="left" vertical="top" wrapText="1"/>
      <protection locked="0"/>
    </xf>
    <xf numFmtId="1" fontId="3" fillId="55" borderId="0" xfId="0" applyNumberFormat="1" applyFont="1" applyFill="1" applyBorder="1" applyAlignment="1" applyProtection="1">
      <alignment horizontal="left" vertical="top" wrapText="1"/>
      <protection locked="0"/>
    </xf>
    <xf numFmtId="0" fontId="3" fillId="55" borderId="0" xfId="0" applyFont="1" applyFill="1" applyBorder="1" applyAlignment="1" applyProtection="1">
      <alignment horizontal="center" vertical="top" wrapText="1"/>
      <protection locked="0"/>
    </xf>
    <xf numFmtId="0" fontId="4" fillId="55" borderId="19" xfId="0" applyFont="1" applyFill="1" applyBorder="1" applyAlignment="1" applyProtection="1">
      <alignment horizontal="left" vertical="top" wrapText="1"/>
      <protection locked="0"/>
    </xf>
    <xf numFmtId="44" fontId="3" fillId="55" borderId="22" xfId="0" applyNumberFormat="1" applyFont="1" applyFill="1" applyBorder="1" applyAlignment="1" applyProtection="1">
      <alignment horizontal="left" vertical="top" wrapText="1"/>
      <protection locked="0"/>
    </xf>
    <xf numFmtId="0" fontId="3" fillId="55" borderId="0" xfId="0" applyFont="1" applyFill="1" applyAlignment="1" applyProtection="1">
      <alignment horizontal="left" vertical="top" wrapText="1"/>
      <protection locked="0"/>
    </xf>
    <xf numFmtId="1" fontId="3" fillId="55" borderId="0" xfId="0" applyNumberFormat="1" applyFont="1" applyFill="1" applyAlignment="1" applyProtection="1">
      <alignment horizontal="left" vertical="top" wrapText="1"/>
      <protection locked="0"/>
    </xf>
    <xf numFmtId="0" fontId="3" fillId="55" borderId="0" xfId="0" applyFont="1" applyFill="1" applyAlignment="1" applyProtection="1">
      <alignment horizontal="center" vertical="top" wrapText="1"/>
      <protection locked="0"/>
    </xf>
    <xf numFmtId="0" fontId="3" fillId="55"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xf>
    <xf numFmtId="44" fontId="3" fillId="0" borderId="0" xfId="252" applyNumberFormat="1" applyFont="1" applyFill="1" applyBorder="1" applyAlignment="1" applyProtection="1">
      <alignment horizontal="right" vertical="center" wrapText="1"/>
      <protection locked="0"/>
    </xf>
    <xf numFmtId="0" fontId="3" fillId="55" borderId="19" xfId="0" applyFont="1" applyFill="1" applyBorder="1" applyAlignment="1" applyProtection="1">
      <alignment horizontal="left" vertical="center" wrapText="1"/>
      <protection locked="0"/>
    </xf>
    <xf numFmtId="44" fontId="3" fillId="0" borderId="0" xfId="252" applyNumberFormat="1" applyFont="1" applyFill="1" applyBorder="1" applyAlignment="1" applyProtection="1">
      <alignment horizontal="left" vertical="center" wrapText="1"/>
      <protection locked="0"/>
    </xf>
    <xf numFmtId="44" fontId="3" fillId="0" borderId="0" xfId="0" applyNumberFormat="1" applyFont="1" applyBorder="1" applyAlignment="1">
      <alignment horizontal="left" vertical="center" wrapText="1"/>
    </xf>
    <xf numFmtId="0" fontId="4" fillId="55" borderId="19"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3" fontId="3" fillId="0" borderId="19" xfId="220" applyNumberFormat="1" applyFont="1" applyFill="1" applyBorder="1" applyAlignment="1" applyProtection="1">
      <alignment horizontal="left" vertical="center" wrapText="1"/>
      <protection/>
    </xf>
    <xf numFmtId="0" fontId="3" fillId="55" borderId="19" xfId="0" applyNumberFormat="1" applyFont="1" applyFill="1" applyBorder="1" applyAlignment="1" applyProtection="1">
      <alignment horizontal="left" vertical="center" wrapText="1" shrinkToFit="1"/>
      <protection locked="0"/>
    </xf>
    <xf numFmtId="4" fontId="3" fillId="0" borderId="19" xfId="0" applyNumberFormat="1" applyFont="1" applyFill="1" applyBorder="1" applyAlignment="1" applyProtection="1">
      <alignment horizontal="left" vertical="center" wrapText="1" shrinkToFit="1"/>
      <protection locked="0"/>
    </xf>
    <xf numFmtId="44" fontId="3" fillId="0" borderId="19" xfId="0" applyNumberFormat="1" applyFont="1" applyFill="1" applyBorder="1" applyAlignment="1" applyProtection="1">
      <alignment horizontal="left" vertical="center" wrapText="1"/>
      <protection locked="0"/>
    </xf>
    <xf numFmtId="0" fontId="3" fillId="55" borderId="19"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77" fillId="0" borderId="19" xfId="0" applyFont="1" applyFill="1" applyBorder="1" applyAlignment="1">
      <alignment horizontal="center" vertical="center"/>
    </xf>
    <xf numFmtId="0" fontId="77" fillId="0" borderId="19" xfId="131" applyFont="1" applyFill="1" applyBorder="1" applyAlignment="1">
      <alignment horizontal="center" vertical="center"/>
      <protection/>
    </xf>
    <xf numFmtId="3" fontId="3" fillId="56" borderId="19" xfId="230" applyNumberFormat="1" applyFont="1" applyFill="1" applyBorder="1" applyAlignment="1">
      <alignment horizontal="left" vertical="center" wrapText="1"/>
      <protection/>
    </xf>
    <xf numFmtId="1" fontId="3" fillId="0" borderId="19" xfId="0" applyNumberFormat="1" applyFont="1" applyFill="1" applyBorder="1" applyAlignment="1" applyProtection="1">
      <alignment horizontal="left" vertical="center" wrapText="1"/>
      <protection locked="0"/>
    </xf>
    <xf numFmtId="44" fontId="3" fillId="55" borderId="19" xfId="0" applyNumberFormat="1" applyFont="1" applyFill="1" applyBorder="1" applyAlignment="1" applyProtection="1">
      <alignment horizontal="left" vertical="center" wrapText="1"/>
      <protection locked="0"/>
    </xf>
    <xf numFmtId="0" fontId="3" fillId="55" borderId="0" xfId="0" applyFont="1" applyFill="1" applyBorder="1" applyAlignment="1">
      <alignment horizontal="left" vertical="center" wrapText="1"/>
    </xf>
    <xf numFmtId="0" fontId="4" fillId="55" borderId="0" xfId="0" applyFont="1" applyFill="1" applyBorder="1" applyAlignment="1" applyProtection="1">
      <alignment horizontal="left" vertical="center" wrapText="1"/>
      <protection locked="0"/>
    </xf>
    <xf numFmtId="44" fontId="3" fillId="55" borderId="0" xfId="0" applyNumberFormat="1" applyFont="1" applyFill="1" applyBorder="1" applyAlignment="1" applyProtection="1">
      <alignment horizontal="left" vertical="center" wrapText="1"/>
      <protection locked="0"/>
    </xf>
    <xf numFmtId="44" fontId="3" fillId="0" borderId="0" xfId="0" applyNumberFormat="1" applyFont="1" applyFill="1" applyBorder="1" applyAlignment="1" applyProtection="1">
      <alignment horizontal="left" vertical="center" wrapText="1"/>
      <protection locked="0"/>
    </xf>
    <xf numFmtId="0" fontId="77" fillId="0" borderId="0" xfId="131" applyFont="1" applyFill="1" applyBorder="1" applyAlignment="1">
      <alignment horizontal="center" vertical="center"/>
      <protection/>
    </xf>
    <xf numFmtId="0" fontId="7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4" fillId="55" borderId="19" xfId="0" applyFont="1" applyFill="1" applyBorder="1" applyAlignment="1" applyProtection="1">
      <alignment horizontal="center" vertical="center" wrapText="1"/>
      <protection locked="0"/>
    </xf>
    <xf numFmtId="44" fontId="3" fillId="0" borderId="19" xfId="0" applyNumberFormat="1"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locked="0"/>
    </xf>
    <xf numFmtId="3" fontId="3" fillId="55" borderId="19" xfId="70" applyNumberFormat="1" applyFont="1" applyFill="1" applyBorder="1" applyAlignment="1" applyProtection="1">
      <alignment horizontal="left" vertical="center" wrapText="1"/>
      <protection locked="0"/>
    </xf>
    <xf numFmtId="0" fontId="4" fillId="55" borderId="19" xfId="0" applyFont="1" applyFill="1" applyBorder="1" applyAlignment="1">
      <alignment horizontal="center" vertical="center" wrapText="1"/>
    </xf>
    <xf numFmtId="0" fontId="3" fillId="0" borderId="19" xfId="0" applyFont="1" applyFill="1" applyBorder="1" applyAlignment="1" applyProtection="1">
      <alignment horizontal="left" vertical="center" wrapText="1"/>
      <protection locked="0"/>
    </xf>
    <xf numFmtId="3" fontId="3" fillId="0" borderId="19" xfId="0" applyNumberFormat="1" applyFont="1" applyFill="1" applyBorder="1" applyAlignment="1" applyProtection="1">
      <alignment horizontal="left" vertical="center" wrapText="1"/>
      <protection locked="0"/>
    </xf>
    <xf numFmtId="0" fontId="4" fillId="57" borderId="19" xfId="0" applyFont="1" applyFill="1" applyBorder="1" applyAlignment="1" applyProtection="1">
      <alignment horizontal="left" vertical="center" wrapText="1"/>
      <protection locked="0"/>
    </xf>
    <xf numFmtId="49" fontId="78" fillId="0" borderId="19" xfId="0" applyNumberFormat="1" applyFont="1" applyFill="1" applyBorder="1" applyAlignment="1" applyProtection="1">
      <alignment horizontal="left" vertical="top" wrapText="1"/>
      <protection locked="0"/>
    </xf>
    <xf numFmtId="0" fontId="78" fillId="0" borderId="22" xfId="0" applyFont="1" applyFill="1" applyBorder="1" applyAlignment="1" applyProtection="1">
      <alignment horizontal="left" vertical="top" wrapText="1"/>
      <protection locked="0"/>
    </xf>
    <xf numFmtId="4" fontId="78" fillId="0" borderId="19" xfId="0" applyNumberFormat="1" applyFont="1" applyFill="1" applyBorder="1" applyAlignment="1" applyProtection="1">
      <alignment horizontal="left" vertical="top" wrapText="1" shrinkToFit="1"/>
      <protection locked="0"/>
    </xf>
    <xf numFmtId="44" fontId="78" fillId="0" borderId="19"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vertical="center" wrapText="1"/>
      <protection/>
    </xf>
    <xf numFmtId="3"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vertical="top" wrapText="1"/>
      <protection locked="0"/>
    </xf>
    <xf numFmtId="0" fontId="77" fillId="0" borderId="19" xfId="0" applyFont="1" applyFill="1" applyBorder="1" applyAlignment="1" applyProtection="1">
      <alignment horizontal="left" vertical="top" wrapText="1"/>
      <protection locked="0"/>
    </xf>
    <xf numFmtId="164" fontId="77" fillId="0" borderId="21" xfId="70" applyNumberFormat="1" applyFont="1" applyFill="1" applyBorder="1" applyAlignment="1" applyProtection="1">
      <alignment horizontal="left" vertical="top" wrapText="1"/>
      <protection locked="0"/>
    </xf>
    <xf numFmtId="4" fontId="78" fillId="0" borderId="19" xfId="0" applyNumberFormat="1" applyFont="1" applyFill="1" applyBorder="1" applyAlignment="1" applyProtection="1">
      <alignment horizontal="left" vertical="top" wrapText="1" shrinkToFit="1"/>
      <protection locked="0"/>
    </xf>
    <xf numFmtId="0" fontId="3" fillId="0" borderId="0" xfId="0" applyFont="1" applyFill="1" applyAlignment="1" applyProtection="1">
      <alignment vertical="top" wrapText="1"/>
      <protection locked="0"/>
    </xf>
    <xf numFmtId="0" fontId="4" fillId="57" borderId="23" xfId="0" applyFont="1" applyFill="1" applyBorder="1" applyAlignment="1" applyProtection="1">
      <alignment horizontal="left" vertical="top" wrapText="1"/>
      <protection locked="0"/>
    </xf>
    <xf numFmtId="0" fontId="4" fillId="0" borderId="19" xfId="0" applyFont="1" applyFill="1" applyBorder="1" applyAlignment="1" applyProtection="1">
      <alignment horizontal="center" vertical="center" wrapText="1"/>
      <protection locked="0"/>
    </xf>
    <xf numFmtId="0" fontId="79" fillId="55" borderId="19" xfId="0" applyFont="1" applyFill="1" applyBorder="1" applyAlignment="1" applyProtection="1">
      <alignment horizontal="left" vertical="center" wrapText="1"/>
      <protection locked="0"/>
    </xf>
    <xf numFmtId="4" fontId="78" fillId="0" borderId="24" xfId="0" applyNumberFormat="1" applyFont="1" applyFill="1" applyBorder="1" applyAlignment="1" applyProtection="1">
      <alignment horizontal="center" vertical="top" wrapText="1" shrinkToFit="1"/>
      <protection locked="0"/>
    </xf>
    <xf numFmtId="3" fontId="78" fillId="0" borderId="19" xfId="0" applyNumberFormat="1" applyFont="1" applyFill="1" applyBorder="1" applyAlignment="1" applyProtection="1">
      <alignment horizontal="center" vertical="top" wrapText="1"/>
      <protection locked="0"/>
    </xf>
    <xf numFmtId="0" fontId="77" fillId="0" borderId="19" xfId="0" applyFont="1" applyFill="1" applyBorder="1" applyAlignment="1" applyProtection="1">
      <alignment horizontal="center" vertical="center" wrapText="1"/>
      <protection locked="0"/>
    </xf>
    <xf numFmtId="0" fontId="4" fillId="57" borderId="19" xfId="0" applyFont="1" applyFill="1" applyBorder="1" applyAlignment="1" applyProtection="1">
      <alignment horizontal="center" vertical="center" wrapText="1"/>
      <protection locked="0"/>
    </xf>
    <xf numFmtId="1" fontId="4" fillId="57" borderId="19" xfId="0" applyNumberFormat="1" applyFont="1" applyFill="1" applyBorder="1" applyAlignment="1" applyProtection="1">
      <alignment horizontal="center" vertical="center" wrapText="1"/>
      <protection locked="0"/>
    </xf>
    <xf numFmtId="0" fontId="78" fillId="57" borderId="19" xfId="0" applyFont="1" applyFill="1" applyBorder="1" applyAlignment="1" applyProtection="1">
      <alignment horizontal="left" vertical="top" wrapText="1"/>
      <protection locked="0"/>
    </xf>
    <xf numFmtId="0" fontId="77" fillId="0" borderId="0" xfId="0" applyFont="1" applyFill="1" applyBorder="1" applyAlignment="1" applyProtection="1">
      <alignment horizontal="center" vertical="center" wrapText="1"/>
      <protection locked="0"/>
    </xf>
    <xf numFmtId="164" fontId="78" fillId="0" borderId="24" xfId="70" applyNumberFormat="1" applyFont="1" applyFill="1" applyBorder="1" applyAlignment="1" applyProtection="1">
      <alignment horizontal="center" vertical="top" wrapText="1"/>
      <protection locked="0"/>
    </xf>
    <xf numFmtId="0" fontId="78" fillId="0" borderId="24" xfId="0" applyFont="1" applyFill="1" applyBorder="1" applyAlignment="1" applyProtection="1">
      <alignment horizontal="center" vertical="top" wrapText="1"/>
      <protection locked="0"/>
    </xf>
    <xf numFmtId="4" fontId="78" fillId="0" borderId="25" xfId="0" applyNumberFormat="1" applyFont="1" applyFill="1" applyBorder="1" applyAlignment="1" applyProtection="1">
      <alignment horizontal="center" vertical="top" wrapText="1" shrinkToFit="1"/>
      <protection locked="0"/>
    </xf>
    <xf numFmtId="4" fontId="78" fillId="0" borderId="0" xfId="0" applyNumberFormat="1" applyFont="1" applyFill="1" applyBorder="1" applyAlignment="1" applyProtection="1">
      <alignment horizontal="center" vertical="top" wrapText="1" shrinkToFit="1"/>
      <protection locked="0"/>
    </xf>
    <xf numFmtId="4" fontId="78" fillId="0" borderId="26" xfId="0" applyNumberFormat="1" applyFont="1" applyFill="1" applyBorder="1" applyAlignment="1" applyProtection="1">
      <alignment horizontal="center" vertical="top" wrapText="1" shrinkToFit="1"/>
      <protection locked="0"/>
    </xf>
    <xf numFmtId="1" fontId="77" fillId="0" borderId="21" xfId="0" applyNumberFormat="1" applyFont="1" applyFill="1" applyBorder="1" applyAlignment="1" applyProtection="1">
      <alignment horizontal="left" vertical="top" wrapText="1"/>
      <protection locked="0"/>
    </xf>
    <xf numFmtId="49" fontId="77" fillId="58" borderId="19" xfId="0" applyNumberFormat="1" applyFont="1" applyFill="1" applyBorder="1" applyAlignment="1" applyProtection="1">
      <alignment horizontal="left" vertical="top" wrapText="1"/>
      <protection locked="0"/>
    </xf>
    <xf numFmtId="0" fontId="77" fillId="0" borderId="22" xfId="0" applyFont="1" applyFill="1" applyBorder="1" applyAlignment="1" applyProtection="1">
      <alignment horizontal="center" vertical="center" wrapText="1"/>
      <protection locked="0"/>
    </xf>
    <xf numFmtId="1" fontId="77" fillId="0" borderId="19" xfId="0" applyNumberFormat="1" applyFont="1" applyFill="1" applyBorder="1" applyAlignment="1" applyProtection="1">
      <alignment horizontal="left" vertical="top" wrapText="1"/>
      <protection locked="0"/>
    </xf>
    <xf numFmtId="3" fontId="3" fillId="0" borderId="19" xfId="0" applyNumberFormat="1" applyFont="1" applyFill="1" applyBorder="1" applyAlignment="1" applyProtection="1">
      <alignment horizontal="center" vertical="center" wrapText="1"/>
      <protection locked="0"/>
    </xf>
    <xf numFmtId="4" fontId="78" fillId="0" borderId="19" xfId="0" applyNumberFormat="1" applyFont="1" applyFill="1" applyBorder="1" applyAlignment="1" applyProtection="1">
      <alignment horizontal="center" vertical="center" wrapText="1"/>
      <protection locked="0"/>
    </xf>
    <xf numFmtId="3" fontId="78" fillId="56" borderId="19" xfId="230" applyNumberFormat="1" applyFont="1" applyFill="1" applyBorder="1" applyAlignment="1">
      <alignment horizontal="left" vertical="center" wrapText="1"/>
      <protection/>
    </xf>
    <xf numFmtId="0" fontId="78" fillId="55" borderId="19" xfId="0" applyFont="1" applyFill="1" applyBorder="1" applyAlignment="1" applyProtection="1">
      <alignment horizontal="left" vertical="center" wrapText="1"/>
      <protection locked="0"/>
    </xf>
    <xf numFmtId="49" fontId="4" fillId="58" borderId="19" xfId="0" applyNumberFormat="1" applyFont="1" applyFill="1" applyBorder="1" applyAlignment="1" applyProtection="1">
      <alignment horizontal="left" vertical="top" wrapText="1"/>
      <protection locked="0"/>
    </xf>
    <xf numFmtId="0" fontId="4" fillId="58" borderId="19" xfId="0" applyFont="1" applyFill="1" applyBorder="1" applyAlignment="1" applyProtection="1">
      <alignment horizontal="left" vertical="top" wrapText="1"/>
      <protection locked="0"/>
    </xf>
    <xf numFmtId="0" fontId="4" fillId="57" borderId="19" xfId="0" applyFont="1" applyFill="1" applyBorder="1" applyAlignment="1" applyProtection="1">
      <alignment horizontal="center" vertical="center" wrapText="1"/>
      <protection locked="0"/>
    </xf>
    <xf numFmtId="0" fontId="3" fillId="55" borderId="19" xfId="0" applyFont="1" applyFill="1" applyBorder="1" applyAlignment="1">
      <alignment vertical="center" wrapText="1"/>
    </xf>
    <xf numFmtId="0" fontId="78" fillId="0" borderId="22" xfId="0" applyFont="1" applyFill="1" applyBorder="1" applyAlignment="1" applyProtection="1">
      <alignment horizontal="left" vertical="center" wrapText="1"/>
      <protection locked="0"/>
    </xf>
    <xf numFmtId="0" fontId="78" fillId="0" borderId="22" xfId="0" applyFont="1" applyFill="1" applyBorder="1" applyAlignment="1" applyProtection="1">
      <alignment vertical="center" wrapText="1"/>
      <protection locked="0"/>
    </xf>
    <xf numFmtId="0" fontId="78" fillId="0" borderId="19" xfId="70" applyNumberFormat="1" applyFont="1" applyFill="1" applyBorder="1" applyAlignment="1" applyProtection="1">
      <alignment horizontal="left" vertical="center" wrapText="1"/>
      <protection locked="0"/>
    </xf>
    <xf numFmtId="0" fontId="78" fillId="0" borderId="19" xfId="70" applyNumberFormat="1" applyFont="1" applyFill="1" applyBorder="1" applyAlignment="1" applyProtection="1">
      <alignment horizontal="left" vertical="top" wrapText="1"/>
      <protection locked="0"/>
    </xf>
    <xf numFmtId="164" fontId="4" fillId="57" borderId="19" xfId="70" applyNumberFormat="1" applyFont="1" applyFill="1" applyBorder="1" applyAlignment="1" applyProtection="1">
      <alignment horizontal="center" vertical="center" wrapText="1"/>
      <protection locked="0"/>
    </xf>
    <xf numFmtId="0" fontId="4" fillId="57" borderId="19" xfId="0" applyFont="1" applyFill="1" applyBorder="1" applyAlignment="1">
      <alignment horizontal="center" vertical="center" wrapText="1"/>
    </xf>
    <xf numFmtId="164" fontId="4" fillId="57" borderId="21" xfId="70" applyNumberFormat="1" applyFont="1" applyFill="1" applyBorder="1" applyAlignment="1" applyProtection="1">
      <alignment horizontal="center" vertical="center" wrapText="1"/>
      <protection locked="0"/>
    </xf>
    <xf numFmtId="0" fontId="77" fillId="57" borderId="19" xfId="0" applyFont="1" applyFill="1" applyBorder="1" applyAlignment="1" applyProtection="1">
      <alignment horizontal="center" vertical="center" wrapText="1"/>
      <protection locked="0"/>
    </xf>
    <xf numFmtId="164" fontId="77" fillId="57" borderId="21" xfId="70" applyNumberFormat="1" applyFont="1" applyFill="1" applyBorder="1" applyAlignment="1" applyProtection="1">
      <alignment horizontal="center" vertical="center" wrapText="1"/>
      <protection locked="0"/>
    </xf>
    <xf numFmtId="0" fontId="78" fillId="57" borderId="22" xfId="0" applyFont="1" applyFill="1" applyBorder="1" applyAlignment="1" applyProtection="1">
      <alignment horizontal="center" vertical="center" wrapText="1"/>
      <protection locked="0"/>
    </xf>
    <xf numFmtId="0" fontId="4" fillId="0" borderId="0" xfId="0" applyFont="1" applyFill="1" applyAlignment="1" applyProtection="1">
      <alignment horizontal="left" vertical="top"/>
      <protection locked="0"/>
    </xf>
    <xf numFmtId="1" fontId="77" fillId="0" borderId="21" xfId="0" applyNumberFormat="1" applyFont="1" applyFill="1" applyBorder="1" applyAlignment="1" applyProtection="1">
      <alignment horizontal="right" vertical="top" wrapText="1"/>
      <protection locked="0"/>
    </xf>
    <xf numFmtId="1" fontId="77" fillId="0" borderId="19" xfId="0" applyNumberFormat="1" applyFont="1" applyFill="1" applyBorder="1" applyAlignment="1" applyProtection="1">
      <alignment horizontal="right" vertical="top" wrapText="1"/>
      <protection locked="0"/>
    </xf>
    <xf numFmtId="44" fontId="3" fillId="0" borderId="19" xfId="0" applyNumberFormat="1" applyFont="1" applyFill="1" applyBorder="1" applyAlignment="1" applyProtection="1">
      <alignment horizontal="left" vertical="top" wrapText="1"/>
      <protection locked="0"/>
    </xf>
    <xf numFmtId="0" fontId="4" fillId="57" borderId="19" xfId="0" applyFont="1" applyFill="1" applyBorder="1" applyAlignment="1" applyProtection="1">
      <alignment horizontal="center" vertical="top" wrapText="1"/>
      <protection locked="0"/>
    </xf>
    <xf numFmtId="0" fontId="79" fillId="55" borderId="25" xfId="0" applyFont="1" applyFill="1" applyBorder="1" applyAlignment="1" applyProtection="1">
      <alignment horizontal="left" vertical="top" wrapText="1"/>
      <protection locked="0"/>
    </xf>
    <xf numFmtId="0" fontId="79" fillId="55" borderId="0" xfId="0" applyFont="1" applyFill="1" applyBorder="1" applyAlignment="1" applyProtection="1">
      <alignment horizontal="left" vertical="top" wrapText="1"/>
      <protection locked="0"/>
    </xf>
    <xf numFmtId="44" fontId="3" fillId="0" borderId="21" xfId="252" applyNumberFormat="1" applyFont="1" applyFill="1" applyBorder="1" applyAlignment="1" applyProtection="1">
      <alignment horizontal="center" vertical="center" wrapText="1"/>
      <protection locked="0"/>
    </xf>
    <xf numFmtId="44" fontId="3" fillId="0" borderId="22" xfId="252" applyNumberFormat="1"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49" fontId="3" fillId="0" borderId="19" xfId="0" applyNumberFormat="1" applyFont="1" applyFill="1" applyBorder="1" applyAlignment="1" applyProtection="1">
      <alignment horizontal="left" vertical="top" wrapText="1"/>
      <protection locked="0"/>
    </xf>
    <xf numFmtId="49" fontId="3" fillId="0" borderId="21" xfId="0" applyNumberFormat="1" applyFont="1" applyFill="1" applyBorder="1" applyAlignment="1" applyProtection="1">
      <alignment horizontal="left" vertical="top" wrapText="1"/>
      <protection locked="0"/>
    </xf>
    <xf numFmtId="49" fontId="3" fillId="0" borderId="22" xfId="0" applyNumberFormat="1" applyFont="1" applyFill="1" applyBorder="1" applyAlignment="1" applyProtection="1">
      <alignment horizontal="left" vertical="top" wrapText="1"/>
      <protection locked="0"/>
    </xf>
    <xf numFmtId="49" fontId="4" fillId="0" borderId="21" xfId="0" applyNumberFormat="1"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vertical="top" wrapText="1"/>
      <protection locked="0"/>
    </xf>
    <xf numFmtId="0" fontId="4" fillId="57" borderId="19"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top" wrapText="1"/>
      <protection locked="0"/>
    </xf>
    <xf numFmtId="0" fontId="4" fillId="0" borderId="21" xfId="0" applyFont="1" applyFill="1" applyBorder="1" applyAlignment="1" applyProtection="1">
      <alignment horizontal="center" vertical="top" wrapText="1"/>
      <protection locked="0"/>
    </xf>
    <xf numFmtId="0" fontId="4" fillId="0" borderId="22" xfId="0" applyFont="1" applyFill="1" applyBorder="1" applyAlignment="1" applyProtection="1">
      <alignment horizontal="center" vertical="top" wrapText="1"/>
      <protection locked="0"/>
    </xf>
    <xf numFmtId="44" fontId="3" fillId="0" borderId="20" xfId="252" applyNumberFormat="1" applyFont="1" applyFill="1" applyBorder="1" applyAlignment="1" applyProtection="1">
      <alignment horizontal="left" vertical="center" wrapText="1"/>
      <protection locked="0"/>
    </xf>
    <xf numFmtId="44" fontId="3" fillId="0" borderId="20" xfId="0" applyNumberFormat="1" applyFont="1" applyBorder="1" applyAlignment="1">
      <alignment horizontal="left" vertical="center" wrapText="1"/>
    </xf>
    <xf numFmtId="3" fontId="4" fillId="57" borderId="28" xfId="0" applyNumberFormat="1" applyFont="1" applyFill="1" applyBorder="1" applyAlignment="1" applyProtection="1">
      <alignment horizontal="left" vertical="top" wrapText="1"/>
      <protection locked="0"/>
    </xf>
    <xf numFmtId="0" fontId="3" fillId="57" borderId="29" xfId="0" applyFont="1"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49" fontId="3"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Alignment="1" applyProtection="1">
      <alignment horizontal="justify" vertical="top" wrapText="1"/>
      <protection locked="0"/>
    </xf>
    <xf numFmtId="0" fontId="3" fillId="0" borderId="0" xfId="0" applyFont="1" applyAlignment="1">
      <alignment horizontal="justify" vertical="top" wrapText="1"/>
    </xf>
    <xf numFmtId="0" fontId="3" fillId="0" borderId="0" xfId="0" applyFont="1" applyFill="1" applyAlignment="1">
      <alignment vertical="top" wrapText="1"/>
    </xf>
    <xf numFmtId="0" fontId="3" fillId="0" borderId="0" xfId="0" applyFont="1" applyFill="1" applyAlignment="1" applyProtection="1">
      <alignment horizontal="right" vertical="top" wrapText="1"/>
      <protection locked="0"/>
    </xf>
    <xf numFmtId="0" fontId="77" fillId="0" borderId="19" xfId="0" applyFont="1" applyFill="1" applyBorder="1" applyAlignment="1" applyProtection="1">
      <alignment horizontal="center" vertical="center" wrapText="1"/>
      <protection locked="0"/>
    </xf>
    <xf numFmtId="164" fontId="78" fillId="0" borderId="30" xfId="70" applyNumberFormat="1" applyFont="1" applyFill="1" applyBorder="1" applyAlignment="1" applyProtection="1">
      <alignment horizontal="center" vertical="top" wrapText="1"/>
      <protection locked="0"/>
    </xf>
    <xf numFmtId="164" fontId="78" fillId="0" borderId="24" xfId="70" applyNumberFormat="1" applyFont="1" applyFill="1" applyBorder="1" applyAlignment="1" applyProtection="1">
      <alignment horizontal="center" vertical="top" wrapText="1"/>
      <protection locked="0"/>
    </xf>
    <xf numFmtId="164" fontId="78" fillId="0" borderId="20" xfId="70" applyNumberFormat="1" applyFont="1" applyFill="1" applyBorder="1" applyAlignment="1" applyProtection="1">
      <alignment horizontal="center" vertical="top" wrapText="1"/>
      <protection locked="0"/>
    </xf>
    <xf numFmtId="0" fontId="78" fillId="0" borderId="30" xfId="0" applyFont="1" applyFill="1" applyBorder="1" applyAlignment="1" applyProtection="1">
      <alignment horizontal="center" vertical="top" wrapText="1"/>
      <protection locked="0"/>
    </xf>
    <xf numFmtId="0" fontId="78" fillId="0" borderId="24" xfId="0" applyFont="1" applyFill="1" applyBorder="1" applyAlignment="1" applyProtection="1">
      <alignment horizontal="center" vertical="top" wrapText="1"/>
      <protection locked="0"/>
    </xf>
    <xf numFmtId="0" fontId="78" fillId="0" borderId="20" xfId="0" applyFont="1" applyFill="1" applyBorder="1" applyAlignment="1" applyProtection="1">
      <alignment horizontal="center" vertical="top" wrapText="1"/>
      <protection locked="0"/>
    </xf>
    <xf numFmtId="4" fontId="78" fillId="0" borderId="30" xfId="0" applyNumberFormat="1" applyFont="1" applyFill="1" applyBorder="1" applyAlignment="1" applyProtection="1">
      <alignment horizontal="center" vertical="top" wrapText="1" shrinkToFit="1"/>
      <protection locked="0"/>
    </xf>
    <xf numFmtId="4" fontId="78" fillId="0" borderId="24" xfId="0" applyNumberFormat="1" applyFont="1" applyFill="1" applyBorder="1" applyAlignment="1" applyProtection="1">
      <alignment horizontal="center" vertical="top" wrapText="1" shrinkToFit="1"/>
      <protection locked="0"/>
    </xf>
    <xf numFmtId="4" fontId="78" fillId="0" borderId="20" xfId="0" applyNumberFormat="1" applyFont="1" applyFill="1" applyBorder="1" applyAlignment="1" applyProtection="1">
      <alignment horizontal="center" vertical="top" wrapText="1" shrinkToFit="1"/>
      <protection locked="0"/>
    </xf>
    <xf numFmtId="0" fontId="3" fillId="0" borderId="30"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4" fillId="57" borderId="19" xfId="0" applyFont="1" applyFill="1" applyBorder="1" applyAlignment="1" applyProtection="1">
      <alignment horizontal="center" vertical="center" wrapText="1"/>
      <protection locked="0"/>
    </xf>
    <xf numFmtId="0" fontId="27" fillId="57" borderId="19" xfId="0" applyFont="1" applyFill="1" applyBorder="1" applyAlignment="1">
      <alignment horizontal="center" vertical="center" wrapText="1"/>
    </xf>
    <xf numFmtId="44" fontId="78" fillId="0" borderId="19" xfId="0" applyNumberFormat="1" applyFont="1" applyFill="1" applyBorder="1" applyAlignment="1" applyProtection="1">
      <alignment horizontal="left" vertical="top" wrapText="1"/>
      <protection locked="0"/>
    </xf>
    <xf numFmtId="0" fontId="27" fillId="0" borderId="19" xfId="0" applyFont="1" applyFill="1" applyBorder="1" applyAlignment="1">
      <alignment wrapText="1"/>
    </xf>
    <xf numFmtId="164" fontId="77" fillId="57" borderId="21" xfId="70" applyNumberFormat="1" applyFont="1" applyFill="1" applyBorder="1" applyAlignment="1" applyProtection="1">
      <alignment horizontal="center" vertical="center" wrapText="1"/>
      <protection locked="0"/>
    </xf>
    <xf numFmtId="164" fontId="77" fillId="57" borderId="22" xfId="70" applyNumberFormat="1" applyFont="1" applyFill="1" applyBorder="1" applyAlignment="1" applyProtection="1">
      <alignment horizontal="center" vertical="center" wrapText="1"/>
      <protection locked="0"/>
    </xf>
    <xf numFmtId="0" fontId="3" fillId="55" borderId="0" xfId="0" applyFont="1" applyFill="1" applyAlignment="1" applyProtection="1">
      <alignment horizontal="left" vertical="top" wrapText="1"/>
      <protection locked="0"/>
    </xf>
    <xf numFmtId="4" fontId="78" fillId="0" borderId="19" xfId="0" applyNumberFormat="1" applyFont="1" applyFill="1" applyBorder="1" applyAlignment="1" applyProtection="1">
      <alignment horizontal="left" vertical="top" wrapText="1" shrinkToFit="1"/>
      <protection locked="0"/>
    </xf>
    <xf numFmtId="0" fontId="27" fillId="0" borderId="19" xfId="0" applyFont="1" applyBorder="1" applyAlignment="1">
      <alignment horizontal="left" vertical="top" wrapText="1"/>
    </xf>
    <xf numFmtId="44" fontId="78" fillId="0" borderId="21" xfId="0" applyNumberFormat="1" applyFont="1" applyFill="1" applyBorder="1" applyAlignment="1" applyProtection="1">
      <alignment horizontal="left" vertical="top" wrapText="1"/>
      <protection locked="0"/>
    </xf>
    <xf numFmtId="0" fontId="27" fillId="0" borderId="27" xfId="0" applyFont="1" applyFill="1" applyBorder="1" applyAlignment="1">
      <alignment wrapText="1"/>
    </xf>
    <xf numFmtId="0" fontId="27" fillId="0" borderId="22" xfId="0" applyFont="1" applyFill="1" applyBorder="1" applyAlignment="1">
      <alignment wrapText="1"/>
    </xf>
    <xf numFmtId="0" fontId="79" fillId="55" borderId="0" xfId="0" applyFont="1" applyFill="1" applyAlignment="1" applyProtection="1">
      <alignment horizontal="left" vertical="top" wrapText="1"/>
      <protection locked="0"/>
    </xf>
    <xf numFmtId="164" fontId="78" fillId="0" borderId="19" xfId="70" applyNumberFormat="1" applyFont="1" applyFill="1" applyBorder="1" applyAlignment="1" applyProtection="1">
      <alignment horizontal="left" vertical="top" wrapText="1"/>
      <protection locked="0"/>
    </xf>
    <xf numFmtId="0" fontId="78" fillId="0" borderId="19" xfId="0" applyFont="1" applyFill="1" applyBorder="1" applyAlignment="1" applyProtection="1">
      <alignment horizontal="left" vertical="top" wrapText="1"/>
      <protection locked="0"/>
    </xf>
    <xf numFmtId="0" fontId="27" fillId="0" borderId="19" xfId="0" applyFont="1" applyBorder="1" applyAlignment="1">
      <alignment vertical="top" wrapText="1"/>
    </xf>
    <xf numFmtId="0" fontId="31" fillId="0" borderId="19" xfId="0" applyFont="1" applyBorder="1" applyAlignment="1">
      <alignment horizontal="center" vertical="center" wrapText="1"/>
    </xf>
    <xf numFmtId="49" fontId="78" fillId="0" borderId="30" xfId="0" applyNumberFormat="1" applyFont="1" applyFill="1" applyBorder="1" applyAlignment="1" applyProtection="1">
      <alignment horizontal="left" vertical="top" wrapText="1"/>
      <protection locked="0"/>
    </xf>
    <xf numFmtId="49" fontId="78" fillId="0" borderId="20" xfId="0" applyNumberFormat="1" applyFont="1" applyFill="1" applyBorder="1" applyAlignment="1" applyProtection="1">
      <alignment horizontal="left" vertical="top" wrapText="1"/>
      <protection locked="0"/>
    </xf>
  </cellXfs>
  <cellStyles count="263">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4" xfId="76"/>
    <cellStyle name="Dziesiętny 2 5" xfId="77"/>
    <cellStyle name="Dziesiętny 2 6" xfId="78"/>
    <cellStyle name="Dziesiętny 3" xfId="79"/>
    <cellStyle name="Dziesiętny 3 2" xfId="80"/>
    <cellStyle name="Dziesiętny 3 3" xfId="81"/>
    <cellStyle name="Dziesiętny 3 3 2" xfId="82"/>
    <cellStyle name="Dziesiętny 3 4" xfId="83"/>
    <cellStyle name="Dziesiętny 3 5" xfId="84"/>
    <cellStyle name="Dziesiętny 4" xfId="85"/>
    <cellStyle name="Dziesiętny 4 2" xfId="86"/>
    <cellStyle name="Dziesiętny 4 2 2" xfId="87"/>
    <cellStyle name="Dziesiętny 4 3" xfId="88"/>
    <cellStyle name="Dziesiętny 5" xfId="89"/>
    <cellStyle name="Dziesiętny 5 2" xfId="90"/>
    <cellStyle name="Dziesiętny 5 2 2" xfId="91"/>
    <cellStyle name="Dziesiętny 6" xfId="92"/>
    <cellStyle name="Dziesiętny 6 2" xfId="93"/>
    <cellStyle name="Dziesiętny 6 2 2" xfId="94"/>
    <cellStyle name="Dziesiętny 6 2 3" xfId="95"/>
    <cellStyle name="Dziesiętny 7" xfId="96"/>
    <cellStyle name="Dziesiętny 8" xfId="97"/>
    <cellStyle name="Excel Built-in Normal" xfId="98"/>
    <cellStyle name="Excel Built-in Normal 2" xfId="99"/>
    <cellStyle name="Excel Built-in Normal 3" xfId="100"/>
    <cellStyle name="Hiperłącze 2" xfId="101"/>
    <cellStyle name="Hiperłącze 3" xfId="102"/>
    <cellStyle name="Hiperłącze 4" xfId="103"/>
    <cellStyle name="Komórka połączona" xfId="104"/>
    <cellStyle name="Komórka połączona 2" xfId="105"/>
    <cellStyle name="Komórka zaznaczona" xfId="106"/>
    <cellStyle name="Komórka zaznaczona 2" xfId="107"/>
    <cellStyle name="Nagłówek 1" xfId="108"/>
    <cellStyle name="Nagłówek 1 2" xfId="109"/>
    <cellStyle name="Nagłówek 2" xfId="110"/>
    <cellStyle name="Nagłówek 2 2" xfId="111"/>
    <cellStyle name="Nagłówek 3" xfId="112"/>
    <cellStyle name="Nagłówek 3 2" xfId="113"/>
    <cellStyle name="Nagłówek 4" xfId="114"/>
    <cellStyle name="Nagłówek 4 2" xfId="115"/>
    <cellStyle name="Neutralne 2" xfId="116"/>
    <cellStyle name="Neutralny" xfId="117"/>
    <cellStyle name="Normal 2" xfId="118"/>
    <cellStyle name="Normal 2 2" xfId="119"/>
    <cellStyle name="Normal 3" xfId="120"/>
    <cellStyle name="Normal 3 2" xfId="121"/>
    <cellStyle name="Normal 3 3" xfId="122"/>
    <cellStyle name="Normal 3 3 2" xfId="123"/>
    <cellStyle name="Normal 4" xfId="124"/>
    <cellStyle name="Normal 4 2" xfId="125"/>
    <cellStyle name="Normal 4 3" xfId="126"/>
    <cellStyle name="Normal 4 4" xfId="127"/>
    <cellStyle name="Normal 5" xfId="128"/>
    <cellStyle name="Normal_PROF_ETH" xfId="129"/>
    <cellStyle name="Normalny 10" xfId="130"/>
    <cellStyle name="Normalny 10 2" xfId="131"/>
    <cellStyle name="Normalny 10 2 2" xfId="132"/>
    <cellStyle name="Normalny 10 2 3" xfId="133"/>
    <cellStyle name="Normalny 10 2 3 2" xfId="134"/>
    <cellStyle name="Normalny 10 2 4" xfId="135"/>
    <cellStyle name="Normalny 10 3" xfId="136"/>
    <cellStyle name="Normalny 10 4" xfId="137"/>
    <cellStyle name="Normalny 10 4 2" xfId="138"/>
    <cellStyle name="Normalny 10 4 3" xfId="139"/>
    <cellStyle name="Normalny 11" xfId="140"/>
    <cellStyle name="Normalny 11 2" xfId="141"/>
    <cellStyle name="Normalny 11 3" xfId="142"/>
    <cellStyle name="Normalny 11 4" xfId="143"/>
    <cellStyle name="Normalny 11 5" xfId="144"/>
    <cellStyle name="Normalny 11 6" xfId="145"/>
    <cellStyle name="Normalny 11 6 2" xfId="146"/>
    <cellStyle name="Normalny 11 6 3" xfId="147"/>
    <cellStyle name="Normalny 11 7" xfId="148"/>
    <cellStyle name="Normalny 12" xfId="149"/>
    <cellStyle name="Normalny 12 2" xfId="150"/>
    <cellStyle name="Normalny 12 3" xfId="151"/>
    <cellStyle name="Normalny 12 4" xfId="152"/>
    <cellStyle name="Normalny 12 5" xfId="153"/>
    <cellStyle name="Normalny 13" xfId="154"/>
    <cellStyle name="Normalny 13 2" xfId="155"/>
    <cellStyle name="Normalny 14" xfId="156"/>
    <cellStyle name="Normalny 14 2" xfId="157"/>
    <cellStyle name="Normalny 14 2 2" xfId="158"/>
    <cellStyle name="Normalny 14 2 3" xfId="159"/>
    <cellStyle name="Normalny 15" xfId="160"/>
    <cellStyle name="Normalny 15 2" xfId="161"/>
    <cellStyle name="Normalny 16" xfId="162"/>
    <cellStyle name="Normalny 16 2" xfId="163"/>
    <cellStyle name="Normalny 16 2 2" xfId="164"/>
    <cellStyle name="Normalny 16 3" xfId="165"/>
    <cellStyle name="Normalny 16 4" xfId="166"/>
    <cellStyle name="Normalny 17" xfId="167"/>
    <cellStyle name="Normalny 18" xfId="168"/>
    <cellStyle name="Normalny 19" xfId="169"/>
    <cellStyle name="Normalny 2" xfId="170"/>
    <cellStyle name="Normalny 2 2" xfId="171"/>
    <cellStyle name="Normalny 2 2 2" xfId="172"/>
    <cellStyle name="Normalny 2 2 3" xfId="173"/>
    <cellStyle name="Normalny 2 2 4" xfId="174"/>
    <cellStyle name="Normalny 2 2 5" xfId="175"/>
    <cellStyle name="Normalny 2 3" xfId="176"/>
    <cellStyle name="Normalny 2 4" xfId="177"/>
    <cellStyle name="Normalny 2 4 2" xfId="178"/>
    <cellStyle name="Normalny 2 5" xfId="179"/>
    <cellStyle name="Normalny 2 6" xfId="180"/>
    <cellStyle name="Normalny 2 7" xfId="181"/>
    <cellStyle name="Normalny 2 8" xfId="182"/>
    <cellStyle name="Normalny 2 8 2" xfId="183"/>
    <cellStyle name="Normalny 2 9" xfId="184"/>
    <cellStyle name="Normalny 20" xfId="185"/>
    <cellStyle name="Normalny 21" xfId="186"/>
    <cellStyle name="Normalny 3" xfId="187"/>
    <cellStyle name="Normalny 4" xfId="188"/>
    <cellStyle name="Normalny 4 2" xfId="189"/>
    <cellStyle name="Normalny 4 3" xfId="190"/>
    <cellStyle name="Normalny 4 3 2" xfId="191"/>
    <cellStyle name="Normalny 4 4" xfId="192"/>
    <cellStyle name="Normalny 4 5" xfId="193"/>
    <cellStyle name="Normalny 5" xfId="194"/>
    <cellStyle name="Normalny 5 2" xfId="195"/>
    <cellStyle name="Normalny 5 2 2" xfId="196"/>
    <cellStyle name="Normalny 5 3" xfId="197"/>
    <cellStyle name="Normalny 6" xfId="198"/>
    <cellStyle name="Normalny 6 2" xfId="199"/>
    <cellStyle name="Normalny 6 3" xfId="200"/>
    <cellStyle name="Normalny 6 3 2" xfId="201"/>
    <cellStyle name="Normalny 6 3 3" xfId="202"/>
    <cellStyle name="Normalny 6 4" xfId="203"/>
    <cellStyle name="Normalny 6 5" xfId="204"/>
    <cellStyle name="Normalny 6 6" xfId="205"/>
    <cellStyle name="Normalny 7" xfId="206"/>
    <cellStyle name="Normalny 7 2" xfId="207"/>
    <cellStyle name="Normalny 7 2 2" xfId="208"/>
    <cellStyle name="Normalny 7 2 2 2" xfId="209"/>
    <cellStyle name="Normalny 7 2 2 3" xfId="210"/>
    <cellStyle name="Normalny 7 2 3" xfId="211"/>
    <cellStyle name="Normalny 7 2 3 2" xfId="212"/>
    <cellStyle name="Normalny 7 2 3 3" xfId="213"/>
    <cellStyle name="Normalny 7 3" xfId="214"/>
    <cellStyle name="Normalny 7 4" xfId="215"/>
    <cellStyle name="Normalny 7 4 2" xfId="216"/>
    <cellStyle name="Normalny 7 4 3" xfId="217"/>
    <cellStyle name="Normalny 7 5" xfId="218"/>
    <cellStyle name="Normalny 7 6" xfId="219"/>
    <cellStyle name="Normalny 8" xfId="220"/>
    <cellStyle name="Normalny 8 2" xfId="221"/>
    <cellStyle name="Normalny 8 3" xfId="222"/>
    <cellStyle name="Normalny 9" xfId="223"/>
    <cellStyle name="Normalny 9 2" xfId="224"/>
    <cellStyle name="Normalny 9 2 2" xfId="225"/>
    <cellStyle name="Normalny 9 2 3" xfId="226"/>
    <cellStyle name="Normalny 9 3" xfId="227"/>
    <cellStyle name="Normalny 9 3 2" xfId="228"/>
    <cellStyle name="Normalny 9 3 3" xfId="229"/>
    <cellStyle name="Normalny_Staplery i laparoskopia z kodami 2010" xfId="230"/>
    <cellStyle name="Obliczenia" xfId="231"/>
    <cellStyle name="Obliczenia 2" xfId="232"/>
    <cellStyle name="Percent" xfId="233"/>
    <cellStyle name="Procentowy 2" xfId="234"/>
    <cellStyle name="Procentowy 2 2" xfId="235"/>
    <cellStyle name="Procentowy 2 3" xfId="236"/>
    <cellStyle name="Procentowy 3" xfId="237"/>
    <cellStyle name="Standard_ICP_05_1500" xfId="238"/>
    <cellStyle name="Suma" xfId="239"/>
    <cellStyle name="Suma 2" xfId="240"/>
    <cellStyle name="TableStyleLight1" xfId="241"/>
    <cellStyle name="TableStyleLight1 2" xfId="242"/>
    <cellStyle name="Tekst objaśnienia" xfId="243"/>
    <cellStyle name="Tekst objaśnienia 2" xfId="244"/>
    <cellStyle name="Tekst objaśnienia 3" xfId="245"/>
    <cellStyle name="Tekst ostrzeżenia" xfId="246"/>
    <cellStyle name="Tekst ostrzeżenia 2" xfId="247"/>
    <cellStyle name="Tytuł" xfId="248"/>
    <cellStyle name="Tytuł 2" xfId="249"/>
    <cellStyle name="Uwaga" xfId="250"/>
    <cellStyle name="Uwaga 2" xfId="251"/>
    <cellStyle name="Currency" xfId="252"/>
    <cellStyle name="Currency [0]" xfId="253"/>
    <cellStyle name="Walutowy 2" xfId="254"/>
    <cellStyle name="Walutowy 2 2" xfId="255"/>
    <cellStyle name="Walutowy 2 3" xfId="256"/>
    <cellStyle name="Walutowy 2 4" xfId="257"/>
    <cellStyle name="Walutowy 2 5" xfId="258"/>
    <cellStyle name="Walutowy 3" xfId="259"/>
    <cellStyle name="Walutowy 3 2" xfId="260"/>
    <cellStyle name="Walutowy 3 2 2" xfId="261"/>
    <cellStyle name="Walutowy 3 3" xfId="262"/>
    <cellStyle name="Walutowy 4" xfId="263"/>
    <cellStyle name="Walutowy 4 2" xfId="264"/>
    <cellStyle name="Walutowy 4 3" xfId="265"/>
    <cellStyle name="Walutowy 4 4" xfId="266"/>
    <cellStyle name="Walutowy 4 5" xfId="267"/>
    <cellStyle name="Walutowy 5" xfId="268"/>
    <cellStyle name="Walutowy 5 2" xfId="269"/>
    <cellStyle name="Walutowy 6" xfId="270"/>
    <cellStyle name="Walutowy 6 2" xfId="271"/>
    <cellStyle name="Walutowy 6 2 2" xfId="272"/>
    <cellStyle name="Walutowy 6 2 3" xfId="273"/>
    <cellStyle name="Walutowy 7" xfId="274"/>
    <cellStyle name="Złe 2" xfId="275"/>
    <cellStyle name="Zły" xfId="2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G70"/>
  <sheetViews>
    <sheetView showGridLines="0" tabSelected="1" zoomScaleSheetLayoutView="100" zoomScalePageLayoutView="115" workbookViewId="0" topLeftCell="A1">
      <selection activeCell="C4" sqref="C4"/>
    </sheetView>
  </sheetViews>
  <sheetFormatPr defaultColWidth="9.00390625" defaultRowHeight="12.75"/>
  <cols>
    <col min="1" max="1" width="3.625" style="5" customWidth="1"/>
    <col min="2" max="2" width="21.00390625" style="1" customWidth="1"/>
    <col min="3" max="3" width="61.875" style="1" customWidth="1"/>
    <col min="4" max="4" width="23.75390625" style="4" customWidth="1"/>
    <col min="5" max="5" width="12.25390625" style="1" customWidth="1"/>
    <col min="6" max="10" width="9.125" style="1" customWidth="1"/>
    <col min="11" max="11" width="16.625" style="1" customWidth="1"/>
    <col min="12" max="13" width="16.125" style="1" customWidth="1"/>
    <col min="14" max="16384" width="9.125" style="1" customWidth="1"/>
  </cols>
  <sheetData>
    <row r="1" ht="18" customHeight="1">
      <c r="D1" s="2" t="s">
        <v>42</v>
      </c>
    </row>
    <row r="2" spans="2:4" ht="18" customHeight="1">
      <c r="B2" s="3"/>
      <c r="C2" s="3" t="s">
        <v>36</v>
      </c>
      <c r="D2" s="3"/>
    </row>
    <row r="3" ht="18" customHeight="1"/>
    <row r="4" spans="2:5" ht="18" customHeight="1">
      <c r="B4" s="1" t="s">
        <v>27</v>
      </c>
      <c r="C4" s="5" t="s">
        <v>63</v>
      </c>
      <c r="E4" s="5"/>
    </row>
    <row r="5" ht="18" customHeight="1">
      <c r="E5" s="5"/>
    </row>
    <row r="6" spans="2:6" ht="28.5" customHeight="1">
      <c r="B6" s="74" t="s">
        <v>117</v>
      </c>
      <c r="C6" s="141" t="s">
        <v>157</v>
      </c>
      <c r="D6" s="141"/>
      <c r="E6" s="6"/>
      <c r="F6" s="7"/>
    </row>
    <row r="7" ht="14.25" customHeight="1"/>
    <row r="8" spans="2:5" ht="23.25" customHeight="1">
      <c r="B8" s="9" t="s">
        <v>23</v>
      </c>
      <c r="C8" s="142"/>
      <c r="D8" s="134"/>
      <c r="E8" s="5"/>
    </row>
    <row r="9" spans="2:5" ht="31.5" customHeight="1">
      <c r="B9" s="9" t="s">
        <v>28</v>
      </c>
      <c r="C9" s="143"/>
      <c r="D9" s="144"/>
      <c r="E9" s="5"/>
    </row>
    <row r="10" spans="2:5" ht="18" customHeight="1">
      <c r="B10" s="9" t="s">
        <v>22</v>
      </c>
      <c r="C10" s="132"/>
      <c r="D10" s="133"/>
      <c r="E10" s="5"/>
    </row>
    <row r="11" spans="2:5" ht="18" customHeight="1">
      <c r="B11" s="9" t="s">
        <v>30</v>
      </c>
      <c r="C11" s="132"/>
      <c r="D11" s="133"/>
      <c r="E11" s="5"/>
    </row>
    <row r="12" spans="2:5" ht="18" customHeight="1">
      <c r="B12" s="9" t="s">
        <v>31</v>
      </c>
      <c r="C12" s="132"/>
      <c r="D12" s="133"/>
      <c r="E12" s="5"/>
    </row>
    <row r="13" spans="2:5" ht="18" customHeight="1">
      <c r="B13" s="9" t="s">
        <v>32</v>
      </c>
      <c r="C13" s="132"/>
      <c r="D13" s="133"/>
      <c r="E13" s="5"/>
    </row>
    <row r="14" spans="2:5" ht="18" customHeight="1">
      <c r="B14" s="9" t="s">
        <v>33</v>
      </c>
      <c r="C14" s="132"/>
      <c r="D14" s="133"/>
      <c r="E14" s="5"/>
    </row>
    <row r="15" spans="2:5" ht="18" customHeight="1">
      <c r="B15" s="9" t="s">
        <v>34</v>
      </c>
      <c r="C15" s="132"/>
      <c r="D15" s="133"/>
      <c r="E15" s="5"/>
    </row>
    <row r="16" spans="2:5" ht="18" customHeight="1">
      <c r="B16" s="9" t="s">
        <v>35</v>
      </c>
      <c r="C16" s="132"/>
      <c r="D16" s="133"/>
      <c r="E16" s="5"/>
    </row>
    <row r="17" spans="3:5" ht="18" customHeight="1">
      <c r="C17" s="5"/>
      <c r="D17" s="10"/>
      <c r="E17" s="5"/>
    </row>
    <row r="18" spans="1:5" ht="18" customHeight="1">
      <c r="A18" s="5" t="s">
        <v>47</v>
      </c>
      <c r="B18" s="149" t="s">
        <v>29</v>
      </c>
      <c r="C18" s="150"/>
      <c r="D18" s="11"/>
      <c r="E18" s="7"/>
    </row>
    <row r="19" spans="3:5" ht="18" customHeight="1" thickBot="1">
      <c r="C19" s="7"/>
      <c r="D19" s="11"/>
      <c r="E19" s="7"/>
    </row>
    <row r="20" spans="2:4" ht="18" customHeight="1" thickBot="1">
      <c r="B20" s="86" t="s">
        <v>9</v>
      </c>
      <c r="C20" s="147" t="s">
        <v>0</v>
      </c>
      <c r="D20" s="148"/>
    </row>
    <row r="21" spans="1:4" ht="18" customHeight="1">
      <c r="A21" s="68"/>
      <c r="B21" s="12" t="s">
        <v>15</v>
      </c>
      <c r="C21" s="145">
        <f>'część (1)'!$F$7</f>
        <v>0</v>
      </c>
      <c r="D21" s="146"/>
    </row>
    <row r="22" spans="1:4" ht="18" customHeight="1">
      <c r="A22" s="68"/>
      <c r="B22" s="13" t="s">
        <v>16</v>
      </c>
      <c r="C22" s="145">
        <f>'część (2)'!$F$7</f>
        <v>0</v>
      </c>
      <c r="D22" s="146"/>
    </row>
    <row r="23" spans="1:4" ht="18" customHeight="1">
      <c r="A23" s="68"/>
      <c r="B23" s="12" t="s">
        <v>17</v>
      </c>
      <c r="C23" s="145">
        <f>'część (3)'!$F$7</f>
        <v>0</v>
      </c>
      <c r="D23" s="146"/>
    </row>
    <row r="24" spans="1:4" ht="18" customHeight="1">
      <c r="A24" s="68"/>
      <c r="B24" s="13" t="s">
        <v>18</v>
      </c>
      <c r="C24" s="145">
        <f>'część (4)'!$F$7</f>
        <v>0</v>
      </c>
      <c r="D24" s="146"/>
    </row>
    <row r="25" spans="1:4" ht="18" customHeight="1">
      <c r="A25" s="68"/>
      <c r="B25" s="12" t="s">
        <v>19</v>
      </c>
      <c r="C25" s="145">
        <f>'część (5)'!$F$7</f>
        <v>0</v>
      </c>
      <c r="D25" s="146"/>
    </row>
    <row r="26" spans="1:4" ht="18" customHeight="1">
      <c r="A26" s="68"/>
      <c r="B26" s="12" t="s">
        <v>58</v>
      </c>
      <c r="C26" s="130">
        <f>'część (6)'!F7</f>
        <v>0</v>
      </c>
      <c r="D26" s="131"/>
    </row>
    <row r="27" spans="1:4" ht="18" customHeight="1">
      <c r="A27" s="68"/>
      <c r="B27" s="12" t="s">
        <v>59</v>
      </c>
      <c r="C27" s="130">
        <f>'część (7)'!F7</f>
        <v>0</v>
      </c>
      <c r="D27" s="131"/>
    </row>
    <row r="28" spans="1:4" ht="18" customHeight="1">
      <c r="A28" s="68"/>
      <c r="B28" s="13" t="s">
        <v>60</v>
      </c>
      <c r="C28" s="130">
        <f>'część (8)'!F7</f>
        <v>0</v>
      </c>
      <c r="D28" s="131"/>
    </row>
    <row r="29" spans="1:4" ht="18" customHeight="1">
      <c r="A29" s="68"/>
      <c r="B29" s="12" t="s">
        <v>61</v>
      </c>
      <c r="C29" s="130">
        <f>'część (9)'!F7</f>
        <v>0</v>
      </c>
      <c r="D29" s="131"/>
    </row>
    <row r="30" spans="1:4" ht="18" customHeight="1">
      <c r="A30" s="68"/>
      <c r="B30" s="13" t="s">
        <v>106</v>
      </c>
      <c r="C30" s="130">
        <f>'część (10)'!F7</f>
        <v>0</v>
      </c>
      <c r="D30" s="131"/>
    </row>
    <row r="31" spans="1:7" ht="18" customHeight="1">
      <c r="A31" s="68"/>
      <c r="B31" s="12" t="s">
        <v>107</v>
      </c>
      <c r="C31" s="130">
        <f>'część (11)'!F7</f>
        <v>0</v>
      </c>
      <c r="D31" s="131"/>
      <c r="E31" s="128" t="s">
        <v>144</v>
      </c>
      <c r="F31" s="129"/>
      <c r="G31" s="129"/>
    </row>
    <row r="32" spans="1:7" ht="18" customHeight="1">
      <c r="A32" s="68"/>
      <c r="B32" s="12" t="s">
        <v>108</v>
      </c>
      <c r="C32" s="130">
        <f>'część (12)'!F7</f>
        <v>0</v>
      </c>
      <c r="D32" s="131"/>
      <c r="E32" s="128" t="s">
        <v>144</v>
      </c>
      <c r="F32" s="129"/>
      <c r="G32" s="129"/>
    </row>
    <row r="33" spans="1:7" ht="18" customHeight="1">
      <c r="A33" s="68"/>
      <c r="B33" s="12" t="s">
        <v>109</v>
      </c>
      <c r="C33" s="130">
        <f>'część (13)'!F7</f>
        <v>0</v>
      </c>
      <c r="D33" s="131"/>
      <c r="E33" s="128" t="s">
        <v>144</v>
      </c>
      <c r="F33" s="129"/>
      <c r="G33" s="129"/>
    </row>
    <row r="34" spans="1:7" ht="18" customHeight="1">
      <c r="A34" s="68"/>
      <c r="B34" s="13" t="s">
        <v>110</v>
      </c>
      <c r="C34" s="130">
        <f>'część (14)'!F7</f>
        <v>0</v>
      </c>
      <c r="D34" s="131"/>
      <c r="E34" s="128" t="s">
        <v>144</v>
      </c>
      <c r="F34" s="129"/>
      <c r="G34" s="129"/>
    </row>
    <row r="35" spans="1:4" ht="18" customHeight="1">
      <c r="A35" s="68"/>
      <c r="B35" s="12" t="s">
        <v>111</v>
      </c>
      <c r="C35" s="130">
        <f>'część (15)'!F7</f>
        <v>0</v>
      </c>
      <c r="D35" s="131"/>
    </row>
    <row r="36" spans="1:4" ht="18" customHeight="1">
      <c r="A36" s="68"/>
      <c r="B36" s="13" t="s">
        <v>112</v>
      </c>
      <c r="C36" s="130">
        <f>'część (16)'!F7</f>
        <v>0</v>
      </c>
      <c r="D36" s="131"/>
    </row>
    <row r="37" spans="1:4" ht="18" customHeight="1">
      <c r="A37" s="68"/>
      <c r="B37" s="12" t="s">
        <v>113</v>
      </c>
      <c r="C37" s="130">
        <f>'część (17)'!F7</f>
        <v>0</v>
      </c>
      <c r="D37" s="131"/>
    </row>
    <row r="38" spans="1:4" ht="18" customHeight="1">
      <c r="A38" s="68"/>
      <c r="B38" s="12" t="s">
        <v>114</v>
      </c>
      <c r="C38" s="130">
        <f>'część (18)'!F7</f>
        <v>0</v>
      </c>
      <c r="D38" s="131"/>
    </row>
    <row r="39" spans="1:4" ht="18" customHeight="1">
      <c r="A39" s="68"/>
      <c r="B39" s="12" t="s">
        <v>115</v>
      </c>
      <c r="C39" s="130">
        <f>'część (19)'!F7</f>
        <v>0</v>
      </c>
      <c r="D39" s="131"/>
    </row>
    <row r="40" spans="1:4" ht="18" customHeight="1">
      <c r="A40" s="68"/>
      <c r="B40" s="13" t="s">
        <v>116</v>
      </c>
      <c r="C40" s="130">
        <f>'część (20)'!F7</f>
        <v>0</v>
      </c>
      <c r="D40" s="131"/>
    </row>
    <row r="41" spans="1:4" ht="18" customHeight="1">
      <c r="A41" s="68"/>
      <c r="D41" s="1"/>
    </row>
    <row r="42" spans="1:4" ht="18" customHeight="1">
      <c r="A42" s="68"/>
      <c r="B42" s="41"/>
      <c r="C42" s="44"/>
      <c r="D42" s="45"/>
    </row>
    <row r="43" spans="1:4" ht="75" customHeight="1">
      <c r="A43" s="68" t="s">
        <v>48</v>
      </c>
      <c r="B43" s="151" t="s">
        <v>62</v>
      </c>
      <c r="C43" s="151"/>
      <c r="D43" s="151"/>
    </row>
    <row r="44" spans="1:4" ht="15" customHeight="1">
      <c r="A44" s="68"/>
      <c r="B44" s="41"/>
      <c r="C44" s="42"/>
      <c r="D44" s="42"/>
    </row>
    <row r="45" spans="1:5" ht="21" customHeight="1">
      <c r="A45" s="5" t="s">
        <v>49</v>
      </c>
      <c r="B45" s="150" t="s">
        <v>26</v>
      </c>
      <c r="C45" s="149"/>
      <c r="D45" s="156"/>
      <c r="E45" s="14"/>
    </row>
    <row r="46" spans="1:6" ht="42" customHeight="1">
      <c r="A46" s="5" t="s">
        <v>50</v>
      </c>
      <c r="B46" s="152" t="s">
        <v>54</v>
      </c>
      <c r="C46" s="152"/>
      <c r="D46" s="152"/>
      <c r="E46" s="15"/>
      <c r="F46" s="7"/>
    </row>
    <row r="47" spans="1:5" s="16" customFormat="1" ht="54" customHeight="1">
      <c r="A47" s="5" t="s">
        <v>51</v>
      </c>
      <c r="B47" s="153" t="s">
        <v>64</v>
      </c>
      <c r="C47" s="153"/>
      <c r="D47" s="153"/>
      <c r="E47" s="17"/>
    </row>
    <row r="48" spans="1:6" ht="40.5" customHeight="1">
      <c r="A48" s="5" t="s">
        <v>52</v>
      </c>
      <c r="B48" s="153" t="s">
        <v>13</v>
      </c>
      <c r="C48" s="154"/>
      <c r="D48" s="154"/>
      <c r="E48" s="14"/>
      <c r="F48" s="7"/>
    </row>
    <row r="49" spans="1:6" ht="27.75" customHeight="1">
      <c r="A49" s="5" t="s">
        <v>53</v>
      </c>
      <c r="B49" s="149" t="s">
        <v>20</v>
      </c>
      <c r="C49" s="150"/>
      <c r="D49" s="150"/>
      <c r="E49" s="14"/>
      <c r="F49" s="7"/>
    </row>
    <row r="50" spans="1:6" ht="39.75" customHeight="1">
      <c r="A50" s="5" t="s">
        <v>55</v>
      </c>
      <c r="B50" s="153" t="s">
        <v>21</v>
      </c>
      <c r="C50" s="154"/>
      <c r="D50" s="154"/>
      <c r="E50" s="14"/>
      <c r="F50" s="7"/>
    </row>
    <row r="51" spans="1:6" ht="97.5" customHeight="1">
      <c r="A51" s="5" t="s">
        <v>56</v>
      </c>
      <c r="B51" s="153" t="s">
        <v>43</v>
      </c>
      <c r="C51" s="155"/>
      <c r="D51" s="155"/>
      <c r="E51" s="14"/>
      <c r="F51" s="7"/>
    </row>
    <row r="52" spans="1:5" ht="18" customHeight="1">
      <c r="A52" s="5" t="s">
        <v>57</v>
      </c>
      <c r="B52" s="7" t="s">
        <v>1</v>
      </c>
      <c r="C52" s="7"/>
      <c r="D52" s="1"/>
      <c r="E52" s="18"/>
    </row>
    <row r="53" spans="2:5" ht="11.25" customHeight="1">
      <c r="B53" s="7"/>
      <c r="C53" s="7"/>
      <c r="D53" s="19"/>
      <c r="E53" s="18"/>
    </row>
    <row r="54" spans="2:5" ht="18" customHeight="1">
      <c r="B54" s="136" t="s">
        <v>11</v>
      </c>
      <c r="C54" s="140"/>
      <c r="D54" s="137"/>
      <c r="E54" s="18"/>
    </row>
    <row r="55" spans="2:5" ht="18" customHeight="1">
      <c r="B55" s="136" t="s">
        <v>2</v>
      </c>
      <c r="C55" s="137"/>
      <c r="D55" s="8"/>
      <c r="E55" s="18"/>
    </row>
    <row r="56" spans="2:5" ht="18" customHeight="1">
      <c r="B56" s="138"/>
      <c r="C56" s="139"/>
      <c r="D56" s="8"/>
      <c r="E56" s="18"/>
    </row>
    <row r="57" spans="2:5" ht="18" customHeight="1">
      <c r="B57" s="138"/>
      <c r="C57" s="139"/>
      <c r="D57" s="8"/>
      <c r="E57" s="18"/>
    </row>
    <row r="58" spans="2:5" ht="18" customHeight="1">
      <c r="B58" s="138"/>
      <c r="C58" s="139"/>
      <c r="D58" s="8"/>
      <c r="E58" s="18"/>
    </row>
    <row r="59" spans="2:5" ht="15" customHeight="1">
      <c r="B59" s="21" t="s">
        <v>4</v>
      </c>
      <c r="C59" s="21"/>
      <c r="D59" s="19"/>
      <c r="E59" s="18"/>
    </row>
    <row r="60" spans="2:5" ht="18" customHeight="1">
      <c r="B60" s="136" t="s">
        <v>12</v>
      </c>
      <c r="C60" s="140"/>
      <c r="D60" s="137"/>
      <c r="E60" s="18"/>
    </row>
    <row r="61" spans="2:5" ht="18" customHeight="1">
      <c r="B61" s="22" t="s">
        <v>2</v>
      </c>
      <c r="C61" s="20" t="s">
        <v>3</v>
      </c>
      <c r="D61" s="23" t="s">
        <v>5</v>
      </c>
      <c r="E61" s="18"/>
    </row>
    <row r="62" spans="2:5" ht="18" customHeight="1">
      <c r="B62" s="24"/>
      <c r="C62" s="20"/>
      <c r="D62" s="25"/>
      <c r="E62" s="18"/>
    </row>
    <row r="63" spans="2:5" ht="18" customHeight="1">
      <c r="B63" s="24"/>
      <c r="C63" s="20"/>
      <c r="D63" s="25"/>
      <c r="E63" s="18"/>
    </row>
    <row r="64" spans="2:5" ht="18" customHeight="1">
      <c r="B64" s="21"/>
      <c r="C64" s="21"/>
      <c r="D64" s="19"/>
      <c r="E64" s="18"/>
    </row>
    <row r="65" spans="2:5" ht="18" customHeight="1">
      <c r="B65" s="136" t="s">
        <v>14</v>
      </c>
      <c r="C65" s="140"/>
      <c r="D65" s="137"/>
      <c r="E65" s="18"/>
    </row>
    <row r="66" spans="2:4" ht="18" customHeight="1">
      <c r="B66" s="135" t="s">
        <v>6</v>
      </c>
      <c r="C66" s="135"/>
      <c r="D66" s="8"/>
    </row>
    <row r="67" spans="2:4" ht="25.5" customHeight="1">
      <c r="B67" s="134"/>
      <c r="C67" s="134"/>
      <c r="D67" s="8"/>
    </row>
    <row r="68" ht="18" customHeight="1"/>
    <row r="69" ht="18" customHeight="1"/>
    <row r="70" ht="18" customHeight="1">
      <c r="D70" s="1"/>
    </row>
  </sheetData>
  <sheetProtection/>
  <mergeCells count="53">
    <mergeCell ref="B43:D43"/>
    <mergeCell ref="B54:D54"/>
    <mergeCell ref="B46:D46"/>
    <mergeCell ref="B48:D48"/>
    <mergeCell ref="B51:D51"/>
    <mergeCell ref="B45:D45"/>
    <mergeCell ref="B50:D50"/>
    <mergeCell ref="B49:D49"/>
    <mergeCell ref="B47:D47"/>
    <mergeCell ref="C39:D39"/>
    <mergeCell ref="C40:D40"/>
    <mergeCell ref="C12:D12"/>
    <mergeCell ref="C14:D14"/>
    <mergeCell ref="C13:D13"/>
    <mergeCell ref="C23:D23"/>
    <mergeCell ref="C24:D24"/>
    <mergeCell ref="C20:D20"/>
    <mergeCell ref="C25:D25"/>
    <mergeCell ref="B18:C18"/>
    <mergeCell ref="C6:D6"/>
    <mergeCell ref="C11:D11"/>
    <mergeCell ref="C8:D8"/>
    <mergeCell ref="C9:D9"/>
    <mergeCell ref="C10:D10"/>
    <mergeCell ref="C38:D38"/>
    <mergeCell ref="C37:D37"/>
    <mergeCell ref="C22:D22"/>
    <mergeCell ref="C21:D21"/>
    <mergeCell ref="C15:D15"/>
    <mergeCell ref="C16:D16"/>
    <mergeCell ref="B67:C67"/>
    <mergeCell ref="B66:C66"/>
    <mergeCell ref="B55:C55"/>
    <mergeCell ref="B56:C56"/>
    <mergeCell ref="B58:C58"/>
    <mergeCell ref="B65:D65"/>
    <mergeCell ref="B60:D60"/>
    <mergeCell ref="B57:C57"/>
    <mergeCell ref="C35:D35"/>
    <mergeCell ref="C36:D36"/>
    <mergeCell ref="C26:D26"/>
    <mergeCell ref="C27:D27"/>
    <mergeCell ref="C28:D28"/>
    <mergeCell ref="C29:D29"/>
    <mergeCell ref="C30:D30"/>
    <mergeCell ref="C31:D31"/>
    <mergeCell ref="E31:G31"/>
    <mergeCell ref="E32:G32"/>
    <mergeCell ref="E33:G33"/>
    <mergeCell ref="E34:G34"/>
    <mergeCell ref="C32:D32"/>
    <mergeCell ref="C33:D33"/>
    <mergeCell ref="C34:D34"/>
  </mergeCells>
  <printOptions horizontalCentered="1"/>
  <pageMargins left="1.1811023622047245" right="0.1968503937007874" top="0.9448818897637796" bottom="0.984251968503937" header="0.7480314960629921" footer="0.31496062992125984"/>
  <pageSetup fitToHeight="0"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A1:J194"/>
  <sheetViews>
    <sheetView showGridLines="0" view="pageBreakPreview" zoomScale="115" zoomScaleNormal="130" zoomScaleSheetLayoutView="115" zoomScalePageLayoutView="85" workbookViewId="0" topLeftCell="A1">
      <selection activeCell="B1" sqref="B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9</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SUM(H10:H14)</f>
        <v>0</v>
      </c>
      <c r="G7" s="37"/>
      <c r="H7" s="37"/>
    </row>
    <row r="8" spans="1:8" ht="30">
      <c r="A8" s="37"/>
      <c r="B8" s="32" t="s">
        <v>150</v>
      </c>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27" customHeight="1">
      <c r="A10" s="71">
        <v>1</v>
      </c>
      <c r="B10" s="52" t="s">
        <v>153</v>
      </c>
      <c r="C10" s="56">
        <v>700000</v>
      </c>
      <c r="D10" s="52" t="s">
        <v>41</v>
      </c>
      <c r="E10" s="43"/>
      <c r="F10" s="43"/>
      <c r="G10" s="58"/>
      <c r="H10" s="51">
        <f>ROUND(ROUND(C10,2)*ROUND(G10,2),2)</f>
        <v>0</v>
      </c>
    </row>
    <row r="11" spans="1:8" ht="40.5" customHeight="1">
      <c r="A11" s="71">
        <v>2</v>
      </c>
      <c r="B11" s="52" t="s">
        <v>80</v>
      </c>
      <c r="C11" s="73">
        <v>30000</v>
      </c>
      <c r="D11" s="52" t="s">
        <v>41</v>
      </c>
      <c r="E11" s="43"/>
      <c r="F11" s="43"/>
      <c r="G11" s="58"/>
      <c r="H11" s="51">
        <f>ROUND(ROUND(C11,2)*ROUND(G11,2),2)</f>
        <v>0</v>
      </c>
    </row>
    <row r="12" spans="1:8" ht="45" customHeight="1">
      <c r="A12" s="71">
        <v>3</v>
      </c>
      <c r="B12" s="52" t="s">
        <v>152</v>
      </c>
      <c r="C12" s="73">
        <v>80000</v>
      </c>
      <c r="D12" s="52" t="s">
        <v>41</v>
      </c>
      <c r="E12" s="43"/>
      <c r="F12" s="43"/>
      <c r="G12" s="58"/>
      <c r="H12" s="51">
        <f>ROUND(ROUND(C12,2)*ROUND(G12,2),2)</f>
        <v>0</v>
      </c>
    </row>
    <row r="13" spans="1:8" ht="48.75" customHeight="1">
      <c r="A13" s="71">
        <v>4</v>
      </c>
      <c r="B13" s="52" t="s">
        <v>151</v>
      </c>
      <c r="C13" s="73">
        <v>62000</v>
      </c>
      <c r="D13" s="52" t="s">
        <v>41</v>
      </c>
      <c r="E13" s="43"/>
      <c r="F13" s="43"/>
      <c r="G13" s="58"/>
      <c r="H13" s="51">
        <f>ROUND(ROUND(C13,2)*ROUND(G13,2),2)</f>
        <v>0</v>
      </c>
    </row>
    <row r="14" spans="1:8" ht="32.25" customHeight="1">
      <c r="A14" s="71">
        <v>5</v>
      </c>
      <c r="B14" s="52" t="s">
        <v>79</v>
      </c>
      <c r="C14" s="73">
        <v>500</v>
      </c>
      <c r="D14" s="52" t="s">
        <v>41</v>
      </c>
      <c r="E14" s="43"/>
      <c r="F14" s="43"/>
      <c r="G14" s="58"/>
      <c r="H14" s="51">
        <f>ROUND(ROUND(C14,2)*ROUND(G14,2),2)</f>
        <v>0</v>
      </c>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J193"/>
  <sheetViews>
    <sheetView showGridLines="0" view="pageBreakPreview" zoomScale="115" zoomScaleNormal="130" zoomScaleSheetLayoutView="115" zoomScalePageLayoutView="85" workbookViewId="0" topLeftCell="A4">
      <selection activeCell="B1" sqref="B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10</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SUM(H10:H13)</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80.25" customHeight="1">
      <c r="A10" s="71">
        <v>1</v>
      </c>
      <c r="B10" s="52" t="s">
        <v>82</v>
      </c>
      <c r="C10" s="56">
        <v>3000</v>
      </c>
      <c r="D10" s="52" t="s">
        <v>149</v>
      </c>
      <c r="E10" s="43"/>
      <c r="F10" s="43"/>
      <c r="G10" s="58"/>
      <c r="H10" s="51">
        <f>ROUND(ROUND(C10,2)*ROUND(G10,2),2)</f>
        <v>0</v>
      </c>
    </row>
    <row r="11" spans="1:8" ht="66.75" customHeight="1">
      <c r="A11" s="71">
        <v>2</v>
      </c>
      <c r="B11" s="52" t="s">
        <v>83</v>
      </c>
      <c r="C11" s="73">
        <v>5500</v>
      </c>
      <c r="D11" s="52" t="s">
        <v>41</v>
      </c>
      <c r="E11" s="43"/>
      <c r="F11" s="43"/>
      <c r="G11" s="58"/>
      <c r="H11" s="51">
        <f>ROUND(ROUND(C11,2)*ROUND(G11,2),2)</f>
        <v>0</v>
      </c>
    </row>
    <row r="12" spans="1:8" ht="63" customHeight="1">
      <c r="A12" s="71">
        <v>3</v>
      </c>
      <c r="B12" s="52" t="s">
        <v>81</v>
      </c>
      <c r="C12" s="73">
        <v>2000</v>
      </c>
      <c r="D12" s="52" t="s">
        <v>149</v>
      </c>
      <c r="E12" s="43"/>
      <c r="F12" s="43"/>
      <c r="G12" s="58"/>
      <c r="H12" s="51">
        <f>ROUND(ROUND(C12,2)*ROUND(G12,2),2)</f>
        <v>0</v>
      </c>
    </row>
    <row r="13" spans="1:8" ht="67.5" customHeight="1">
      <c r="A13" s="71">
        <v>4</v>
      </c>
      <c r="B13" s="52" t="s">
        <v>84</v>
      </c>
      <c r="C13" s="73">
        <v>27000</v>
      </c>
      <c r="D13" s="52" t="s">
        <v>41</v>
      </c>
      <c r="E13" s="43"/>
      <c r="F13" s="43"/>
      <c r="G13" s="58"/>
      <c r="H13" s="51">
        <f>ROUND(ROUND(C13,2)*ROUND(G13,2),2)</f>
        <v>0</v>
      </c>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J173"/>
  <sheetViews>
    <sheetView showGridLines="0" view="pageBreakPreview" zoomScaleNormal="130" zoomScaleSheetLayoutView="100" zoomScalePageLayoutView="85" workbookViewId="0" topLeftCell="A17">
      <selection activeCell="C26" sqref="C26"/>
    </sheetView>
  </sheetViews>
  <sheetFormatPr defaultColWidth="9.00390625" defaultRowHeight="12.75"/>
  <cols>
    <col min="1" max="1" width="5.25390625" style="7" customWidth="1"/>
    <col min="2" max="2" width="84.25390625" style="7" customWidth="1"/>
    <col min="3" max="3" width="12.125" style="28" customWidth="1"/>
    <col min="4" max="4" width="13.25390625" style="26" customWidth="1"/>
    <col min="5" max="5" width="22.25390625" style="7" customWidth="1"/>
    <col min="6" max="6" width="19.125" style="7" customWidth="1"/>
    <col min="7" max="7" width="17.125" style="7" customWidth="1"/>
    <col min="8" max="8" width="31.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11</v>
      </c>
      <c r="D4" s="29"/>
      <c r="E4" s="30" t="s">
        <v>10</v>
      </c>
      <c r="F4" s="5"/>
      <c r="G4" s="1"/>
      <c r="H4" s="1"/>
    </row>
    <row r="5" spans="2:8" ht="15">
      <c r="B5" s="6"/>
      <c r="C5" s="31"/>
      <c r="D5" s="29"/>
      <c r="E5" s="30"/>
      <c r="F5" s="5"/>
      <c r="G5" s="1"/>
      <c r="H5" s="1"/>
    </row>
    <row r="6" spans="1:8" ht="15">
      <c r="A6" s="6"/>
      <c r="C6" s="31"/>
      <c r="D6" s="29"/>
      <c r="E6" s="1"/>
      <c r="F6" s="1"/>
      <c r="G6" s="1"/>
      <c r="H6" s="1"/>
    </row>
    <row r="7" spans="1:8" ht="18.75" customHeight="1">
      <c r="A7" s="32"/>
      <c r="B7" s="32"/>
      <c r="C7" s="33"/>
      <c r="D7" s="34"/>
      <c r="E7" s="35" t="s">
        <v>0</v>
      </c>
      <c r="F7" s="36">
        <f>SUM(H11+H14)</f>
        <v>0</v>
      </c>
      <c r="G7" s="128" t="s">
        <v>144</v>
      </c>
      <c r="H7" s="176"/>
    </row>
    <row r="8" spans="1:8" ht="15">
      <c r="A8" s="37"/>
      <c r="B8" s="32"/>
      <c r="C8" s="38"/>
      <c r="D8" s="39"/>
      <c r="E8" s="37"/>
      <c r="F8" s="37"/>
      <c r="G8" s="37"/>
      <c r="H8" s="37"/>
    </row>
    <row r="9" ht="15">
      <c r="D9" s="7"/>
    </row>
    <row r="10" spans="1:8" ht="36" customHeight="1">
      <c r="A10" s="120" t="s">
        <v>24</v>
      </c>
      <c r="B10" s="111" t="s">
        <v>37</v>
      </c>
      <c r="C10" s="117" t="s">
        <v>25</v>
      </c>
      <c r="D10" s="118" t="s">
        <v>46</v>
      </c>
      <c r="E10" s="111" t="s">
        <v>38</v>
      </c>
      <c r="F10" s="111" t="s">
        <v>39</v>
      </c>
      <c r="G10" s="111" t="s">
        <v>40</v>
      </c>
      <c r="H10" s="111" t="s">
        <v>8</v>
      </c>
    </row>
    <row r="11" spans="1:8" ht="196.5" customHeight="1">
      <c r="A11" s="91">
        <v>1</v>
      </c>
      <c r="B11" s="75" t="s">
        <v>95</v>
      </c>
      <c r="C11" s="116">
        <v>14</v>
      </c>
      <c r="D11" s="76" t="s">
        <v>41</v>
      </c>
      <c r="E11" s="77"/>
      <c r="F11" s="77"/>
      <c r="G11" s="77"/>
      <c r="H11" s="78">
        <f>ROUND((ROUND(C11,2)*ROUND(G11,2)),2)</f>
        <v>0</v>
      </c>
    </row>
    <row r="12" spans="1:8" ht="15">
      <c r="A12" s="79"/>
      <c r="B12" s="79"/>
      <c r="C12" s="80"/>
      <c r="D12" s="80"/>
      <c r="E12" s="81"/>
      <c r="F12" s="81"/>
      <c r="G12" s="81"/>
      <c r="H12" s="81"/>
    </row>
    <row r="13" spans="1:8" ht="57.75" customHeight="1">
      <c r="A13" s="120" t="s">
        <v>24</v>
      </c>
      <c r="B13" s="120" t="s">
        <v>86</v>
      </c>
      <c r="C13" s="174" t="s">
        <v>87</v>
      </c>
      <c r="D13" s="175"/>
      <c r="E13" s="120" t="s">
        <v>88</v>
      </c>
      <c r="F13" s="120" t="s">
        <v>85</v>
      </c>
      <c r="G13" s="120" t="s">
        <v>89</v>
      </c>
      <c r="H13" s="120" t="s">
        <v>100</v>
      </c>
    </row>
    <row r="14" spans="1:8" ht="39" customHeight="1">
      <c r="A14" s="158">
        <v>2</v>
      </c>
      <c r="B14" s="109" t="s">
        <v>154</v>
      </c>
      <c r="C14" s="159">
        <v>36</v>
      </c>
      <c r="D14" s="162" t="s">
        <v>90</v>
      </c>
      <c r="E14" s="165"/>
      <c r="F14" s="165"/>
      <c r="G14" s="165"/>
      <c r="H14" s="165"/>
    </row>
    <row r="15" spans="1:8" ht="409.5" customHeight="1">
      <c r="A15" s="158"/>
      <c r="B15" s="168" t="s">
        <v>121</v>
      </c>
      <c r="C15" s="160"/>
      <c r="D15" s="163"/>
      <c r="E15" s="166"/>
      <c r="F15" s="166"/>
      <c r="G15" s="166"/>
      <c r="H15" s="166"/>
    </row>
    <row r="16" spans="1:8" ht="72.75" customHeight="1" hidden="1">
      <c r="A16" s="158"/>
      <c r="B16" s="169"/>
      <c r="C16" s="160"/>
      <c r="D16" s="163"/>
      <c r="E16" s="166"/>
      <c r="F16" s="166"/>
      <c r="G16" s="166"/>
      <c r="H16" s="166"/>
    </row>
    <row r="17" spans="1:8" ht="291.75" customHeight="1">
      <c r="A17" s="158"/>
      <c r="B17" s="8" t="s">
        <v>169</v>
      </c>
      <c r="C17" s="161"/>
      <c r="D17" s="164"/>
      <c r="E17" s="167"/>
      <c r="F17" s="167"/>
      <c r="G17" s="167"/>
      <c r="H17" s="167"/>
    </row>
    <row r="18" ht="30.75" customHeight="1">
      <c r="D18" s="7"/>
    </row>
    <row r="19" ht="15">
      <c r="D19" s="7"/>
    </row>
    <row r="20" spans="2:8" ht="90">
      <c r="B20" s="94"/>
      <c r="C20" s="111" t="s">
        <v>91</v>
      </c>
      <c r="D20" s="111" t="s">
        <v>92</v>
      </c>
      <c r="E20" s="93" t="s">
        <v>93</v>
      </c>
      <c r="F20" s="170" t="s">
        <v>94</v>
      </c>
      <c r="G20" s="171"/>
      <c r="H20" s="171"/>
    </row>
    <row r="21" spans="2:8" ht="15">
      <c r="B21" s="125" t="s">
        <v>122</v>
      </c>
      <c r="C21" s="90"/>
      <c r="D21" s="105">
        <v>8760</v>
      </c>
      <c r="E21" s="106">
        <v>0.27</v>
      </c>
      <c r="F21" s="172">
        <f>(C21*D21*E21)/1000</f>
        <v>0</v>
      </c>
      <c r="G21" s="173"/>
      <c r="H21" s="173"/>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sheetData>
  <sheetProtection/>
  <mergeCells count="14">
    <mergeCell ref="F20:H20"/>
    <mergeCell ref="F21:H21"/>
    <mergeCell ref="E2:F2"/>
    <mergeCell ref="G2:H2"/>
    <mergeCell ref="H14:H17"/>
    <mergeCell ref="C13:D13"/>
    <mergeCell ref="G7:H7"/>
    <mergeCell ref="A14:A17"/>
    <mergeCell ref="C14:C17"/>
    <mergeCell ref="D14:D17"/>
    <mergeCell ref="E14:E17"/>
    <mergeCell ref="G14:G17"/>
    <mergeCell ref="B15:B16"/>
    <mergeCell ref="F14: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rowBreaks count="2" manualBreakCount="2">
    <brk id="12" max="7" man="1"/>
    <brk id="16" max="7" man="1"/>
  </rowBreaks>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J205"/>
  <sheetViews>
    <sheetView showGridLines="0" view="pageBreakPreview" zoomScaleNormal="130" zoomScaleSheetLayoutView="100" zoomScalePageLayoutView="85" workbookViewId="0" topLeftCell="A34">
      <selection activeCell="H16" sqref="H16:H33"/>
    </sheetView>
  </sheetViews>
  <sheetFormatPr defaultColWidth="9.00390625" defaultRowHeight="12.75"/>
  <cols>
    <col min="1" max="1" width="5.25390625" style="7" customWidth="1"/>
    <col min="2" max="2" width="74.875" style="7" customWidth="1"/>
    <col min="3" max="3" width="13.00390625" style="28" customWidth="1"/>
    <col min="4" max="4" width="14.75390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12</v>
      </c>
      <c r="D4" s="29"/>
      <c r="E4" s="30" t="s">
        <v>10</v>
      </c>
      <c r="F4" s="5"/>
      <c r="G4" s="1"/>
      <c r="H4" s="1"/>
    </row>
    <row r="5" spans="2:8" ht="15">
      <c r="B5" s="6"/>
      <c r="C5" s="31"/>
      <c r="D5" s="29"/>
      <c r="E5" s="30"/>
      <c r="F5" s="5"/>
      <c r="G5" s="1"/>
      <c r="H5" s="1"/>
    </row>
    <row r="6" spans="1:8" ht="15">
      <c r="A6" s="6"/>
      <c r="C6" s="31"/>
      <c r="D6" s="29"/>
      <c r="E6" s="1"/>
      <c r="F6" s="1"/>
      <c r="G6" s="1"/>
      <c r="H6" s="1"/>
    </row>
    <row r="7" spans="1:8" ht="15.75" customHeight="1">
      <c r="A7" s="32"/>
      <c r="B7" s="32"/>
      <c r="C7" s="33"/>
      <c r="D7" s="34"/>
      <c r="E7" s="35" t="s">
        <v>0</v>
      </c>
      <c r="F7" s="36">
        <f>SUM(H11:H13)+H16</f>
        <v>0</v>
      </c>
      <c r="G7" s="128" t="s">
        <v>144</v>
      </c>
      <c r="H7" s="182"/>
    </row>
    <row r="8" spans="1:8" ht="15">
      <c r="A8" s="37"/>
      <c r="B8" s="32"/>
      <c r="C8" s="38"/>
      <c r="D8" s="39"/>
      <c r="E8" s="37"/>
      <c r="F8" s="37"/>
      <c r="G8" s="37"/>
      <c r="H8" s="37"/>
    </row>
    <row r="9" ht="15">
      <c r="D9" s="7"/>
    </row>
    <row r="10" spans="1:8" ht="45">
      <c r="A10" s="120" t="s">
        <v>24</v>
      </c>
      <c r="B10" s="111" t="s">
        <v>37</v>
      </c>
      <c r="C10" s="117" t="s">
        <v>25</v>
      </c>
      <c r="D10" s="118" t="s">
        <v>46</v>
      </c>
      <c r="E10" s="111" t="s">
        <v>38</v>
      </c>
      <c r="F10" s="111" t="s">
        <v>39</v>
      </c>
      <c r="G10" s="111" t="s">
        <v>40</v>
      </c>
      <c r="H10" s="111" t="s">
        <v>8</v>
      </c>
    </row>
    <row r="11" spans="1:8" ht="45">
      <c r="A11" s="103">
        <v>1</v>
      </c>
      <c r="B11" s="76" t="s">
        <v>98</v>
      </c>
      <c r="C11" s="115">
        <v>40</v>
      </c>
      <c r="D11" s="114" t="s">
        <v>41</v>
      </c>
      <c r="E11" s="84"/>
      <c r="F11" s="84"/>
      <c r="G11" s="84"/>
      <c r="H11" s="78">
        <f>ROUND((ROUND(C11,2)*ROUND(G11,2)),2)</f>
        <v>0</v>
      </c>
    </row>
    <row r="12" spans="1:8" ht="90">
      <c r="A12" s="103">
        <v>2</v>
      </c>
      <c r="B12" s="76" t="s">
        <v>96</v>
      </c>
      <c r="C12" s="115">
        <v>20</v>
      </c>
      <c r="D12" s="112" t="s">
        <v>149</v>
      </c>
      <c r="E12" s="84"/>
      <c r="F12" s="84"/>
      <c r="G12" s="84"/>
      <c r="H12" s="78">
        <f>ROUND((ROUND(C12,2)*ROUND(G12,2)),2)</f>
        <v>0</v>
      </c>
    </row>
    <row r="13" spans="1:8" ht="77.25" customHeight="1">
      <c r="A13" s="103">
        <v>3</v>
      </c>
      <c r="B13" s="76" t="s">
        <v>97</v>
      </c>
      <c r="C13" s="115">
        <v>75</v>
      </c>
      <c r="D13" s="112" t="s">
        <v>149</v>
      </c>
      <c r="E13" s="84"/>
      <c r="F13" s="84"/>
      <c r="G13" s="84"/>
      <c r="H13" s="78">
        <f>ROUND((ROUND(C11,2)*ROUND(G13,2)),2)</f>
        <v>0</v>
      </c>
    </row>
    <row r="14" spans="1:8" ht="15">
      <c r="A14" s="79"/>
      <c r="B14" s="79"/>
      <c r="C14" s="80"/>
      <c r="D14" s="80"/>
      <c r="E14" s="81"/>
      <c r="F14" s="81"/>
      <c r="G14" s="81"/>
      <c r="H14" s="81"/>
    </row>
    <row r="15" spans="1:8" ht="75">
      <c r="A15" s="120" t="s">
        <v>24</v>
      </c>
      <c r="B15" s="120" t="s">
        <v>86</v>
      </c>
      <c r="C15" s="174" t="s">
        <v>87</v>
      </c>
      <c r="D15" s="175"/>
      <c r="E15" s="120" t="s">
        <v>88</v>
      </c>
      <c r="F15" s="120" t="s">
        <v>85</v>
      </c>
      <c r="G15" s="120" t="s">
        <v>89</v>
      </c>
      <c r="H15" s="120" t="s">
        <v>131</v>
      </c>
    </row>
    <row r="16" spans="1:8" ht="24" customHeight="1">
      <c r="A16" s="158">
        <v>4</v>
      </c>
      <c r="B16" s="102" t="s">
        <v>99</v>
      </c>
      <c r="C16" s="183">
        <v>36</v>
      </c>
      <c r="D16" s="184" t="s">
        <v>90</v>
      </c>
      <c r="E16" s="177"/>
      <c r="F16" s="177"/>
      <c r="G16" s="177"/>
      <c r="H16" s="177"/>
    </row>
    <row r="17" spans="1:8" ht="15">
      <c r="A17" s="158"/>
      <c r="B17" s="9" t="s">
        <v>123</v>
      </c>
      <c r="C17" s="178"/>
      <c r="D17" s="185"/>
      <c r="E17" s="178"/>
      <c r="F17" s="178"/>
      <c r="G17" s="178"/>
      <c r="H17" s="178"/>
    </row>
    <row r="18" spans="1:8" ht="75">
      <c r="A18" s="158"/>
      <c r="B18" s="8" t="s">
        <v>124</v>
      </c>
      <c r="C18" s="178"/>
      <c r="D18" s="185"/>
      <c r="E18" s="178"/>
      <c r="F18" s="178"/>
      <c r="G18" s="178"/>
      <c r="H18" s="178"/>
    </row>
    <row r="19" spans="1:8" ht="120">
      <c r="A19" s="158"/>
      <c r="B19" s="8" t="s">
        <v>125</v>
      </c>
      <c r="C19" s="178"/>
      <c r="D19" s="185"/>
      <c r="E19" s="178"/>
      <c r="F19" s="178"/>
      <c r="G19" s="178"/>
      <c r="H19" s="178"/>
    </row>
    <row r="20" spans="1:8" ht="75">
      <c r="A20" s="158"/>
      <c r="B20" s="8" t="s">
        <v>126</v>
      </c>
      <c r="C20" s="178"/>
      <c r="D20" s="185"/>
      <c r="E20" s="178"/>
      <c r="F20" s="178"/>
      <c r="G20" s="178"/>
      <c r="H20" s="178"/>
    </row>
    <row r="21" spans="1:8" ht="168" customHeight="1">
      <c r="A21" s="158"/>
      <c r="B21" s="8" t="s">
        <v>132</v>
      </c>
      <c r="C21" s="178"/>
      <c r="D21" s="185"/>
      <c r="E21" s="178"/>
      <c r="F21" s="178"/>
      <c r="G21" s="178"/>
      <c r="H21" s="178"/>
    </row>
    <row r="22" spans="1:8" ht="75">
      <c r="A22" s="158"/>
      <c r="B22" s="8" t="s">
        <v>127</v>
      </c>
      <c r="C22" s="178"/>
      <c r="D22" s="185"/>
      <c r="E22" s="178"/>
      <c r="F22" s="178"/>
      <c r="G22" s="178"/>
      <c r="H22" s="178"/>
    </row>
    <row r="23" spans="1:8" ht="60">
      <c r="A23" s="158"/>
      <c r="B23" s="8" t="s">
        <v>128</v>
      </c>
      <c r="C23" s="178"/>
      <c r="D23" s="185"/>
      <c r="E23" s="178"/>
      <c r="F23" s="178"/>
      <c r="G23" s="178"/>
      <c r="H23" s="178"/>
    </row>
    <row r="24" spans="1:8" ht="30">
      <c r="A24" s="158"/>
      <c r="B24" s="8" t="s">
        <v>129</v>
      </c>
      <c r="C24" s="178"/>
      <c r="D24" s="185"/>
      <c r="E24" s="178"/>
      <c r="F24" s="178"/>
      <c r="G24" s="178"/>
      <c r="H24" s="178"/>
    </row>
    <row r="25" spans="1:8" ht="15">
      <c r="A25" s="158"/>
      <c r="B25" s="8" t="s">
        <v>130</v>
      </c>
      <c r="C25" s="178"/>
      <c r="D25" s="185"/>
      <c r="E25" s="178"/>
      <c r="F25" s="178"/>
      <c r="G25" s="178"/>
      <c r="H25" s="178"/>
    </row>
    <row r="26" spans="1:8" ht="30">
      <c r="A26" s="158"/>
      <c r="B26" s="8" t="s">
        <v>134</v>
      </c>
      <c r="C26" s="178"/>
      <c r="D26" s="185"/>
      <c r="E26" s="178"/>
      <c r="F26" s="178"/>
      <c r="G26" s="178"/>
      <c r="H26" s="178"/>
    </row>
    <row r="27" spans="1:8" ht="15">
      <c r="A27" s="158"/>
      <c r="B27" s="8" t="s">
        <v>133</v>
      </c>
      <c r="C27" s="178"/>
      <c r="D27" s="185"/>
      <c r="E27" s="178"/>
      <c r="F27" s="178"/>
      <c r="G27" s="178"/>
      <c r="H27" s="178"/>
    </row>
    <row r="28" spans="1:8" ht="45">
      <c r="A28" s="158"/>
      <c r="B28" s="8" t="s">
        <v>135</v>
      </c>
      <c r="C28" s="178"/>
      <c r="D28" s="185"/>
      <c r="E28" s="178"/>
      <c r="F28" s="178"/>
      <c r="G28" s="178"/>
      <c r="H28" s="178"/>
    </row>
    <row r="29" spans="1:8" ht="33.75" customHeight="1">
      <c r="A29" s="158"/>
      <c r="B29" s="8" t="s">
        <v>136</v>
      </c>
      <c r="C29" s="178"/>
      <c r="D29" s="185"/>
      <c r="E29" s="178"/>
      <c r="F29" s="178"/>
      <c r="G29" s="178"/>
      <c r="H29" s="178"/>
    </row>
    <row r="30" spans="1:8" ht="15">
      <c r="A30" s="158"/>
      <c r="B30" s="8" t="s">
        <v>137</v>
      </c>
      <c r="C30" s="178"/>
      <c r="D30" s="185"/>
      <c r="E30" s="178"/>
      <c r="F30" s="178"/>
      <c r="G30" s="178"/>
      <c r="H30" s="178"/>
    </row>
    <row r="31" spans="1:8" ht="30">
      <c r="A31" s="158"/>
      <c r="B31" s="8" t="s">
        <v>138</v>
      </c>
      <c r="C31" s="178"/>
      <c r="D31" s="185"/>
      <c r="E31" s="178"/>
      <c r="F31" s="178"/>
      <c r="G31" s="178"/>
      <c r="H31" s="178"/>
    </row>
    <row r="32" spans="1:8" ht="34.5" customHeight="1">
      <c r="A32" s="158"/>
      <c r="B32" s="8" t="s">
        <v>139</v>
      </c>
      <c r="C32" s="178"/>
      <c r="D32" s="185"/>
      <c r="E32" s="178"/>
      <c r="F32" s="178"/>
      <c r="G32" s="178"/>
      <c r="H32" s="178"/>
    </row>
    <row r="33" spans="1:8" ht="333.75" customHeight="1">
      <c r="A33" s="158"/>
      <c r="B33" s="8" t="s">
        <v>170</v>
      </c>
      <c r="C33" s="178"/>
      <c r="D33" s="185"/>
      <c r="E33" s="178"/>
      <c r="F33" s="178"/>
      <c r="G33" s="178"/>
      <c r="H33" s="178"/>
    </row>
    <row r="34" ht="15">
      <c r="A34" s="85"/>
    </row>
    <row r="35" spans="1:9" ht="75">
      <c r="A35" s="85"/>
      <c r="B35" s="94"/>
      <c r="C35" s="92" t="s">
        <v>91</v>
      </c>
      <c r="D35" s="92" t="s">
        <v>92</v>
      </c>
      <c r="E35" s="93" t="s">
        <v>93</v>
      </c>
      <c r="F35" s="170" t="s">
        <v>94</v>
      </c>
      <c r="G35" s="171"/>
      <c r="H35" s="171"/>
      <c r="I35" s="127" t="s">
        <v>180</v>
      </c>
    </row>
    <row r="36" spans="1:9" ht="26.25" customHeight="1">
      <c r="A36" s="85"/>
      <c r="B36" s="124" t="s">
        <v>99</v>
      </c>
      <c r="C36" s="90"/>
      <c r="D36" s="105">
        <v>8760</v>
      </c>
      <c r="E36" s="106">
        <v>0.27</v>
      </c>
      <c r="F36" s="179">
        <f>(C36*D36*E36)/1000</f>
        <v>0</v>
      </c>
      <c r="G36" s="180"/>
      <c r="H36" s="181"/>
      <c r="I36" s="126">
        <f>F36*3</f>
        <v>0</v>
      </c>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row r="196" ht="15">
      <c r="D196" s="7"/>
    </row>
    <row r="197" ht="15">
      <c r="D197" s="7"/>
    </row>
    <row r="198" ht="15">
      <c r="D198" s="7"/>
    </row>
    <row r="199" ht="15">
      <c r="D199" s="7"/>
    </row>
    <row r="200" ht="15">
      <c r="D200" s="7"/>
    </row>
    <row r="201" ht="15">
      <c r="D201" s="7"/>
    </row>
    <row r="202" ht="15">
      <c r="D202" s="7"/>
    </row>
    <row r="203" ht="15">
      <c r="D203" s="7"/>
    </row>
    <row r="204" ht="15">
      <c r="D204" s="7"/>
    </row>
    <row r="205" ht="15">
      <c r="D205" s="7"/>
    </row>
  </sheetData>
  <sheetProtection/>
  <mergeCells count="13">
    <mergeCell ref="A16:A33"/>
    <mergeCell ref="C16:C33"/>
    <mergeCell ref="D16:D33"/>
    <mergeCell ref="E16:E33"/>
    <mergeCell ref="F16:F33"/>
    <mergeCell ref="G16:G33"/>
    <mergeCell ref="C15:D15"/>
    <mergeCell ref="H16:H33"/>
    <mergeCell ref="F35:H35"/>
    <mergeCell ref="F36:H36"/>
    <mergeCell ref="E2:F2"/>
    <mergeCell ref="G2:H2"/>
    <mergeCell ref="G7:H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J193"/>
  <sheetViews>
    <sheetView showGridLines="0" view="pageBreakPreview" zoomScale="130" zoomScaleNormal="130" zoomScaleSheetLayoutView="130" zoomScalePageLayoutView="85" workbookViewId="0" topLeftCell="B13">
      <selection activeCell="B17" sqref="B17:B19"/>
    </sheetView>
  </sheetViews>
  <sheetFormatPr defaultColWidth="9.00390625" defaultRowHeight="12.75"/>
  <cols>
    <col min="1" max="1" width="5.25390625" style="7" customWidth="1"/>
    <col min="2" max="2" width="88.125" style="7" customWidth="1"/>
    <col min="3" max="3" width="20.00390625" style="28" customWidth="1"/>
    <col min="4" max="4" width="17.1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13</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SUM(H11:H13)+H16</f>
        <v>0</v>
      </c>
      <c r="G7" s="128" t="s">
        <v>144</v>
      </c>
      <c r="H7" s="182"/>
    </row>
    <row r="8" spans="1:8" ht="15">
      <c r="A8" s="37"/>
      <c r="B8" s="32"/>
      <c r="C8" s="38"/>
      <c r="D8" s="39"/>
      <c r="E8" s="37"/>
      <c r="F8" s="37"/>
      <c r="G8" s="37"/>
      <c r="H8" s="37"/>
    </row>
    <row r="9" ht="15">
      <c r="D9" s="7"/>
    </row>
    <row r="10" spans="1:8" ht="45">
      <c r="A10" s="120" t="s">
        <v>24</v>
      </c>
      <c r="B10" s="111" t="s">
        <v>37</v>
      </c>
      <c r="C10" s="117" t="s">
        <v>25</v>
      </c>
      <c r="D10" s="118" t="s">
        <v>46</v>
      </c>
      <c r="E10" s="111" t="s">
        <v>38</v>
      </c>
      <c r="F10" s="111" t="s">
        <v>39</v>
      </c>
      <c r="G10" s="111" t="s">
        <v>40</v>
      </c>
      <c r="H10" s="111" t="s">
        <v>8</v>
      </c>
    </row>
    <row r="11" spans="1:8" ht="207.75" customHeight="1">
      <c r="A11" s="103">
        <v>1</v>
      </c>
      <c r="B11" s="76" t="s">
        <v>141</v>
      </c>
      <c r="C11" s="115">
        <v>3</v>
      </c>
      <c r="D11" s="113" t="s">
        <v>149</v>
      </c>
      <c r="E11" s="84"/>
      <c r="F11" s="84"/>
      <c r="G11" s="84"/>
      <c r="H11" s="78">
        <f>ROUND((ROUND(C11,2)*ROUND(G11,2)),2)</f>
        <v>0</v>
      </c>
    </row>
    <row r="12" spans="1:8" ht="225">
      <c r="A12" s="103">
        <v>2</v>
      </c>
      <c r="B12" s="76" t="s">
        <v>181</v>
      </c>
      <c r="C12" s="115">
        <v>6</v>
      </c>
      <c r="D12" s="113" t="s">
        <v>149</v>
      </c>
      <c r="E12" s="84"/>
      <c r="F12" s="84"/>
      <c r="G12" s="84"/>
      <c r="H12" s="78">
        <f>ROUND((ROUND(C12,2)*ROUND(G12,2)),2)</f>
        <v>0</v>
      </c>
    </row>
    <row r="13" spans="1:8" ht="177.75" customHeight="1">
      <c r="A13" s="103">
        <v>3</v>
      </c>
      <c r="B13" s="76" t="s">
        <v>182</v>
      </c>
      <c r="C13" s="115">
        <v>4</v>
      </c>
      <c r="D13" s="113" t="s">
        <v>149</v>
      </c>
      <c r="E13" s="84"/>
      <c r="F13" s="84"/>
      <c r="G13" s="84"/>
      <c r="H13" s="78">
        <f>ROUND((ROUND(C11,2)*ROUND(G13,2)),2)</f>
        <v>0</v>
      </c>
    </row>
    <row r="14" spans="1:8" ht="15">
      <c r="A14" s="79"/>
      <c r="B14" s="79"/>
      <c r="C14" s="80"/>
      <c r="D14" s="80"/>
      <c r="E14" s="81"/>
      <c r="F14" s="81"/>
      <c r="G14" s="81"/>
      <c r="H14" s="81"/>
    </row>
    <row r="15" spans="1:8" ht="75">
      <c r="A15" s="120" t="s">
        <v>24</v>
      </c>
      <c r="B15" s="120" t="s">
        <v>86</v>
      </c>
      <c r="C15" s="121" t="s">
        <v>87</v>
      </c>
      <c r="D15" s="122"/>
      <c r="E15" s="120" t="s">
        <v>88</v>
      </c>
      <c r="F15" s="120" t="s">
        <v>85</v>
      </c>
      <c r="G15" s="120" t="s">
        <v>89</v>
      </c>
      <c r="H15" s="120" t="s">
        <v>100</v>
      </c>
    </row>
    <row r="16" spans="1:8" ht="21.75" customHeight="1">
      <c r="A16" s="158">
        <v>4</v>
      </c>
      <c r="B16" s="102" t="s">
        <v>140</v>
      </c>
      <c r="C16" s="159">
        <v>36</v>
      </c>
      <c r="D16" s="162" t="s">
        <v>90</v>
      </c>
      <c r="E16" s="165"/>
      <c r="F16" s="165"/>
      <c r="G16" s="165"/>
      <c r="H16" s="165"/>
    </row>
    <row r="17" spans="1:8" ht="409.5" customHeight="1">
      <c r="A17" s="158"/>
      <c r="B17" s="134" t="s">
        <v>183</v>
      </c>
      <c r="C17" s="160"/>
      <c r="D17" s="163"/>
      <c r="E17" s="166"/>
      <c r="F17" s="166"/>
      <c r="G17" s="166"/>
      <c r="H17" s="166"/>
    </row>
    <row r="18" spans="1:8" ht="117.75" customHeight="1">
      <c r="A18" s="158"/>
      <c r="B18" s="134"/>
      <c r="C18" s="160"/>
      <c r="D18" s="163"/>
      <c r="E18" s="166"/>
      <c r="F18" s="166"/>
      <c r="G18" s="166"/>
      <c r="H18" s="166"/>
    </row>
    <row r="19" spans="1:8" ht="91.5" customHeight="1">
      <c r="A19" s="158"/>
      <c r="B19" s="134"/>
      <c r="C19" s="160"/>
      <c r="D19" s="163"/>
      <c r="E19" s="166"/>
      <c r="F19" s="166"/>
      <c r="G19" s="166"/>
      <c r="H19" s="166"/>
    </row>
    <row r="20" spans="1:8" ht="308.25" customHeight="1">
      <c r="A20" s="91"/>
      <c r="B20" s="8" t="s">
        <v>171</v>
      </c>
      <c r="C20" s="161"/>
      <c r="D20" s="164"/>
      <c r="E20" s="167"/>
      <c r="F20" s="167"/>
      <c r="G20" s="167"/>
      <c r="H20" s="167"/>
    </row>
    <row r="21" spans="1:8" ht="21.75" customHeight="1">
      <c r="A21" s="95"/>
      <c r="B21" s="1"/>
      <c r="C21" s="96"/>
      <c r="D21" s="97"/>
      <c r="E21" s="89"/>
      <c r="F21" s="98"/>
      <c r="G21" s="99"/>
      <c r="H21" s="100"/>
    </row>
    <row r="22" spans="1:8" ht="15">
      <c r="A22" s="95"/>
      <c r="B22" s="1"/>
      <c r="C22" s="96"/>
      <c r="D22" s="97"/>
      <c r="E22" s="89"/>
      <c r="F22" s="98"/>
      <c r="G22" s="99"/>
      <c r="H22" s="100"/>
    </row>
    <row r="23" spans="1:8" ht="75" customHeight="1">
      <c r="A23" s="85"/>
      <c r="B23" s="94"/>
      <c r="C23" s="92" t="s">
        <v>91</v>
      </c>
      <c r="D23" s="92" t="s">
        <v>92</v>
      </c>
      <c r="E23" s="93" t="s">
        <v>93</v>
      </c>
      <c r="F23" s="170" t="s">
        <v>94</v>
      </c>
      <c r="G23" s="171"/>
      <c r="H23" s="171"/>
    </row>
    <row r="24" spans="1:8" ht="29.25" customHeight="1">
      <c r="A24" s="85"/>
      <c r="B24" s="101" t="s">
        <v>140</v>
      </c>
      <c r="C24" s="90"/>
      <c r="D24" s="105">
        <v>8760</v>
      </c>
      <c r="E24" s="106">
        <v>0.27</v>
      </c>
      <c r="F24" s="179">
        <f>(C24*D24*E24)/1000</f>
        <v>0</v>
      </c>
      <c r="G24" s="180"/>
      <c r="H24" s="181"/>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sheetData>
  <sheetProtection/>
  <mergeCells count="13">
    <mergeCell ref="F24:H24"/>
    <mergeCell ref="E2:F2"/>
    <mergeCell ref="G2:H2"/>
    <mergeCell ref="C16:C20"/>
    <mergeCell ref="D16:D20"/>
    <mergeCell ref="E16:E20"/>
    <mergeCell ref="F16:F20"/>
    <mergeCell ref="G16:G20"/>
    <mergeCell ref="H16:H20"/>
    <mergeCell ref="G7:H7"/>
    <mergeCell ref="B17:B19"/>
    <mergeCell ref="A16:A19"/>
    <mergeCell ref="F23:H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J189"/>
  <sheetViews>
    <sheetView showGridLines="0" view="pageBreakPreview" zoomScaleNormal="130" zoomScaleSheetLayoutView="100" zoomScalePageLayoutView="85" workbookViewId="0" topLeftCell="A1">
      <selection activeCell="C11" sqref="C11"/>
    </sheetView>
  </sheetViews>
  <sheetFormatPr defaultColWidth="9.00390625" defaultRowHeight="12.75"/>
  <cols>
    <col min="1" max="1" width="5.25390625" style="7" customWidth="1"/>
    <col min="2" max="2" width="74.875" style="7" customWidth="1"/>
    <col min="3" max="3" width="19.125" style="28" customWidth="1"/>
    <col min="4" max="4" width="20.25390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14</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c r="G7" s="128" t="s">
        <v>144</v>
      </c>
      <c r="H7" s="182"/>
    </row>
    <row r="8" spans="1:8" ht="15">
      <c r="A8" s="37"/>
      <c r="B8" s="32"/>
      <c r="C8" s="38"/>
      <c r="D8" s="39"/>
      <c r="E8" s="37"/>
      <c r="F8" s="37"/>
      <c r="G8" s="37"/>
      <c r="H8" s="37"/>
    </row>
    <row r="9" ht="15">
      <c r="D9" s="7"/>
    </row>
    <row r="10" spans="1:8" ht="45">
      <c r="A10" s="120" t="s">
        <v>24</v>
      </c>
      <c r="B10" s="111" t="s">
        <v>37</v>
      </c>
      <c r="C10" s="117" t="s">
        <v>25</v>
      </c>
      <c r="D10" s="118" t="s">
        <v>46</v>
      </c>
      <c r="E10" s="111" t="s">
        <v>38</v>
      </c>
      <c r="F10" s="111" t="s">
        <v>39</v>
      </c>
      <c r="G10" s="111" t="s">
        <v>40</v>
      </c>
      <c r="H10" s="111" t="s">
        <v>8</v>
      </c>
    </row>
    <row r="11" spans="1:8" ht="126" customHeight="1">
      <c r="A11" s="103">
        <v>1</v>
      </c>
      <c r="B11" s="76" t="s">
        <v>174</v>
      </c>
      <c r="C11" s="116">
        <v>6</v>
      </c>
      <c r="D11" s="76" t="s">
        <v>41</v>
      </c>
      <c r="E11" s="84"/>
      <c r="F11" s="84"/>
      <c r="G11" s="84"/>
      <c r="H11" s="78">
        <f>ROUND((ROUND(C11,2)*ROUND(G11,2)),2)</f>
        <v>0</v>
      </c>
    </row>
    <row r="12" spans="1:8" ht="15">
      <c r="A12" s="79"/>
      <c r="B12" s="79"/>
      <c r="C12" s="80"/>
      <c r="D12" s="80"/>
      <c r="E12" s="81"/>
      <c r="F12" s="81"/>
      <c r="G12" s="81"/>
      <c r="H12" s="81"/>
    </row>
    <row r="13" spans="1:8" ht="75">
      <c r="A13" s="120" t="s">
        <v>24</v>
      </c>
      <c r="B13" s="120" t="s">
        <v>86</v>
      </c>
      <c r="C13" s="121" t="s">
        <v>87</v>
      </c>
      <c r="D13" s="122"/>
      <c r="E13" s="120" t="s">
        <v>88</v>
      </c>
      <c r="F13" s="120" t="s">
        <v>85</v>
      </c>
      <c r="G13" s="120" t="s">
        <v>89</v>
      </c>
      <c r="H13" s="120" t="s">
        <v>100</v>
      </c>
    </row>
    <row r="14" spans="1:8" ht="60">
      <c r="A14" s="82"/>
      <c r="B14" s="110" t="s">
        <v>156</v>
      </c>
      <c r="C14" s="83"/>
      <c r="D14" s="76"/>
      <c r="E14" s="82"/>
      <c r="F14" s="82"/>
      <c r="G14" s="82"/>
      <c r="H14" s="82"/>
    </row>
    <row r="15" spans="1:8" ht="409.5" customHeight="1">
      <c r="A15" s="158">
        <v>2</v>
      </c>
      <c r="B15" s="187" t="s">
        <v>142</v>
      </c>
      <c r="C15" s="183">
        <v>36</v>
      </c>
      <c r="D15" s="184" t="s">
        <v>90</v>
      </c>
      <c r="E15" s="177"/>
      <c r="F15" s="177"/>
      <c r="G15" s="177"/>
      <c r="H15" s="177"/>
    </row>
    <row r="16" spans="1:8" ht="125.25" customHeight="1">
      <c r="A16" s="186"/>
      <c r="B16" s="188"/>
      <c r="C16" s="178"/>
      <c r="D16" s="185"/>
      <c r="E16" s="178"/>
      <c r="F16" s="178"/>
      <c r="G16" s="178"/>
      <c r="H16" s="178"/>
    </row>
    <row r="17" spans="1:8" ht="342" customHeight="1">
      <c r="A17" s="186"/>
      <c r="B17" s="8" t="s">
        <v>172</v>
      </c>
      <c r="C17" s="178"/>
      <c r="D17" s="185"/>
      <c r="E17" s="178"/>
      <c r="F17" s="178"/>
      <c r="G17" s="178"/>
      <c r="H17" s="178"/>
    </row>
    <row r="18" ht="15">
      <c r="A18" s="85"/>
    </row>
    <row r="19" spans="1:8" ht="45">
      <c r="A19" s="85"/>
      <c r="B19" s="94"/>
      <c r="C19" s="92" t="s">
        <v>91</v>
      </c>
      <c r="D19" s="92" t="s">
        <v>92</v>
      </c>
      <c r="E19" s="93" t="s">
        <v>93</v>
      </c>
      <c r="F19" s="170" t="s">
        <v>94</v>
      </c>
      <c r="G19" s="171"/>
      <c r="H19" s="171"/>
    </row>
    <row r="20" spans="1:8" ht="33.75" customHeight="1">
      <c r="A20" s="85"/>
      <c r="B20" s="104" t="s">
        <v>143</v>
      </c>
      <c r="C20" s="90"/>
      <c r="D20" s="105">
        <v>8760</v>
      </c>
      <c r="E20" s="106">
        <v>0.27</v>
      </c>
      <c r="F20" s="172">
        <f>(C20*D20*E20)/1000</f>
        <v>0</v>
      </c>
      <c r="G20" s="173"/>
      <c r="H20" s="173"/>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sheetData>
  <sheetProtection/>
  <mergeCells count="13">
    <mergeCell ref="A15:A17"/>
    <mergeCell ref="C15:C17"/>
    <mergeCell ref="D15:D17"/>
    <mergeCell ref="E15:E17"/>
    <mergeCell ref="F15:F17"/>
    <mergeCell ref="G15:G17"/>
    <mergeCell ref="B15:B16"/>
    <mergeCell ref="H15:H17"/>
    <mergeCell ref="F19:H19"/>
    <mergeCell ref="F20:H20"/>
    <mergeCell ref="E2:F2"/>
    <mergeCell ref="G2:H2"/>
    <mergeCell ref="G7:H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5" r:id="rId1"/>
  <rowBreaks count="1" manualBreakCount="1">
    <brk id="15" max="7" man="1"/>
  </rowBreaks>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J191"/>
  <sheetViews>
    <sheetView showGridLines="0" view="pageBreakPreview" zoomScaleNormal="130" zoomScaleSheetLayoutView="100" zoomScalePageLayoutView="85" workbookViewId="0" topLeftCell="A1">
      <selection activeCell="B11" sqref="B1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15</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SUM(H10:H11)</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70.5" customHeight="1">
      <c r="A10" s="71">
        <v>1</v>
      </c>
      <c r="B10" s="52" t="s">
        <v>101</v>
      </c>
      <c r="C10" s="56">
        <v>240</v>
      </c>
      <c r="D10" s="52" t="s">
        <v>41</v>
      </c>
      <c r="E10" s="43"/>
      <c r="F10" s="43"/>
      <c r="G10" s="58"/>
      <c r="H10" s="51">
        <f>ROUND(ROUND(C10,2)*ROUND(G10,2),2)</f>
        <v>0</v>
      </c>
    </row>
    <row r="11" spans="1:8" ht="254.25" customHeight="1">
      <c r="A11" s="71">
        <v>2</v>
      </c>
      <c r="B11" s="52" t="s">
        <v>148</v>
      </c>
      <c r="C11" s="73">
        <v>1000</v>
      </c>
      <c r="D11" s="52" t="s">
        <v>41</v>
      </c>
      <c r="E11" s="43"/>
      <c r="F11" s="43"/>
      <c r="G11" s="58"/>
      <c r="H11" s="51">
        <f>ROUND(ROUND(C11,2)*ROUND(G11,2),2)</f>
        <v>0</v>
      </c>
    </row>
    <row r="12" ht="15">
      <c r="D12" s="7"/>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1:J191"/>
  <sheetViews>
    <sheetView showGridLines="0" view="pageBreakPreview" zoomScale="115" zoomScaleNormal="130" zoomScaleSheetLayoutView="115" zoomScalePageLayoutView="85" workbookViewId="0" topLeftCell="A4">
      <selection activeCell="B11" sqref="B1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16</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SUM(H10:H12)</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131.25" customHeight="1">
      <c r="A10" s="71">
        <v>1</v>
      </c>
      <c r="B10" s="52" t="s">
        <v>185</v>
      </c>
      <c r="C10" s="56">
        <v>1100</v>
      </c>
      <c r="D10" s="52" t="s">
        <v>149</v>
      </c>
      <c r="E10" s="108"/>
      <c r="F10" s="43"/>
      <c r="G10" s="58"/>
      <c r="H10" s="51">
        <f>ROUND(ROUND(C10,2)*ROUND(G10,2),2)</f>
        <v>0</v>
      </c>
    </row>
    <row r="11" spans="1:8" ht="90.75" customHeight="1">
      <c r="A11" s="71">
        <v>2</v>
      </c>
      <c r="B11" s="52" t="s">
        <v>177</v>
      </c>
      <c r="C11" s="73">
        <v>150</v>
      </c>
      <c r="D11" s="52" t="s">
        <v>149</v>
      </c>
      <c r="E11" s="43"/>
      <c r="F11" s="43"/>
      <c r="G11" s="58"/>
      <c r="H11" s="51">
        <f>ROUND(ROUND(C11,2)*ROUND(G11,2),2)</f>
        <v>0</v>
      </c>
    </row>
    <row r="12" spans="1:8" ht="60">
      <c r="A12" s="71">
        <v>3</v>
      </c>
      <c r="B12" s="52" t="s">
        <v>176</v>
      </c>
      <c r="C12" s="73">
        <v>3900</v>
      </c>
      <c r="D12" s="52" t="s">
        <v>41</v>
      </c>
      <c r="E12" s="108"/>
      <c r="F12" s="43"/>
      <c r="G12" s="58"/>
      <c r="H12" s="51">
        <f>ROUND(ROUND(C12,2)*ROUND(G12,2),2)</f>
        <v>0</v>
      </c>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J191"/>
  <sheetViews>
    <sheetView showGridLines="0" view="pageBreakPreview" zoomScaleNormal="130" zoomScaleSheetLayoutView="100" zoomScalePageLayoutView="85" workbookViewId="0" topLeftCell="A1">
      <selection activeCell="B1" sqref="B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17</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SUM(H10:H12)</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55.5" customHeight="1">
      <c r="A10" s="71">
        <v>1</v>
      </c>
      <c r="B10" s="56" t="s">
        <v>102</v>
      </c>
      <c r="C10" s="56">
        <v>500</v>
      </c>
      <c r="D10" s="56" t="s">
        <v>149</v>
      </c>
      <c r="E10" s="43"/>
      <c r="F10" s="43"/>
      <c r="G10" s="58"/>
      <c r="H10" s="51">
        <f>ROUND(ROUND(C10,2)*ROUND(G10,2),2)</f>
        <v>0</v>
      </c>
    </row>
    <row r="11" spans="1:8" ht="58.5" customHeight="1">
      <c r="A11" s="71">
        <v>2</v>
      </c>
      <c r="B11" s="56" t="s">
        <v>118</v>
      </c>
      <c r="C11" s="73">
        <v>5000</v>
      </c>
      <c r="D11" s="56" t="s">
        <v>41</v>
      </c>
      <c r="E11" s="43"/>
      <c r="F11" s="43"/>
      <c r="G11" s="58"/>
      <c r="H11" s="51">
        <f>ROUND(ROUND(C11,2)*ROUND(G11,2),2)</f>
        <v>0</v>
      </c>
    </row>
    <row r="12" spans="1:8" ht="54.75" customHeight="1">
      <c r="A12" s="87">
        <v>3</v>
      </c>
      <c r="B12" s="56" t="s">
        <v>119</v>
      </c>
      <c r="C12" s="73">
        <v>5000</v>
      </c>
      <c r="D12" s="56" t="s">
        <v>149</v>
      </c>
      <c r="E12" s="43"/>
      <c r="F12" s="43"/>
      <c r="G12" s="58"/>
      <c r="H12" s="51">
        <f>ROUND(ROUND(C12,2)*ROUND(G12,2),2)</f>
        <v>0</v>
      </c>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J191"/>
  <sheetViews>
    <sheetView showGridLines="0" view="pageBreakPreview" zoomScale="115" zoomScaleNormal="130" zoomScaleSheetLayoutView="115" zoomScalePageLayoutView="85" workbookViewId="0" topLeftCell="A1">
      <selection activeCell="B11" sqref="B1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18</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SUM(H10:H12)</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53.25" customHeight="1">
      <c r="A10" s="71">
        <v>1</v>
      </c>
      <c r="B10" s="56" t="s">
        <v>155</v>
      </c>
      <c r="C10" s="56">
        <v>700</v>
      </c>
      <c r="D10" s="107" t="s">
        <v>149</v>
      </c>
      <c r="E10" s="88"/>
      <c r="F10" s="43"/>
      <c r="G10" s="58"/>
      <c r="H10" s="51">
        <f>ROUND(ROUND(C10,2)*ROUND(G10,2),2)</f>
        <v>0</v>
      </c>
    </row>
    <row r="11" spans="1:8" ht="51.75" customHeight="1">
      <c r="A11" s="71">
        <v>2</v>
      </c>
      <c r="B11" s="56" t="s">
        <v>103</v>
      </c>
      <c r="C11" s="73">
        <v>3000</v>
      </c>
      <c r="D11" s="56" t="s">
        <v>41</v>
      </c>
      <c r="E11" s="43"/>
      <c r="F11" s="43"/>
      <c r="G11" s="58"/>
      <c r="H11" s="51">
        <f>ROUND(ROUND(C11,2)*ROUND(G11,2),2)</f>
        <v>0</v>
      </c>
    </row>
    <row r="12" spans="1:8" ht="36" customHeight="1">
      <c r="A12" s="71">
        <v>3</v>
      </c>
      <c r="B12" s="56" t="s">
        <v>120</v>
      </c>
      <c r="C12" s="72">
        <v>30</v>
      </c>
      <c r="D12" s="56" t="s">
        <v>104</v>
      </c>
      <c r="E12" s="43"/>
      <c r="F12" s="43"/>
      <c r="G12" s="58"/>
      <c r="H12" s="51">
        <f>ROUND(ROUND(C12,2)*ROUND(G12,2),2)</f>
        <v>0</v>
      </c>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J211"/>
  <sheetViews>
    <sheetView showGridLines="0" view="pageBreakPreview" zoomScale="130" zoomScaleNormal="145" zoomScaleSheetLayoutView="130" zoomScalePageLayoutView="85" workbookViewId="0" topLeftCell="A1">
      <selection activeCell="B20" sqref="B20"/>
    </sheetView>
  </sheetViews>
  <sheetFormatPr defaultColWidth="9.00390625" defaultRowHeight="12.75"/>
  <cols>
    <col min="1" max="1" width="5.25390625" style="7" customWidth="1"/>
    <col min="2" max="2" width="74.875" style="7" customWidth="1"/>
    <col min="3" max="3" width="9.75390625" style="28" customWidth="1"/>
    <col min="4" max="4" width="10.25390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SUM(H10:H10)</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39" customHeight="1">
      <c r="A10" s="66">
        <v>1</v>
      </c>
      <c r="B10" s="53" t="s">
        <v>165</v>
      </c>
      <c r="C10" s="48">
        <v>800</v>
      </c>
      <c r="D10" s="40" t="s">
        <v>41</v>
      </c>
      <c r="E10" s="49"/>
      <c r="F10" s="49"/>
      <c r="G10" s="50"/>
      <c r="H10" s="51">
        <f>ROUND(ROUND(C10,2)*ROUND(G10,2),2)</f>
        <v>0</v>
      </c>
    </row>
    <row r="11" ht="39" customHeight="1">
      <c r="D11" s="7"/>
    </row>
    <row r="12" spans="2:8" ht="15">
      <c r="B12" s="150"/>
      <c r="C12" s="150"/>
      <c r="D12" s="150"/>
      <c r="E12" s="150"/>
      <c r="F12" s="150"/>
      <c r="G12" s="150"/>
      <c r="H12" s="150"/>
    </row>
    <row r="13" ht="15">
      <c r="D13" s="7"/>
    </row>
    <row r="14" ht="15">
      <c r="D14" s="7"/>
    </row>
    <row r="15" ht="15">
      <c r="D15" s="7"/>
    </row>
    <row r="16" ht="15">
      <c r="D16" s="7"/>
    </row>
    <row r="17" s="7" customFormat="1" ht="15">
      <c r="C17" s="28"/>
    </row>
    <row r="18" s="7" customFormat="1" ht="15">
      <c r="C18" s="28"/>
    </row>
    <row r="19" s="7" customFormat="1" ht="15">
      <c r="C19" s="28"/>
    </row>
    <row r="20" s="7" customFormat="1" ht="15">
      <c r="C20" s="28"/>
    </row>
    <row r="21" s="7" customFormat="1" ht="15">
      <c r="C21" s="28"/>
    </row>
    <row r="22" s="7" customFormat="1" ht="15">
      <c r="C22" s="28"/>
    </row>
    <row r="23" s="7" customFormat="1" ht="15">
      <c r="C23" s="28"/>
    </row>
    <row r="24" s="7" customFormat="1" ht="15">
      <c r="C24" s="28"/>
    </row>
    <row r="25" s="7" customFormat="1" ht="15">
      <c r="C25" s="28"/>
    </row>
    <row r="26" s="7" customFormat="1" ht="15">
      <c r="C26" s="28"/>
    </row>
    <row r="27" s="7" customFormat="1" ht="15">
      <c r="C27" s="28"/>
    </row>
    <row r="28" s="7" customFormat="1" ht="15">
      <c r="C28" s="28"/>
    </row>
    <row r="29" s="7" customFormat="1" ht="15">
      <c r="C29" s="28"/>
    </row>
    <row r="30" s="7" customFormat="1" ht="15">
      <c r="C30" s="28"/>
    </row>
    <row r="31" s="7" customFormat="1" ht="15">
      <c r="C31" s="28"/>
    </row>
    <row r="32" s="7" customFormat="1" ht="15">
      <c r="C32" s="28"/>
    </row>
    <row r="33" s="7" customFormat="1" ht="15">
      <c r="C33" s="28"/>
    </row>
    <row r="34" s="7" customFormat="1" ht="15">
      <c r="C34" s="28"/>
    </row>
    <row r="35" s="7" customFormat="1" ht="15">
      <c r="C35" s="28"/>
    </row>
    <row r="36" s="7" customFormat="1" ht="15">
      <c r="C36" s="28"/>
    </row>
    <row r="37" s="7" customFormat="1" ht="15">
      <c r="C37" s="28"/>
    </row>
    <row r="38" s="7" customFormat="1" ht="15">
      <c r="C38" s="28"/>
    </row>
    <row r="39" s="7" customFormat="1" ht="15">
      <c r="C39" s="28"/>
    </row>
    <row r="40" s="7" customFormat="1" ht="15">
      <c r="C40" s="28"/>
    </row>
    <row r="41" s="7" customFormat="1" ht="15">
      <c r="C41" s="28"/>
    </row>
    <row r="42" s="7" customFormat="1" ht="15">
      <c r="C42" s="28"/>
    </row>
    <row r="43" s="7" customFormat="1" ht="15">
      <c r="C43" s="28"/>
    </row>
    <row r="44" s="7" customFormat="1" ht="15">
      <c r="C44" s="28"/>
    </row>
    <row r="45" s="7" customFormat="1" ht="15">
      <c r="C45" s="28"/>
    </row>
    <row r="46" s="7" customFormat="1" ht="15">
      <c r="C46" s="28"/>
    </row>
    <row r="47" s="7" customFormat="1" ht="15">
      <c r="C47" s="28"/>
    </row>
    <row r="48" s="7" customFormat="1" ht="15">
      <c r="C48" s="28"/>
    </row>
    <row r="49" s="7" customFormat="1" ht="15">
      <c r="C49" s="28"/>
    </row>
    <row r="50" s="7" customFormat="1" ht="15">
      <c r="C50" s="28"/>
    </row>
    <row r="51" s="7" customFormat="1" ht="15">
      <c r="C51" s="28"/>
    </row>
    <row r="52" s="7" customFormat="1" ht="15">
      <c r="C52" s="28"/>
    </row>
    <row r="53" s="7" customFormat="1" ht="15">
      <c r="C53" s="28"/>
    </row>
    <row r="54" s="7" customFormat="1" ht="15">
      <c r="C54" s="28"/>
    </row>
    <row r="55" s="7" customFormat="1" ht="15">
      <c r="C55" s="28"/>
    </row>
    <row r="56" s="7" customFormat="1" ht="15">
      <c r="C56" s="28"/>
    </row>
    <row r="57" s="7" customFormat="1" ht="15">
      <c r="C57" s="28"/>
    </row>
    <row r="58" s="7" customFormat="1" ht="15">
      <c r="C58" s="28"/>
    </row>
    <row r="59" s="7" customFormat="1" ht="15">
      <c r="C59" s="28"/>
    </row>
    <row r="60" s="7" customFormat="1" ht="15">
      <c r="C60" s="28"/>
    </row>
    <row r="61" s="7" customFormat="1" ht="15">
      <c r="C61" s="28"/>
    </row>
    <row r="62" s="7" customFormat="1" ht="15">
      <c r="C62" s="28"/>
    </row>
    <row r="63" s="7" customFormat="1" ht="15">
      <c r="C63" s="28"/>
    </row>
    <row r="64" s="7" customFormat="1" ht="15">
      <c r="C64" s="28"/>
    </row>
    <row r="65" s="7" customFormat="1" ht="15">
      <c r="C65" s="28"/>
    </row>
    <row r="66" s="7" customFormat="1" ht="15">
      <c r="C66" s="28"/>
    </row>
    <row r="67" s="7" customFormat="1" ht="15">
      <c r="C67" s="28"/>
    </row>
    <row r="68" s="7" customFormat="1" ht="15">
      <c r="C68" s="28"/>
    </row>
    <row r="69" s="7" customFormat="1" ht="15">
      <c r="C69" s="28"/>
    </row>
    <row r="70" s="7" customFormat="1" ht="15">
      <c r="C70" s="28"/>
    </row>
    <row r="71" s="7" customFormat="1" ht="15">
      <c r="C71" s="28"/>
    </row>
    <row r="72" s="7" customFormat="1" ht="15">
      <c r="C72" s="28"/>
    </row>
    <row r="73" s="7" customFormat="1" ht="15">
      <c r="C73" s="28"/>
    </row>
    <row r="74" s="7" customFormat="1" ht="15">
      <c r="C74" s="28"/>
    </row>
    <row r="75" s="7" customFormat="1" ht="15">
      <c r="C75" s="28"/>
    </row>
    <row r="76" s="7" customFormat="1" ht="15">
      <c r="C76" s="28"/>
    </row>
    <row r="77" s="7" customFormat="1" ht="15">
      <c r="C77" s="28"/>
    </row>
    <row r="78" s="7" customFormat="1" ht="15">
      <c r="C78" s="28"/>
    </row>
    <row r="79" s="7" customFormat="1" ht="15">
      <c r="C79" s="28"/>
    </row>
    <row r="80" s="7" customFormat="1" ht="15">
      <c r="C80" s="28"/>
    </row>
    <row r="81" s="7" customFormat="1" ht="15">
      <c r="C81" s="28"/>
    </row>
    <row r="82" s="7" customFormat="1" ht="15">
      <c r="C82" s="28"/>
    </row>
    <row r="83" s="7" customFormat="1" ht="15">
      <c r="C83" s="28"/>
    </row>
    <row r="84" s="7" customFormat="1" ht="15">
      <c r="C84" s="28"/>
    </row>
    <row r="85" s="7" customFormat="1" ht="15">
      <c r="C85" s="28"/>
    </row>
    <row r="86" s="7" customFormat="1" ht="15">
      <c r="C86" s="28"/>
    </row>
    <row r="87" s="7" customFormat="1" ht="15">
      <c r="C87" s="28"/>
    </row>
    <row r="88" s="7" customFormat="1" ht="15">
      <c r="C88" s="28"/>
    </row>
    <row r="89" s="7" customFormat="1" ht="15">
      <c r="C89" s="28"/>
    </row>
    <row r="90" s="7" customFormat="1" ht="15">
      <c r="C90" s="28"/>
    </row>
    <row r="91" s="7" customFormat="1" ht="15">
      <c r="C91" s="28"/>
    </row>
    <row r="92" s="7" customFormat="1" ht="15">
      <c r="C92" s="28"/>
    </row>
    <row r="93" s="7" customFormat="1" ht="15">
      <c r="C93" s="28"/>
    </row>
    <row r="94" s="7" customFormat="1" ht="15">
      <c r="C94" s="28"/>
    </row>
    <row r="95" s="7" customFormat="1" ht="15">
      <c r="C95" s="28"/>
    </row>
    <row r="96" s="7" customFormat="1" ht="15">
      <c r="C96" s="28"/>
    </row>
    <row r="97" s="7" customFormat="1" ht="15">
      <c r="C97" s="28"/>
    </row>
    <row r="98" s="7" customFormat="1" ht="15">
      <c r="C98" s="28"/>
    </row>
    <row r="99" s="7" customFormat="1" ht="15">
      <c r="C99" s="28"/>
    </row>
    <row r="100" s="7" customFormat="1" ht="15">
      <c r="C100" s="28"/>
    </row>
    <row r="101" s="7" customFormat="1" ht="15">
      <c r="C101" s="28"/>
    </row>
    <row r="102" s="7" customFormat="1" ht="15">
      <c r="C102" s="28"/>
    </row>
    <row r="103" s="7" customFormat="1" ht="15">
      <c r="C103" s="28"/>
    </row>
    <row r="104" s="7" customFormat="1" ht="15">
      <c r="C104" s="28"/>
    </row>
    <row r="105" s="7" customFormat="1" ht="15">
      <c r="C105" s="28"/>
    </row>
    <row r="106" s="7" customFormat="1" ht="15">
      <c r="C106" s="28"/>
    </row>
    <row r="107" s="7" customFormat="1" ht="15">
      <c r="C107" s="28"/>
    </row>
    <row r="108" s="7" customFormat="1" ht="15">
      <c r="C108" s="28"/>
    </row>
    <row r="109" s="7" customFormat="1" ht="15">
      <c r="C109" s="28"/>
    </row>
    <row r="110" s="7" customFormat="1" ht="15">
      <c r="C110" s="28"/>
    </row>
    <row r="111" s="7" customFormat="1" ht="15">
      <c r="C111" s="28"/>
    </row>
    <row r="112" s="7" customFormat="1" ht="15">
      <c r="C112" s="28"/>
    </row>
    <row r="113" s="7" customFormat="1" ht="15">
      <c r="C113" s="28"/>
    </row>
    <row r="114" s="7" customFormat="1" ht="15">
      <c r="C114" s="28"/>
    </row>
    <row r="115" s="7" customFormat="1" ht="15">
      <c r="C115" s="28"/>
    </row>
    <row r="116" s="7" customFormat="1" ht="15">
      <c r="C116" s="28"/>
    </row>
    <row r="117" s="7" customFormat="1" ht="15">
      <c r="C117" s="28"/>
    </row>
    <row r="118" s="7" customFormat="1" ht="15">
      <c r="C118" s="28"/>
    </row>
    <row r="119" s="7" customFormat="1" ht="15">
      <c r="C119" s="28"/>
    </row>
    <row r="120" s="7" customFormat="1" ht="15">
      <c r="C120" s="28"/>
    </row>
    <row r="121" s="7" customFormat="1" ht="15">
      <c r="C121" s="28"/>
    </row>
    <row r="122" s="7" customFormat="1" ht="15">
      <c r="C122" s="28"/>
    </row>
    <row r="123" s="7" customFormat="1" ht="15">
      <c r="C123" s="28"/>
    </row>
    <row r="124" s="7" customFormat="1" ht="15">
      <c r="C124" s="28"/>
    </row>
    <row r="125" s="7" customFormat="1" ht="15">
      <c r="C125" s="28"/>
    </row>
    <row r="126" s="7" customFormat="1" ht="15">
      <c r="C126" s="28"/>
    </row>
    <row r="127" s="7" customFormat="1" ht="15">
      <c r="C127" s="28"/>
    </row>
    <row r="128" s="7" customFormat="1" ht="15">
      <c r="C128" s="28"/>
    </row>
    <row r="129" s="7" customFormat="1" ht="15">
      <c r="C129" s="28"/>
    </row>
    <row r="130" s="7" customFormat="1" ht="15">
      <c r="C130" s="28"/>
    </row>
    <row r="131" s="7" customFormat="1" ht="15">
      <c r="C131" s="28"/>
    </row>
    <row r="132" s="7" customFormat="1" ht="15">
      <c r="C132" s="28"/>
    </row>
    <row r="133" s="7" customFormat="1" ht="15">
      <c r="C133" s="28"/>
    </row>
    <row r="134" s="7" customFormat="1" ht="15">
      <c r="C134" s="28"/>
    </row>
    <row r="135" s="7" customFormat="1" ht="15">
      <c r="C135" s="28"/>
    </row>
    <row r="136" s="7" customFormat="1" ht="15">
      <c r="C136" s="28"/>
    </row>
    <row r="137" s="7" customFormat="1" ht="15">
      <c r="C137" s="28"/>
    </row>
    <row r="138" s="7" customFormat="1" ht="15">
      <c r="C138" s="28"/>
    </row>
    <row r="139" s="7" customFormat="1" ht="15">
      <c r="C139" s="28"/>
    </row>
    <row r="140" s="7" customFormat="1" ht="15">
      <c r="C140" s="28"/>
    </row>
    <row r="141" s="7" customFormat="1" ht="15">
      <c r="C141" s="28"/>
    </row>
    <row r="142" s="7" customFormat="1" ht="15">
      <c r="C142" s="28"/>
    </row>
    <row r="143" s="7" customFormat="1" ht="15">
      <c r="C143" s="28"/>
    </row>
    <row r="144" s="7" customFormat="1" ht="15">
      <c r="C144" s="28"/>
    </row>
    <row r="145" s="7" customFormat="1" ht="15">
      <c r="C145" s="28"/>
    </row>
    <row r="146" s="7" customFormat="1" ht="15">
      <c r="C146" s="28"/>
    </row>
    <row r="147" s="7" customFormat="1" ht="15">
      <c r="C147" s="28"/>
    </row>
    <row r="148" s="7" customFormat="1" ht="15">
      <c r="C148" s="28"/>
    </row>
    <row r="149" s="7" customFormat="1" ht="15">
      <c r="C149" s="28"/>
    </row>
    <row r="150" s="7" customFormat="1" ht="15">
      <c r="C150" s="28"/>
    </row>
    <row r="151" s="7" customFormat="1" ht="15">
      <c r="C151" s="28"/>
    </row>
    <row r="152" s="7" customFormat="1" ht="15">
      <c r="C152" s="28"/>
    </row>
    <row r="153" s="7" customFormat="1" ht="15">
      <c r="C153" s="28"/>
    </row>
    <row r="154" s="7" customFormat="1" ht="15">
      <c r="C154" s="28"/>
    </row>
    <row r="155" s="7" customFormat="1" ht="15">
      <c r="C155" s="28"/>
    </row>
    <row r="156" s="7" customFormat="1" ht="15">
      <c r="C156" s="28"/>
    </row>
    <row r="157" s="7" customFormat="1" ht="15">
      <c r="C157" s="28"/>
    </row>
    <row r="158" s="7" customFormat="1" ht="15">
      <c r="C158" s="28"/>
    </row>
    <row r="159" s="7" customFormat="1" ht="15">
      <c r="C159" s="28"/>
    </row>
    <row r="160" s="7" customFormat="1" ht="15">
      <c r="C160" s="28"/>
    </row>
    <row r="161" s="7" customFormat="1" ht="15">
      <c r="C161" s="28"/>
    </row>
    <row r="162" s="7" customFormat="1" ht="15">
      <c r="C162" s="28"/>
    </row>
    <row r="163" s="7" customFormat="1" ht="15">
      <c r="C163" s="28"/>
    </row>
    <row r="164" s="7" customFormat="1" ht="15">
      <c r="C164" s="28"/>
    </row>
    <row r="165" s="7" customFormat="1" ht="15">
      <c r="C165" s="28"/>
    </row>
    <row r="166" s="7" customFormat="1" ht="15">
      <c r="C166" s="28"/>
    </row>
    <row r="167" s="7" customFormat="1" ht="15">
      <c r="C167" s="28"/>
    </row>
    <row r="168" s="7" customFormat="1" ht="15">
      <c r="C168" s="28"/>
    </row>
    <row r="169" s="7" customFormat="1" ht="15">
      <c r="C169" s="28"/>
    </row>
    <row r="170" s="7" customFormat="1" ht="15">
      <c r="C170" s="28"/>
    </row>
    <row r="171" s="7" customFormat="1" ht="15">
      <c r="C171" s="28"/>
    </row>
    <row r="172" s="7" customFormat="1" ht="15">
      <c r="C172" s="28"/>
    </row>
    <row r="173" s="7" customFormat="1" ht="15">
      <c r="C173" s="28"/>
    </row>
    <row r="174" s="7" customFormat="1" ht="15">
      <c r="C174" s="28"/>
    </row>
    <row r="175" s="7" customFormat="1" ht="15">
      <c r="C175" s="28"/>
    </row>
    <row r="176" s="7" customFormat="1" ht="15">
      <c r="C176" s="28"/>
    </row>
    <row r="177" s="7" customFormat="1" ht="15">
      <c r="C177" s="28"/>
    </row>
    <row r="178" s="7" customFormat="1" ht="15">
      <c r="C178" s="28"/>
    </row>
    <row r="179" s="7" customFormat="1" ht="15">
      <c r="C179" s="28"/>
    </row>
    <row r="180" s="7" customFormat="1" ht="15">
      <c r="C180" s="28"/>
    </row>
    <row r="181" s="7" customFormat="1" ht="15">
      <c r="C181" s="28"/>
    </row>
    <row r="182" s="7" customFormat="1" ht="15">
      <c r="C182" s="28"/>
    </row>
    <row r="183" s="7" customFormat="1" ht="15">
      <c r="C183" s="28"/>
    </row>
    <row r="184" s="7" customFormat="1" ht="15">
      <c r="C184" s="28"/>
    </row>
    <row r="185" s="7" customFormat="1" ht="15">
      <c r="C185" s="28"/>
    </row>
    <row r="186" s="7" customFormat="1" ht="15">
      <c r="C186" s="28"/>
    </row>
    <row r="187" s="7" customFormat="1" ht="15">
      <c r="C187" s="28"/>
    </row>
    <row r="188" s="7" customFormat="1" ht="15">
      <c r="C188" s="28"/>
    </row>
    <row r="189" s="7" customFormat="1" ht="15">
      <c r="C189" s="28"/>
    </row>
    <row r="190" s="7" customFormat="1" ht="15">
      <c r="C190" s="28"/>
    </row>
    <row r="191" s="7" customFormat="1" ht="15">
      <c r="C191" s="28"/>
    </row>
    <row r="192" s="7" customFormat="1" ht="15">
      <c r="C192" s="28"/>
    </row>
    <row r="193" s="7" customFormat="1" ht="15">
      <c r="C193" s="28"/>
    </row>
    <row r="194" s="7" customFormat="1" ht="15">
      <c r="C194" s="28"/>
    </row>
    <row r="195" s="7" customFormat="1" ht="15">
      <c r="C195" s="28"/>
    </row>
    <row r="196" s="7" customFormat="1" ht="15">
      <c r="C196" s="28"/>
    </row>
    <row r="197" s="7" customFormat="1" ht="15">
      <c r="C197" s="28"/>
    </row>
    <row r="198" s="7" customFormat="1" ht="15">
      <c r="C198" s="28"/>
    </row>
    <row r="199" s="7" customFormat="1" ht="15">
      <c r="C199" s="28"/>
    </row>
    <row r="200" s="7" customFormat="1" ht="15">
      <c r="C200" s="28"/>
    </row>
    <row r="201" s="7" customFormat="1" ht="15">
      <c r="C201" s="28"/>
    </row>
    <row r="202" s="7" customFormat="1" ht="15">
      <c r="C202" s="28"/>
    </row>
    <row r="203" s="7" customFormat="1" ht="15">
      <c r="C203" s="28"/>
    </row>
    <row r="204" s="7" customFormat="1" ht="15">
      <c r="C204" s="28"/>
    </row>
    <row r="205" s="7" customFormat="1" ht="15">
      <c r="C205" s="28"/>
    </row>
    <row r="206" s="7" customFormat="1" ht="15">
      <c r="C206" s="28"/>
    </row>
    <row r="207" s="7" customFormat="1" ht="15">
      <c r="C207" s="28"/>
    </row>
    <row r="208" s="7" customFormat="1" ht="15">
      <c r="C208" s="28"/>
    </row>
    <row r="209" s="7" customFormat="1" ht="15">
      <c r="C209" s="28"/>
    </row>
    <row r="210" s="7" customFormat="1" ht="15">
      <c r="C210" s="28"/>
    </row>
    <row r="211" s="7" customFormat="1" ht="15">
      <c r="C211" s="28"/>
    </row>
  </sheetData>
  <sheetProtection/>
  <mergeCells count="3">
    <mergeCell ref="E2:F2"/>
    <mergeCell ref="G2:H2"/>
    <mergeCell ref="B12:H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J189"/>
  <sheetViews>
    <sheetView showGridLines="0" view="pageBreakPreview" zoomScaleNormal="130" zoomScaleSheetLayoutView="100" zoomScalePageLayoutView="85" workbookViewId="0" topLeftCell="A1">
      <selection activeCell="B1" sqref="B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19</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SUM(H10:H10)</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27.75" customHeight="1">
      <c r="A10" s="71">
        <v>1</v>
      </c>
      <c r="B10" s="56" t="s">
        <v>105</v>
      </c>
      <c r="C10" s="56">
        <v>720</v>
      </c>
      <c r="D10" s="56" t="s">
        <v>41</v>
      </c>
      <c r="E10" s="43"/>
      <c r="F10" s="43"/>
      <c r="G10" s="58"/>
      <c r="H10" s="51">
        <f>ROUND(ROUND(C10,2)*ROUND(G10,2),2)</f>
        <v>0</v>
      </c>
    </row>
    <row r="11" ht="15">
      <c r="D11" s="7"/>
    </row>
    <row r="12" ht="15">
      <c r="D12" s="7"/>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1:J189"/>
  <sheetViews>
    <sheetView showGridLines="0" view="pageBreakPreview" zoomScaleNormal="130" zoomScaleSheetLayoutView="100" zoomScalePageLayoutView="85" workbookViewId="0" topLeftCell="A1">
      <selection activeCell="B4" sqref="B4"/>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20</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SUM(H10:H10)</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35.25" customHeight="1">
      <c r="A10" s="71">
        <v>1</v>
      </c>
      <c r="B10" s="107" t="s">
        <v>175</v>
      </c>
      <c r="C10" s="56">
        <v>36</v>
      </c>
      <c r="D10" s="56" t="s">
        <v>149</v>
      </c>
      <c r="E10" s="88"/>
      <c r="F10" s="43"/>
      <c r="G10" s="58"/>
      <c r="H10" s="51">
        <f>ROUND(ROUND(C10,2)*ROUND(G10,2),2)</f>
        <v>0</v>
      </c>
    </row>
    <row r="11" ht="15">
      <c r="D11" s="7"/>
    </row>
    <row r="12" ht="15">
      <c r="D12" s="7"/>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J201"/>
  <sheetViews>
    <sheetView showGridLines="0" view="pageBreakPreview" zoomScale="115" zoomScaleSheetLayoutView="115" zoomScalePageLayoutView="85" workbookViewId="0" topLeftCell="A1">
      <selection activeCell="B26" sqref="B26"/>
    </sheetView>
  </sheetViews>
  <sheetFormatPr defaultColWidth="9.00390625" defaultRowHeight="12.75"/>
  <cols>
    <col min="1" max="1" width="5.25390625" style="7" customWidth="1"/>
    <col min="2" max="2" width="75.75390625" style="7" customWidth="1"/>
    <col min="3" max="3" width="9.75390625" style="28" customWidth="1"/>
    <col min="4" max="4" width="10.75390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2</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SUM(H10:H12)</f>
        <v>0</v>
      </c>
      <c r="G7" s="37"/>
      <c r="H7" s="37"/>
    </row>
    <row r="8" spans="1:8" ht="15">
      <c r="A8" s="37"/>
      <c r="B8" s="32"/>
      <c r="C8" s="38"/>
      <c r="D8" s="39"/>
      <c r="E8" s="37"/>
      <c r="F8" s="37"/>
      <c r="G8" s="37"/>
      <c r="H8" s="37"/>
    </row>
    <row r="9" spans="1:8" s="47" customFormat="1" ht="45">
      <c r="A9" s="111" t="s">
        <v>24</v>
      </c>
      <c r="B9" s="111" t="s">
        <v>37</v>
      </c>
      <c r="C9" s="119" t="s">
        <v>25</v>
      </c>
      <c r="D9" s="118" t="s">
        <v>46</v>
      </c>
      <c r="E9" s="111" t="s">
        <v>38</v>
      </c>
      <c r="F9" s="111" t="s">
        <v>39</v>
      </c>
      <c r="G9" s="111" t="s">
        <v>40</v>
      </c>
      <c r="H9" s="111" t="s">
        <v>8</v>
      </c>
    </row>
    <row r="10" spans="1:8" s="47" customFormat="1" ht="41.25" customHeight="1">
      <c r="A10" s="54">
        <v>1</v>
      </c>
      <c r="B10" s="40" t="s">
        <v>65</v>
      </c>
      <c r="C10" s="48">
        <v>300</v>
      </c>
      <c r="D10" s="40" t="s">
        <v>41</v>
      </c>
      <c r="E10" s="49"/>
      <c r="F10" s="49"/>
      <c r="G10" s="67"/>
      <c r="H10" s="51">
        <f>ROUND(ROUND(C10,2)*ROUND(G10,2),2)</f>
        <v>0</v>
      </c>
    </row>
    <row r="11" spans="1:8" ht="34.5" customHeight="1">
      <c r="A11" s="54">
        <v>2</v>
      </c>
      <c r="B11" s="40" t="s">
        <v>173</v>
      </c>
      <c r="C11" s="57">
        <v>700</v>
      </c>
      <c r="D11" s="40" t="s">
        <v>41</v>
      </c>
      <c r="E11" s="49"/>
      <c r="F11" s="49"/>
      <c r="G11" s="67"/>
      <c r="H11" s="51">
        <f>ROUND(ROUND(C11,2)*ROUND(G11,2),2)</f>
        <v>0</v>
      </c>
    </row>
    <row r="12" spans="1:8" ht="45.75" customHeight="1">
      <c r="A12" s="54">
        <v>3</v>
      </c>
      <c r="B12" s="40" t="s">
        <v>66</v>
      </c>
      <c r="C12" s="57">
        <v>60</v>
      </c>
      <c r="D12" s="40" t="s">
        <v>41</v>
      </c>
      <c r="E12" s="49"/>
      <c r="F12" s="49"/>
      <c r="G12" s="67"/>
      <c r="H12" s="51">
        <f>ROUND(ROUND(C12,2)*ROUND(G12,2),2)</f>
        <v>0</v>
      </c>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row r="196" ht="15">
      <c r="D196" s="7"/>
    </row>
    <row r="197" ht="15">
      <c r="D197" s="7"/>
    </row>
    <row r="198" ht="15">
      <c r="D198" s="7"/>
    </row>
    <row r="199" ht="15">
      <c r="D199" s="7"/>
    </row>
    <row r="200" ht="15">
      <c r="D200" s="7"/>
    </row>
    <row r="201" ht="15">
      <c r="D201"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J176"/>
  <sheetViews>
    <sheetView showGridLines="0" view="pageBreakPreview" zoomScaleSheetLayoutView="100" zoomScalePageLayoutView="85" workbookViewId="0" topLeftCell="A1">
      <selection activeCell="B13" sqref="B13"/>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3</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SUM(H10:H14)</f>
        <v>0</v>
      </c>
      <c r="G7" s="37"/>
      <c r="H7" s="37"/>
    </row>
    <row r="8" spans="1:8" ht="15">
      <c r="A8" s="37"/>
      <c r="B8" s="32"/>
      <c r="C8" s="38"/>
      <c r="D8" s="39"/>
      <c r="E8" s="37"/>
      <c r="F8" s="37"/>
      <c r="G8" s="37"/>
      <c r="H8" s="37"/>
    </row>
    <row r="9" spans="1:8" s="47" customFormat="1" ht="45">
      <c r="A9" s="111" t="s">
        <v>24</v>
      </c>
      <c r="B9" s="111" t="s">
        <v>37</v>
      </c>
      <c r="C9" s="119" t="s">
        <v>25</v>
      </c>
      <c r="D9" s="118" t="s">
        <v>46</v>
      </c>
      <c r="E9" s="111" t="s">
        <v>38</v>
      </c>
      <c r="F9" s="111" t="s">
        <v>39</v>
      </c>
      <c r="G9" s="111" t="s">
        <v>40</v>
      </c>
      <c r="H9" s="111" t="s">
        <v>8</v>
      </c>
    </row>
    <row r="10" spans="1:8" s="47" customFormat="1" ht="68.25" customHeight="1">
      <c r="A10" s="54">
        <v>1</v>
      </c>
      <c r="B10" s="43" t="s">
        <v>68</v>
      </c>
      <c r="C10" s="48">
        <v>4800</v>
      </c>
      <c r="D10" s="43" t="s">
        <v>41</v>
      </c>
      <c r="E10" s="49"/>
      <c r="F10" s="49"/>
      <c r="G10" s="67"/>
      <c r="H10" s="51">
        <f>ROUND(ROUND(C10,2)*ROUND(G10,2),2)</f>
        <v>0</v>
      </c>
    </row>
    <row r="11" spans="1:8" s="47" customFormat="1" ht="69" customHeight="1">
      <c r="A11" s="54">
        <v>2</v>
      </c>
      <c r="B11" s="43" t="s">
        <v>69</v>
      </c>
      <c r="C11" s="48">
        <v>4800</v>
      </c>
      <c r="D11" s="43" t="s">
        <v>41</v>
      </c>
      <c r="E11" s="49"/>
      <c r="F11" s="49"/>
      <c r="G11" s="67"/>
      <c r="H11" s="51">
        <f>ROUND(ROUND(C11,2)*ROUND(G11,2),2)</f>
        <v>0</v>
      </c>
    </row>
    <row r="12" spans="1:8" ht="70.5" customHeight="1">
      <c r="A12" s="54">
        <v>3</v>
      </c>
      <c r="B12" s="43" t="s">
        <v>186</v>
      </c>
      <c r="C12" s="48">
        <v>250</v>
      </c>
      <c r="D12" s="43" t="s">
        <v>41</v>
      </c>
      <c r="E12" s="8"/>
      <c r="F12" s="8"/>
      <c r="G12" s="8"/>
      <c r="H12" s="51">
        <f>ROUND(ROUND(C12,2)*ROUND(G12,2),2)</f>
        <v>0</v>
      </c>
    </row>
    <row r="13" spans="1:8" ht="66" customHeight="1">
      <c r="A13" s="54">
        <v>4</v>
      </c>
      <c r="B13" s="43" t="s">
        <v>70</v>
      </c>
      <c r="C13" s="48">
        <v>50</v>
      </c>
      <c r="D13" s="43" t="s">
        <v>41</v>
      </c>
      <c r="E13" s="8"/>
      <c r="F13" s="8"/>
      <c r="G13" s="8"/>
      <c r="H13" s="51">
        <f>ROUND(ROUND(C13,2)*ROUND(G13,2),2)</f>
        <v>0</v>
      </c>
    </row>
    <row r="14" spans="1:8" ht="48" customHeight="1">
      <c r="A14" s="54">
        <v>5</v>
      </c>
      <c r="B14" s="43" t="s">
        <v>67</v>
      </c>
      <c r="C14" s="48">
        <v>72</v>
      </c>
      <c r="D14" s="43" t="s">
        <v>41</v>
      </c>
      <c r="E14" s="8"/>
      <c r="F14" s="8"/>
      <c r="G14" s="8"/>
      <c r="H14" s="51">
        <f>ROUND(ROUND(C14,2)*ROUND(G14,2),2)</f>
        <v>0</v>
      </c>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J213"/>
  <sheetViews>
    <sheetView showGridLines="0" view="pageBreakPreview" zoomScale="110" zoomScaleSheetLayoutView="110" zoomScalePageLayoutView="85" workbookViewId="0" topLeftCell="A7">
      <selection activeCell="E14" sqref="E14"/>
    </sheetView>
  </sheetViews>
  <sheetFormatPr defaultColWidth="9.00390625" defaultRowHeight="12.75"/>
  <cols>
    <col min="1" max="1" width="5.25390625" style="7" customWidth="1"/>
    <col min="2" max="2" width="74.875" style="7" customWidth="1"/>
    <col min="3" max="3" width="10.375" style="28" bestFit="1"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4</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SUM(H10:H16)</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189.75" customHeight="1">
      <c r="A10" s="54">
        <v>1</v>
      </c>
      <c r="B10" s="43" t="s">
        <v>178</v>
      </c>
      <c r="C10" s="70">
        <v>25000</v>
      </c>
      <c r="D10" s="43" t="s">
        <v>41</v>
      </c>
      <c r="E10" s="46"/>
      <c r="F10" s="46"/>
      <c r="G10" s="58"/>
      <c r="H10" s="58">
        <f>ROUND(ROUND(C10,2)*ROUND(G10,2),2)</f>
        <v>0</v>
      </c>
    </row>
    <row r="11" spans="1:8" ht="75">
      <c r="A11" s="54">
        <v>2</v>
      </c>
      <c r="B11" s="43" t="s">
        <v>75</v>
      </c>
      <c r="C11" s="70">
        <v>10</v>
      </c>
      <c r="D11" s="43" t="s">
        <v>41</v>
      </c>
      <c r="E11" s="46"/>
      <c r="F11" s="46"/>
      <c r="G11" s="58"/>
      <c r="H11" s="58">
        <f aca="true" t="shared" si="0" ref="H11:H16">ROUND(ROUND(C11,2)*ROUND(G11,2),2)</f>
        <v>0</v>
      </c>
    </row>
    <row r="12" spans="1:8" ht="75">
      <c r="A12" s="54">
        <v>3</v>
      </c>
      <c r="B12" s="43" t="s">
        <v>71</v>
      </c>
      <c r="C12" s="70">
        <v>10</v>
      </c>
      <c r="D12" s="43" t="s">
        <v>41</v>
      </c>
      <c r="E12" s="46"/>
      <c r="F12" s="46"/>
      <c r="G12" s="58"/>
      <c r="H12" s="58">
        <f t="shared" si="0"/>
        <v>0</v>
      </c>
    </row>
    <row r="13" spans="1:8" ht="63.75" customHeight="1">
      <c r="A13" s="54">
        <v>4</v>
      </c>
      <c r="B13" s="43" t="s">
        <v>72</v>
      </c>
      <c r="C13" s="70">
        <v>3</v>
      </c>
      <c r="D13" s="43" t="s">
        <v>41</v>
      </c>
      <c r="E13" s="46"/>
      <c r="F13" s="46"/>
      <c r="G13" s="58"/>
      <c r="H13" s="58">
        <f t="shared" si="0"/>
        <v>0</v>
      </c>
    </row>
    <row r="14" spans="1:8" ht="90">
      <c r="A14" s="54">
        <v>5</v>
      </c>
      <c r="B14" s="43" t="s">
        <v>73</v>
      </c>
      <c r="C14" s="70">
        <v>4</v>
      </c>
      <c r="D14" s="43" t="s">
        <v>41</v>
      </c>
      <c r="E14" s="46"/>
      <c r="F14" s="46"/>
      <c r="G14" s="58"/>
      <c r="H14" s="58">
        <f t="shared" si="0"/>
        <v>0</v>
      </c>
    </row>
    <row r="15" spans="1:8" ht="45">
      <c r="A15" s="54">
        <v>6</v>
      </c>
      <c r="B15" s="43" t="s">
        <v>179</v>
      </c>
      <c r="C15" s="70">
        <v>300</v>
      </c>
      <c r="D15" s="43" t="s">
        <v>41</v>
      </c>
      <c r="E15" s="46"/>
      <c r="F15" s="46"/>
      <c r="G15" s="58"/>
      <c r="H15" s="58">
        <f t="shared" si="0"/>
        <v>0</v>
      </c>
    </row>
    <row r="16" spans="1:8" ht="75">
      <c r="A16" s="54">
        <v>7</v>
      </c>
      <c r="B16" s="43" t="s">
        <v>74</v>
      </c>
      <c r="C16" s="70">
        <v>200</v>
      </c>
      <c r="D16" s="43" t="s">
        <v>41</v>
      </c>
      <c r="E16" s="46"/>
      <c r="F16" s="46"/>
      <c r="G16" s="58"/>
      <c r="H16" s="58">
        <f t="shared" si="0"/>
        <v>0</v>
      </c>
    </row>
    <row r="17" s="7" customFormat="1" ht="15">
      <c r="C17" s="28"/>
    </row>
    <row r="18" s="7" customFormat="1" ht="15">
      <c r="C18" s="28"/>
    </row>
    <row r="19" s="7" customFormat="1" ht="15">
      <c r="C19" s="28"/>
    </row>
    <row r="20" s="7" customFormat="1" ht="15">
      <c r="C20" s="28"/>
    </row>
    <row r="21" s="7" customFormat="1" ht="15">
      <c r="C21" s="28"/>
    </row>
    <row r="22" s="7" customFormat="1" ht="15">
      <c r="C22" s="28"/>
    </row>
    <row r="23" s="7" customFormat="1" ht="15">
      <c r="C23" s="28"/>
    </row>
    <row r="24" s="7" customFormat="1" ht="15">
      <c r="C24" s="28"/>
    </row>
    <row r="25" s="7" customFormat="1" ht="15">
      <c r="C25" s="28"/>
    </row>
    <row r="26" s="7" customFormat="1" ht="15">
      <c r="C26" s="28"/>
    </row>
    <row r="27" s="7" customFormat="1" ht="15">
      <c r="C27" s="28"/>
    </row>
    <row r="28" s="7" customFormat="1" ht="15">
      <c r="C28" s="28"/>
    </row>
    <row r="29" s="7" customFormat="1" ht="15">
      <c r="C29" s="28"/>
    </row>
    <row r="30" s="7" customFormat="1" ht="15">
      <c r="C30" s="28"/>
    </row>
    <row r="31" s="7" customFormat="1" ht="15">
      <c r="C31" s="28"/>
    </row>
    <row r="32" s="7" customFormat="1" ht="15">
      <c r="C32" s="28"/>
    </row>
    <row r="33" s="7" customFormat="1" ht="15">
      <c r="C33" s="28"/>
    </row>
    <row r="34" s="7" customFormat="1" ht="15">
      <c r="C34" s="28"/>
    </row>
    <row r="35" s="7" customFormat="1" ht="15">
      <c r="C35" s="28"/>
    </row>
    <row r="36" s="7" customFormat="1" ht="15">
      <c r="C36" s="28"/>
    </row>
    <row r="37" s="7" customFormat="1" ht="15">
      <c r="C37" s="28"/>
    </row>
    <row r="38" s="7" customFormat="1" ht="15">
      <c r="C38" s="28"/>
    </row>
    <row r="39" s="7" customFormat="1" ht="15">
      <c r="C39" s="28"/>
    </row>
    <row r="40" s="7" customFormat="1" ht="15">
      <c r="C40" s="28"/>
    </row>
    <row r="41" s="7" customFormat="1" ht="15">
      <c r="C41" s="28"/>
    </row>
    <row r="42" s="7" customFormat="1" ht="15">
      <c r="C42" s="28"/>
    </row>
    <row r="43" s="7" customFormat="1" ht="15">
      <c r="C43" s="28"/>
    </row>
    <row r="44" s="7" customFormat="1" ht="15">
      <c r="C44" s="28"/>
    </row>
    <row r="45" s="7" customFormat="1" ht="15">
      <c r="C45" s="28"/>
    </row>
    <row r="46" s="7" customFormat="1" ht="15">
      <c r="C46" s="28"/>
    </row>
    <row r="47" s="7" customFormat="1" ht="15">
      <c r="C47" s="28"/>
    </row>
    <row r="48" s="7" customFormat="1" ht="15">
      <c r="C48" s="28"/>
    </row>
    <row r="49" s="7" customFormat="1" ht="15">
      <c r="C49" s="28"/>
    </row>
    <row r="50" s="7" customFormat="1" ht="15">
      <c r="C50" s="28"/>
    </row>
    <row r="51" s="7" customFormat="1" ht="15">
      <c r="C51" s="28"/>
    </row>
    <row r="52" s="7" customFormat="1" ht="15">
      <c r="C52" s="28"/>
    </row>
    <row r="53" s="7" customFormat="1" ht="15">
      <c r="C53" s="28"/>
    </row>
    <row r="54" s="7" customFormat="1" ht="15">
      <c r="C54" s="28"/>
    </row>
    <row r="55" s="7" customFormat="1" ht="15">
      <c r="C55" s="28"/>
    </row>
    <row r="56" s="7" customFormat="1" ht="15">
      <c r="C56" s="28"/>
    </row>
    <row r="57" s="7" customFormat="1" ht="15">
      <c r="C57" s="28"/>
    </row>
    <row r="58" s="7" customFormat="1" ht="15">
      <c r="C58" s="28"/>
    </row>
    <row r="59" s="7" customFormat="1" ht="15">
      <c r="C59" s="28"/>
    </row>
    <row r="60" s="7" customFormat="1" ht="15">
      <c r="C60" s="28"/>
    </row>
    <row r="61" s="7" customFormat="1" ht="15">
      <c r="C61" s="28"/>
    </row>
    <row r="62" s="7" customFormat="1" ht="15">
      <c r="C62" s="28"/>
    </row>
    <row r="63" s="7" customFormat="1" ht="15">
      <c r="C63" s="28"/>
    </row>
    <row r="64" s="7" customFormat="1" ht="15">
      <c r="C64" s="28"/>
    </row>
    <row r="65" s="7" customFormat="1" ht="15">
      <c r="C65" s="28"/>
    </row>
    <row r="66" s="7" customFormat="1" ht="15">
      <c r="C66" s="28"/>
    </row>
    <row r="67" s="7" customFormat="1" ht="15">
      <c r="C67" s="28"/>
    </row>
    <row r="68" s="7" customFormat="1" ht="15">
      <c r="C68" s="28"/>
    </row>
    <row r="69" s="7" customFormat="1" ht="15">
      <c r="C69" s="28"/>
    </row>
    <row r="70" s="7" customFormat="1" ht="15">
      <c r="C70" s="28"/>
    </row>
    <row r="71" s="7" customFormat="1" ht="15">
      <c r="C71" s="28"/>
    </row>
    <row r="72" s="7" customFormat="1" ht="15">
      <c r="C72" s="28"/>
    </row>
    <row r="73" s="7" customFormat="1" ht="15">
      <c r="C73" s="28"/>
    </row>
    <row r="74" s="7" customFormat="1" ht="15">
      <c r="C74" s="28"/>
    </row>
    <row r="75" s="7" customFormat="1" ht="15">
      <c r="C75" s="28"/>
    </row>
    <row r="76" s="7" customFormat="1" ht="15">
      <c r="C76" s="28"/>
    </row>
    <row r="77" s="7" customFormat="1" ht="15">
      <c r="C77" s="28"/>
    </row>
    <row r="78" s="7" customFormat="1" ht="15">
      <c r="C78" s="28"/>
    </row>
    <row r="79" s="7" customFormat="1" ht="15">
      <c r="C79" s="28"/>
    </row>
    <row r="80" s="7" customFormat="1" ht="15">
      <c r="C80" s="28"/>
    </row>
    <row r="81" s="7" customFormat="1" ht="15">
      <c r="C81" s="28"/>
    </row>
    <row r="82" s="7" customFormat="1" ht="15">
      <c r="C82" s="28"/>
    </row>
    <row r="83" s="7" customFormat="1" ht="15">
      <c r="C83" s="28"/>
    </row>
    <row r="84" s="7" customFormat="1" ht="15">
      <c r="C84" s="28"/>
    </row>
    <row r="85" s="7" customFormat="1" ht="15">
      <c r="C85" s="28"/>
    </row>
    <row r="86" s="7" customFormat="1" ht="15">
      <c r="C86" s="28"/>
    </row>
    <row r="87" s="7" customFormat="1" ht="15">
      <c r="C87" s="28"/>
    </row>
    <row r="88" s="7" customFormat="1" ht="15">
      <c r="C88" s="28"/>
    </row>
    <row r="89" s="7" customFormat="1" ht="15">
      <c r="C89" s="28"/>
    </row>
    <row r="90" s="7" customFormat="1" ht="15">
      <c r="C90" s="28"/>
    </row>
    <row r="91" s="7" customFormat="1" ht="15">
      <c r="C91" s="28"/>
    </row>
    <row r="92" s="7" customFormat="1" ht="15">
      <c r="C92" s="28"/>
    </row>
    <row r="93" s="7" customFormat="1" ht="15">
      <c r="C93" s="28"/>
    </row>
    <row r="94" s="7" customFormat="1" ht="15">
      <c r="C94" s="28"/>
    </row>
    <row r="95" s="7" customFormat="1" ht="15">
      <c r="C95" s="28"/>
    </row>
    <row r="96" s="7" customFormat="1" ht="15">
      <c r="C96" s="28"/>
    </row>
    <row r="97" s="7" customFormat="1" ht="15">
      <c r="C97" s="28"/>
    </row>
    <row r="98" s="7" customFormat="1" ht="15">
      <c r="C98" s="28"/>
    </row>
    <row r="99" s="7" customFormat="1" ht="15">
      <c r="C99" s="28"/>
    </row>
    <row r="100" s="7" customFormat="1" ht="15">
      <c r="C100" s="28"/>
    </row>
    <row r="101" s="7" customFormat="1" ht="15">
      <c r="C101" s="28"/>
    </row>
    <row r="102" s="7" customFormat="1" ht="15">
      <c r="C102" s="28"/>
    </row>
    <row r="103" s="7" customFormat="1" ht="15">
      <c r="C103" s="28"/>
    </row>
    <row r="104" s="7" customFormat="1" ht="15">
      <c r="C104" s="28"/>
    </row>
    <row r="105" s="7" customFormat="1" ht="15">
      <c r="C105" s="28"/>
    </row>
    <row r="106" s="7" customFormat="1" ht="15">
      <c r="C106" s="28"/>
    </row>
    <row r="107" s="7" customFormat="1" ht="15">
      <c r="C107" s="28"/>
    </row>
    <row r="108" s="7" customFormat="1" ht="15">
      <c r="C108" s="28"/>
    </row>
    <row r="109" s="7" customFormat="1" ht="15">
      <c r="C109" s="28"/>
    </row>
    <row r="110" s="7" customFormat="1" ht="15">
      <c r="C110" s="28"/>
    </row>
    <row r="111" s="7" customFormat="1" ht="15">
      <c r="C111" s="28"/>
    </row>
    <row r="112" s="7" customFormat="1" ht="15">
      <c r="C112" s="28"/>
    </row>
    <row r="113" s="7" customFormat="1" ht="15">
      <c r="C113" s="28"/>
    </row>
    <row r="114" s="7" customFormat="1" ht="15">
      <c r="C114" s="28"/>
    </row>
    <row r="115" s="7" customFormat="1" ht="15">
      <c r="C115" s="28"/>
    </row>
    <row r="116" s="7" customFormat="1" ht="15">
      <c r="C116" s="28"/>
    </row>
    <row r="117" s="7" customFormat="1" ht="15">
      <c r="C117" s="28"/>
    </row>
    <row r="118" s="7" customFormat="1" ht="15">
      <c r="C118" s="28"/>
    </row>
    <row r="119" s="7" customFormat="1" ht="15">
      <c r="C119" s="28"/>
    </row>
    <row r="120" s="7" customFormat="1" ht="15">
      <c r="C120" s="28"/>
    </row>
    <row r="121" s="7" customFormat="1" ht="15">
      <c r="C121" s="28"/>
    </row>
    <row r="122" s="7" customFormat="1" ht="15">
      <c r="C122" s="28"/>
    </row>
    <row r="123" s="7" customFormat="1" ht="15">
      <c r="C123" s="28"/>
    </row>
    <row r="124" s="7" customFormat="1" ht="15">
      <c r="C124" s="28"/>
    </row>
    <row r="125" s="7" customFormat="1" ht="15">
      <c r="C125" s="28"/>
    </row>
    <row r="126" s="7" customFormat="1" ht="15">
      <c r="C126" s="28"/>
    </row>
    <row r="127" s="7" customFormat="1" ht="15">
      <c r="C127" s="28"/>
    </row>
    <row r="128" s="7" customFormat="1" ht="15">
      <c r="C128" s="28"/>
    </row>
    <row r="129" s="7" customFormat="1" ht="15">
      <c r="C129" s="28"/>
    </row>
    <row r="130" s="7" customFormat="1" ht="15">
      <c r="C130" s="28"/>
    </row>
    <row r="131" s="7" customFormat="1" ht="15">
      <c r="C131" s="28"/>
    </row>
    <row r="132" s="7" customFormat="1" ht="15">
      <c r="C132" s="28"/>
    </row>
    <row r="133" s="7" customFormat="1" ht="15">
      <c r="C133" s="28"/>
    </row>
    <row r="134" s="7" customFormat="1" ht="15">
      <c r="C134" s="28"/>
    </row>
    <row r="135" s="7" customFormat="1" ht="15">
      <c r="C135" s="28"/>
    </row>
    <row r="136" s="7" customFormat="1" ht="15">
      <c r="C136" s="28"/>
    </row>
    <row r="137" s="7" customFormat="1" ht="15">
      <c r="C137" s="28"/>
    </row>
    <row r="138" s="7" customFormat="1" ht="15">
      <c r="C138" s="28"/>
    </row>
    <row r="139" s="7" customFormat="1" ht="15">
      <c r="C139" s="28"/>
    </row>
    <row r="140" s="7" customFormat="1" ht="15">
      <c r="C140" s="28"/>
    </row>
    <row r="141" s="7" customFormat="1" ht="15">
      <c r="C141" s="28"/>
    </row>
    <row r="142" s="7" customFormat="1" ht="15">
      <c r="C142" s="28"/>
    </row>
    <row r="143" s="7" customFormat="1" ht="15">
      <c r="C143" s="28"/>
    </row>
    <row r="144" s="7" customFormat="1" ht="15">
      <c r="C144" s="28"/>
    </row>
    <row r="145" s="7" customFormat="1" ht="15">
      <c r="C145" s="28"/>
    </row>
    <row r="146" s="7" customFormat="1" ht="15">
      <c r="C146" s="28"/>
    </row>
    <row r="147" s="7" customFormat="1" ht="15">
      <c r="C147" s="28"/>
    </row>
    <row r="148" s="7" customFormat="1" ht="15">
      <c r="C148" s="28"/>
    </row>
    <row r="149" s="7" customFormat="1" ht="15">
      <c r="C149" s="28"/>
    </row>
    <row r="150" s="7" customFormat="1" ht="15">
      <c r="C150" s="28"/>
    </row>
    <row r="151" s="7" customFormat="1" ht="15">
      <c r="C151" s="28"/>
    </row>
    <row r="152" s="7" customFormat="1" ht="15">
      <c r="C152" s="28"/>
    </row>
    <row r="153" s="7" customFormat="1" ht="15">
      <c r="C153" s="28"/>
    </row>
    <row r="154" s="7" customFormat="1" ht="15">
      <c r="C154" s="28"/>
    </row>
    <row r="155" s="7" customFormat="1" ht="15">
      <c r="C155" s="28"/>
    </row>
    <row r="156" s="7" customFormat="1" ht="15">
      <c r="C156" s="28"/>
    </row>
    <row r="157" s="7" customFormat="1" ht="15">
      <c r="C157" s="28"/>
    </row>
    <row r="158" s="7" customFormat="1" ht="15">
      <c r="C158" s="28"/>
    </row>
    <row r="159" s="7" customFormat="1" ht="15">
      <c r="C159" s="28"/>
    </row>
    <row r="160" s="7" customFormat="1" ht="15">
      <c r="C160" s="28"/>
    </row>
    <row r="161" s="7" customFormat="1" ht="15">
      <c r="C161" s="28"/>
    </row>
    <row r="162" s="7" customFormat="1" ht="15">
      <c r="C162" s="28"/>
    </row>
    <row r="163" s="7" customFormat="1" ht="15">
      <c r="C163" s="28"/>
    </row>
    <row r="164" s="7" customFormat="1" ht="15">
      <c r="C164" s="28"/>
    </row>
    <row r="165" s="7" customFormat="1" ht="15">
      <c r="C165" s="28"/>
    </row>
    <row r="166" s="7" customFormat="1" ht="15">
      <c r="C166" s="28"/>
    </row>
    <row r="167" s="7" customFormat="1" ht="15">
      <c r="C167" s="28"/>
    </row>
    <row r="168" s="7" customFormat="1" ht="15">
      <c r="C168" s="28"/>
    </row>
    <row r="169" s="7" customFormat="1" ht="15">
      <c r="C169" s="28"/>
    </row>
    <row r="170" s="7" customFormat="1" ht="15">
      <c r="C170" s="28"/>
    </row>
    <row r="171" s="7" customFormat="1" ht="15">
      <c r="C171" s="28"/>
    </row>
    <row r="172" s="7" customFormat="1" ht="15">
      <c r="C172" s="28"/>
    </row>
    <row r="173" s="7" customFormat="1" ht="15">
      <c r="C173" s="28"/>
    </row>
    <row r="174" s="7" customFormat="1" ht="15">
      <c r="C174" s="28"/>
    </row>
    <row r="175" s="7" customFormat="1" ht="15">
      <c r="C175" s="28"/>
    </row>
    <row r="176" s="7" customFormat="1" ht="15">
      <c r="C176" s="28"/>
    </row>
    <row r="177" s="7" customFormat="1" ht="15">
      <c r="C177" s="28"/>
    </row>
    <row r="178" s="7" customFormat="1" ht="15">
      <c r="C178" s="28"/>
    </row>
    <row r="179" s="7" customFormat="1" ht="15">
      <c r="C179" s="28"/>
    </row>
    <row r="180" s="7" customFormat="1" ht="15">
      <c r="C180" s="28"/>
    </row>
    <row r="181" s="7" customFormat="1" ht="15">
      <c r="C181" s="28"/>
    </row>
    <row r="182" s="7" customFormat="1" ht="15">
      <c r="C182" s="28"/>
    </row>
    <row r="183" s="7" customFormat="1" ht="15">
      <c r="C183" s="28"/>
    </row>
    <row r="184" s="7" customFormat="1" ht="15">
      <c r="C184" s="28"/>
    </row>
    <row r="185" s="7" customFormat="1" ht="15">
      <c r="C185" s="28"/>
    </row>
    <row r="186" s="7" customFormat="1" ht="15">
      <c r="C186" s="28"/>
    </row>
    <row r="187" s="7" customFormat="1" ht="15">
      <c r="C187" s="28"/>
    </row>
    <row r="188" s="7" customFormat="1" ht="15">
      <c r="C188" s="28"/>
    </row>
    <row r="189" s="7" customFormat="1" ht="15">
      <c r="C189" s="28"/>
    </row>
    <row r="190" s="7" customFormat="1" ht="15">
      <c r="C190" s="28"/>
    </row>
    <row r="191" s="7" customFormat="1" ht="15">
      <c r="C191" s="28"/>
    </row>
    <row r="192" s="7" customFormat="1" ht="15">
      <c r="C192" s="28"/>
    </row>
    <row r="193" s="7" customFormat="1" ht="15">
      <c r="C193" s="28"/>
    </row>
    <row r="194" s="7" customFormat="1" ht="15">
      <c r="C194" s="28"/>
    </row>
    <row r="195" s="7" customFormat="1" ht="15">
      <c r="C195" s="28"/>
    </row>
    <row r="196" s="7" customFormat="1" ht="15">
      <c r="C196" s="28"/>
    </row>
    <row r="197" s="7" customFormat="1" ht="15">
      <c r="C197" s="28"/>
    </row>
    <row r="198" s="7" customFormat="1" ht="15">
      <c r="C198" s="28"/>
    </row>
    <row r="199" s="7" customFormat="1" ht="15">
      <c r="C199" s="28"/>
    </row>
    <row r="200" s="7" customFormat="1" ht="15">
      <c r="C200" s="28"/>
    </row>
    <row r="201" s="7" customFormat="1" ht="15">
      <c r="C201" s="28"/>
    </row>
    <row r="202" s="7" customFormat="1" ht="15">
      <c r="C202" s="28"/>
    </row>
    <row r="203" s="7" customFormat="1" ht="15">
      <c r="C203" s="28"/>
    </row>
    <row r="204" s="7" customFormat="1" ht="15">
      <c r="C204" s="28"/>
    </row>
    <row r="205" s="7" customFormat="1" ht="15">
      <c r="C205" s="28"/>
    </row>
    <row r="206" s="7" customFormat="1" ht="15">
      <c r="C206" s="28"/>
    </row>
    <row r="207" s="7" customFormat="1" ht="15">
      <c r="C207" s="28"/>
    </row>
    <row r="208" s="7" customFormat="1" ht="15">
      <c r="C208" s="28"/>
    </row>
    <row r="209" s="7" customFormat="1" ht="15">
      <c r="C209" s="28"/>
    </row>
    <row r="210" s="7" customFormat="1" ht="15">
      <c r="C210" s="28"/>
    </row>
    <row r="211" s="7" customFormat="1" ht="15">
      <c r="C211" s="28"/>
    </row>
    <row r="212" s="7" customFormat="1" ht="15">
      <c r="C212" s="28"/>
    </row>
    <row r="213" s="7" customFormat="1" ht="15">
      <c r="C213" s="28"/>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J196"/>
  <sheetViews>
    <sheetView showGridLines="0" view="pageBreakPreview" zoomScale="115" zoomScaleSheetLayoutView="115" zoomScalePageLayoutView="85" workbookViewId="0" topLeftCell="A4">
      <selection activeCell="B31" sqref="B3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5</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SUM(H10:H14)</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27.75" customHeight="1">
      <c r="A10" s="66">
        <v>1</v>
      </c>
      <c r="B10" s="53" t="s">
        <v>158</v>
      </c>
      <c r="C10" s="56">
        <v>45</v>
      </c>
      <c r="D10" s="53" t="s">
        <v>149</v>
      </c>
      <c r="E10" s="46"/>
      <c r="F10" s="46"/>
      <c r="G10" s="58"/>
      <c r="H10" s="51">
        <f>ROUND(ROUND(C10,2)*ROUND(G10,2),2)</f>
        <v>0</v>
      </c>
    </row>
    <row r="11" spans="1:8" ht="21" customHeight="1">
      <c r="A11" s="66">
        <v>2</v>
      </c>
      <c r="B11" s="53" t="s">
        <v>159</v>
      </c>
      <c r="C11" s="69">
        <v>15</v>
      </c>
      <c r="D11" s="53" t="s">
        <v>41</v>
      </c>
      <c r="E11" s="46"/>
      <c r="F11" s="46"/>
      <c r="G11" s="58"/>
      <c r="H11" s="51">
        <f>ROUND(ROUND(C11,2)*ROUND(G11,2),2)</f>
        <v>0</v>
      </c>
    </row>
    <row r="12" spans="1:8" ht="20.25" customHeight="1">
      <c r="A12" s="66">
        <v>3</v>
      </c>
      <c r="B12" s="53" t="s">
        <v>160</v>
      </c>
      <c r="C12" s="69">
        <v>15</v>
      </c>
      <c r="D12" s="53" t="s">
        <v>41</v>
      </c>
      <c r="E12" s="46"/>
      <c r="F12" s="46"/>
      <c r="G12" s="58"/>
      <c r="H12" s="51">
        <f>ROUND(ROUND(C12,2)*ROUND(G12,2),2)</f>
        <v>0</v>
      </c>
    </row>
    <row r="13" spans="1:8" ht="19.5" customHeight="1">
      <c r="A13" s="66">
        <v>4</v>
      </c>
      <c r="B13" s="53" t="s">
        <v>161</v>
      </c>
      <c r="C13" s="69">
        <v>90</v>
      </c>
      <c r="D13" s="53" t="s">
        <v>41</v>
      </c>
      <c r="E13" s="46"/>
      <c r="F13" s="46"/>
      <c r="G13" s="58"/>
      <c r="H13" s="51">
        <f>ROUND(ROUND(C13,2)*ROUND(G13,2),2)</f>
        <v>0</v>
      </c>
    </row>
    <row r="14" spans="1:8" ht="20.25" customHeight="1">
      <c r="A14" s="66">
        <v>5</v>
      </c>
      <c r="B14" s="53" t="s">
        <v>162</v>
      </c>
      <c r="C14" s="69">
        <v>20</v>
      </c>
      <c r="D14" s="53" t="s">
        <v>41</v>
      </c>
      <c r="E14" s="46"/>
      <c r="F14" s="46"/>
      <c r="G14" s="58"/>
      <c r="H14" s="51">
        <f>ROUND(ROUND(C14,2)*ROUND(G14,2),2)</f>
        <v>0</v>
      </c>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row r="196" ht="15">
      <c r="D196"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J199"/>
  <sheetViews>
    <sheetView showGridLines="0" view="pageBreakPreview" zoomScale="115" zoomScaleSheetLayoutView="115" zoomScalePageLayoutView="85" workbookViewId="0" topLeftCell="A7">
      <selection activeCell="B12" sqref="B12"/>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6</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SUM(H10:H11)</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143.25" customHeight="1">
      <c r="A10" s="55">
        <v>1</v>
      </c>
      <c r="B10" s="52" t="s">
        <v>164</v>
      </c>
      <c r="C10" s="52">
        <v>200</v>
      </c>
      <c r="D10" s="52" t="s">
        <v>41</v>
      </c>
      <c r="E10" s="46"/>
      <c r="F10" s="46"/>
      <c r="G10" s="58"/>
      <c r="H10" s="51">
        <f>ROUND(ROUND(C10,2)*ROUND(G10,2),2)</f>
        <v>0</v>
      </c>
    </row>
    <row r="11" spans="1:8" ht="239.25" customHeight="1">
      <c r="A11" s="55">
        <v>2</v>
      </c>
      <c r="B11" s="52" t="s">
        <v>184</v>
      </c>
      <c r="C11" s="52">
        <v>250</v>
      </c>
      <c r="D11" s="52" t="s">
        <v>41</v>
      </c>
      <c r="E11" s="46"/>
      <c r="F11" s="46"/>
      <c r="G11" s="58"/>
      <c r="H11" s="51">
        <f>ROUND(ROUND(C11,2)*ROUND(G11,2),2)</f>
        <v>0</v>
      </c>
    </row>
    <row r="12" spans="1:8" ht="26.25" customHeight="1">
      <c r="A12" s="63"/>
      <c r="B12" s="64"/>
      <c r="C12" s="59"/>
      <c r="D12" s="59"/>
      <c r="E12" s="60"/>
      <c r="F12" s="60"/>
      <c r="G12" s="61"/>
      <c r="H12" s="62"/>
    </row>
    <row r="13" spans="1:4" ht="15">
      <c r="A13" s="63"/>
      <c r="B13" s="6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row r="196" ht="15">
      <c r="D196" s="7"/>
    </row>
    <row r="197" ht="15">
      <c r="D197" s="7"/>
    </row>
    <row r="198" ht="15">
      <c r="D198" s="7"/>
    </row>
    <row r="199" ht="15">
      <c r="D199" s="7"/>
    </row>
  </sheetData>
  <sheetProtection/>
  <mergeCells count="2">
    <mergeCell ref="G2:H2"/>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1:J195"/>
  <sheetViews>
    <sheetView showGridLines="0" view="pageBreakPreview" zoomScale="130" zoomScaleSheetLayoutView="130" zoomScalePageLayoutView="85" workbookViewId="0" topLeftCell="A1">
      <selection activeCell="B1" sqref="B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7</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SUM(H10:H10)</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47.25" customHeight="1">
      <c r="A10" s="55">
        <v>1</v>
      </c>
      <c r="B10" s="52" t="s">
        <v>76</v>
      </c>
      <c r="C10" s="56">
        <v>50</v>
      </c>
      <c r="D10" s="52" t="s">
        <v>41</v>
      </c>
      <c r="E10" s="46"/>
      <c r="F10" s="46"/>
      <c r="G10" s="58"/>
      <c r="H10" s="51">
        <f>ROUND(ROUND(C10,2)*ROUND(G10,2),2)</f>
        <v>0</v>
      </c>
    </row>
    <row r="11" ht="15">
      <c r="D11" s="7"/>
    </row>
    <row r="12" ht="15">
      <c r="D12" s="7"/>
    </row>
    <row r="13" ht="15">
      <c r="D13" s="7"/>
    </row>
    <row r="14" ht="15">
      <c r="D14" s="7"/>
    </row>
    <row r="15" ht="15">
      <c r="D15" s="7"/>
    </row>
    <row r="16" ht="15">
      <c r="D16" s="7"/>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A1:J195"/>
  <sheetViews>
    <sheetView showGridLines="0" view="pageBreakPreview" zoomScale="110" zoomScaleSheetLayoutView="110" zoomScalePageLayoutView="85" workbookViewId="0" topLeftCell="A4">
      <selection activeCell="B11" sqref="B11"/>
    </sheetView>
  </sheetViews>
  <sheetFormatPr defaultColWidth="9.00390625" defaultRowHeight="12.75"/>
  <cols>
    <col min="1" max="1" width="5.25390625" style="7" customWidth="1"/>
    <col min="2" max="2" width="74.875" style="7" customWidth="1"/>
    <col min="3" max="3" width="9.75390625" style="28" customWidth="1"/>
    <col min="4" max="4" width="9.625" style="26" customWidth="1"/>
    <col min="5" max="5" width="22.25390625" style="7" customWidth="1"/>
    <col min="6" max="6" width="19.125" style="7" customWidth="1"/>
    <col min="7" max="7" width="15.125" style="7" customWidth="1"/>
    <col min="8" max="8" width="19.00390625" style="7" customWidth="1"/>
    <col min="9" max="10" width="14.25390625" style="7" customWidth="1"/>
    <col min="11" max="16384" width="9.125" style="7" customWidth="1"/>
  </cols>
  <sheetData>
    <row r="1" spans="2:10" ht="15">
      <c r="B1" s="123" t="str">
        <f>'Informacje ogólne'!C4</f>
        <v>DFP.271.5.2019.EP</v>
      </c>
      <c r="C1" s="7"/>
      <c r="H1" s="27" t="s">
        <v>45</v>
      </c>
      <c r="I1" s="27"/>
      <c r="J1" s="27"/>
    </row>
    <row r="2" spans="5:8" ht="15">
      <c r="E2" s="150"/>
      <c r="F2" s="150"/>
      <c r="G2" s="157" t="s">
        <v>44</v>
      </c>
      <c r="H2" s="157"/>
    </row>
    <row r="4" spans="2:8" ht="15">
      <c r="B4" s="6" t="s">
        <v>7</v>
      </c>
      <c r="C4" s="9">
        <v>8</v>
      </c>
      <c r="D4" s="29"/>
      <c r="E4" s="30" t="s">
        <v>10</v>
      </c>
      <c r="F4" s="5"/>
      <c r="G4" s="1"/>
      <c r="H4" s="1"/>
    </row>
    <row r="5" spans="2:8" ht="15">
      <c r="B5" s="6"/>
      <c r="C5" s="31"/>
      <c r="D5" s="29"/>
      <c r="E5" s="30"/>
      <c r="F5" s="5"/>
      <c r="G5" s="1"/>
      <c r="H5" s="1"/>
    </row>
    <row r="6" spans="1:8" ht="15">
      <c r="A6" s="6"/>
      <c r="C6" s="31"/>
      <c r="D6" s="29"/>
      <c r="E6" s="1"/>
      <c r="F6" s="1"/>
      <c r="G6" s="1"/>
      <c r="H6" s="1"/>
    </row>
    <row r="7" spans="1:8" ht="15">
      <c r="A7" s="32"/>
      <c r="B7" s="32"/>
      <c r="C7" s="33"/>
      <c r="D7" s="34"/>
      <c r="E7" s="35" t="s">
        <v>0</v>
      </c>
      <c r="F7" s="36">
        <f>SUM(H10:H16)</f>
        <v>0</v>
      </c>
      <c r="G7" s="37"/>
      <c r="H7" s="37"/>
    </row>
    <row r="8" spans="1:8" ht="15">
      <c r="A8" s="37"/>
      <c r="B8" s="32"/>
      <c r="C8" s="38"/>
      <c r="D8" s="39"/>
      <c r="E8" s="37"/>
      <c r="F8" s="37"/>
      <c r="G8" s="37"/>
      <c r="H8" s="37"/>
    </row>
    <row r="9" spans="1:8" s="47" customFormat="1" ht="45">
      <c r="A9" s="111" t="s">
        <v>24</v>
      </c>
      <c r="B9" s="111" t="s">
        <v>37</v>
      </c>
      <c r="C9" s="117" t="s">
        <v>25</v>
      </c>
      <c r="D9" s="118" t="s">
        <v>46</v>
      </c>
      <c r="E9" s="111" t="s">
        <v>38</v>
      </c>
      <c r="F9" s="111" t="s">
        <v>39</v>
      </c>
      <c r="G9" s="111" t="s">
        <v>40</v>
      </c>
      <c r="H9" s="111" t="s">
        <v>8</v>
      </c>
    </row>
    <row r="10" spans="1:8" s="47" customFormat="1" ht="46.5" customHeight="1">
      <c r="A10" s="55">
        <v>1</v>
      </c>
      <c r="B10" s="107" t="s">
        <v>166</v>
      </c>
      <c r="C10" s="56">
        <v>120</v>
      </c>
      <c r="D10" s="52" t="s">
        <v>41</v>
      </c>
      <c r="E10" s="46"/>
      <c r="F10" s="46"/>
      <c r="G10" s="58"/>
      <c r="H10" s="51">
        <f aca="true" t="shared" si="0" ref="H10:H16">ROUND(ROUND(C10,2)*ROUND(G10,2),2)</f>
        <v>0</v>
      </c>
    </row>
    <row r="11" spans="1:8" ht="46.5" customHeight="1">
      <c r="A11" s="55">
        <v>2</v>
      </c>
      <c r="B11" s="107" t="s">
        <v>145</v>
      </c>
      <c r="C11" s="56">
        <v>150</v>
      </c>
      <c r="D11" s="52" t="s">
        <v>41</v>
      </c>
      <c r="E11" s="46"/>
      <c r="F11" s="46"/>
      <c r="G11" s="58"/>
      <c r="H11" s="51">
        <f t="shared" si="0"/>
        <v>0</v>
      </c>
    </row>
    <row r="12" spans="1:8" ht="51.75" customHeight="1">
      <c r="A12" s="55">
        <v>3</v>
      </c>
      <c r="B12" s="107" t="s">
        <v>168</v>
      </c>
      <c r="C12" s="57">
        <v>80</v>
      </c>
      <c r="D12" s="52" t="s">
        <v>41</v>
      </c>
      <c r="E12" s="46"/>
      <c r="F12" s="46"/>
      <c r="G12" s="58"/>
      <c r="H12" s="51">
        <f t="shared" si="0"/>
        <v>0</v>
      </c>
    </row>
    <row r="13" spans="1:8" ht="75">
      <c r="A13" s="55">
        <v>4</v>
      </c>
      <c r="B13" s="107" t="s">
        <v>163</v>
      </c>
      <c r="C13" s="57">
        <v>50</v>
      </c>
      <c r="D13" s="72" t="s">
        <v>77</v>
      </c>
      <c r="E13" s="8"/>
      <c r="F13" s="8"/>
      <c r="G13" s="8"/>
      <c r="H13" s="51">
        <f t="shared" si="0"/>
        <v>0</v>
      </c>
    </row>
    <row r="14" spans="1:8" ht="45">
      <c r="A14" s="55">
        <v>5</v>
      </c>
      <c r="B14" s="107" t="s">
        <v>146</v>
      </c>
      <c r="C14" s="57">
        <v>15</v>
      </c>
      <c r="D14" s="72" t="s">
        <v>78</v>
      </c>
      <c r="E14" s="8"/>
      <c r="F14" s="8"/>
      <c r="G14" s="8"/>
      <c r="H14" s="51">
        <f t="shared" si="0"/>
        <v>0</v>
      </c>
    </row>
    <row r="15" spans="1:8" ht="48.75" customHeight="1">
      <c r="A15" s="55">
        <v>6</v>
      </c>
      <c r="B15" s="107" t="s">
        <v>167</v>
      </c>
      <c r="C15" s="57">
        <v>15</v>
      </c>
      <c r="D15" s="72" t="s">
        <v>41</v>
      </c>
      <c r="E15" s="8"/>
      <c r="F15" s="8"/>
      <c r="G15" s="8"/>
      <c r="H15" s="51">
        <f t="shared" si="0"/>
        <v>0</v>
      </c>
    </row>
    <row r="16" spans="1:8" ht="49.5" customHeight="1">
      <c r="A16" s="55">
        <v>7</v>
      </c>
      <c r="B16" s="107" t="s">
        <v>147</v>
      </c>
      <c r="C16" s="57">
        <v>50</v>
      </c>
      <c r="D16" s="72" t="s">
        <v>41</v>
      </c>
      <c r="E16" s="8"/>
      <c r="F16" s="8"/>
      <c r="G16" s="8"/>
      <c r="H16" s="51">
        <f t="shared" si="0"/>
        <v>0</v>
      </c>
    </row>
    <row r="17" ht="15">
      <c r="D17" s="7"/>
    </row>
    <row r="18" ht="15">
      <c r="D18" s="7"/>
    </row>
    <row r="19" ht="15">
      <c r="D19" s="7"/>
    </row>
    <row r="20" ht="15">
      <c r="D20" s="7"/>
    </row>
    <row r="21" ht="15">
      <c r="D21" s="7"/>
    </row>
    <row r="22" ht="15">
      <c r="D22" s="7"/>
    </row>
    <row r="23" ht="15">
      <c r="D23" s="7"/>
    </row>
    <row r="24" ht="15">
      <c r="D24" s="7"/>
    </row>
    <row r="25" ht="15">
      <c r="D25" s="7"/>
    </row>
    <row r="26" ht="15">
      <c r="D26" s="7"/>
    </row>
    <row r="27" ht="15">
      <c r="D27" s="7"/>
    </row>
    <row r="28" ht="15">
      <c r="D28" s="7"/>
    </row>
    <row r="29" ht="15">
      <c r="D29" s="7"/>
    </row>
    <row r="30" ht="15">
      <c r="D30" s="7"/>
    </row>
    <row r="31" ht="15">
      <c r="D31" s="7"/>
    </row>
    <row r="32" ht="15">
      <c r="D32" s="7"/>
    </row>
    <row r="33" ht="15">
      <c r="D33" s="7"/>
    </row>
    <row r="34" ht="15">
      <c r="D34" s="7"/>
    </row>
    <row r="35" ht="15">
      <c r="D35" s="7"/>
    </row>
    <row r="36" ht="15">
      <c r="D36" s="7"/>
    </row>
    <row r="37" ht="15">
      <c r="D37" s="7"/>
    </row>
    <row r="38" ht="15">
      <c r="D38" s="7"/>
    </row>
    <row r="39" ht="15">
      <c r="D39" s="7"/>
    </row>
    <row r="40" ht="15">
      <c r="D40" s="7"/>
    </row>
    <row r="41" ht="15">
      <c r="D41" s="7"/>
    </row>
    <row r="42" ht="15">
      <c r="D42" s="7"/>
    </row>
    <row r="43" ht="15">
      <c r="D43" s="7"/>
    </row>
    <row r="44" ht="15">
      <c r="D44" s="7"/>
    </row>
    <row r="45" ht="15">
      <c r="D45" s="7"/>
    </row>
    <row r="46" ht="15">
      <c r="D46" s="7"/>
    </row>
    <row r="47" ht="15">
      <c r="D47" s="7"/>
    </row>
    <row r="48" ht="15">
      <c r="D48" s="7"/>
    </row>
    <row r="49" ht="15">
      <c r="D49" s="7"/>
    </row>
    <row r="50" ht="15">
      <c r="D50" s="7"/>
    </row>
    <row r="51" ht="15">
      <c r="D51" s="7"/>
    </row>
    <row r="52" ht="15">
      <c r="D52" s="7"/>
    </row>
    <row r="53" ht="15">
      <c r="D53" s="7"/>
    </row>
    <row r="54" ht="15">
      <c r="D54" s="7"/>
    </row>
    <row r="55" ht="15">
      <c r="D55" s="7"/>
    </row>
    <row r="56" ht="15">
      <c r="D56" s="7"/>
    </row>
    <row r="57" ht="15">
      <c r="D57" s="7"/>
    </row>
    <row r="58" ht="15">
      <c r="D58" s="7"/>
    </row>
    <row r="59" ht="15">
      <c r="D59" s="7"/>
    </row>
    <row r="60" ht="15">
      <c r="D60" s="7"/>
    </row>
    <row r="61" ht="15">
      <c r="D61" s="7"/>
    </row>
    <row r="62" ht="15">
      <c r="D62" s="7"/>
    </row>
    <row r="63" ht="15">
      <c r="D63" s="7"/>
    </row>
    <row r="64" ht="15">
      <c r="D64" s="7"/>
    </row>
    <row r="65" ht="15">
      <c r="D65" s="7"/>
    </row>
    <row r="66" ht="15">
      <c r="D66" s="7"/>
    </row>
    <row r="67" ht="15">
      <c r="D67" s="7"/>
    </row>
    <row r="68" ht="15">
      <c r="D68" s="7"/>
    </row>
    <row r="69" ht="15">
      <c r="D69" s="7"/>
    </row>
    <row r="70" ht="15">
      <c r="D70" s="7"/>
    </row>
    <row r="71" ht="15">
      <c r="D71" s="7"/>
    </row>
    <row r="72" ht="15">
      <c r="D72" s="7"/>
    </row>
    <row r="73" ht="15">
      <c r="D73" s="7"/>
    </row>
    <row r="74" ht="15">
      <c r="D74" s="7"/>
    </row>
    <row r="75" ht="15">
      <c r="D75" s="7"/>
    </row>
    <row r="76" ht="15">
      <c r="D76" s="7"/>
    </row>
    <row r="77" ht="15">
      <c r="D77" s="7"/>
    </row>
    <row r="78" ht="15">
      <c r="D78" s="7"/>
    </row>
    <row r="79" ht="15">
      <c r="D79" s="7"/>
    </row>
    <row r="80" ht="15">
      <c r="D80" s="7"/>
    </row>
    <row r="81" ht="15">
      <c r="D81" s="7"/>
    </row>
    <row r="82" ht="15">
      <c r="D82" s="7"/>
    </row>
    <row r="83" ht="15">
      <c r="D83" s="7"/>
    </row>
    <row r="84" ht="15">
      <c r="D84" s="7"/>
    </row>
    <row r="85" ht="15">
      <c r="D85" s="7"/>
    </row>
    <row r="86" ht="15">
      <c r="D86" s="7"/>
    </row>
    <row r="87" ht="15">
      <c r="D87" s="7"/>
    </row>
    <row r="88" ht="15">
      <c r="D88" s="7"/>
    </row>
    <row r="89" ht="15">
      <c r="D89" s="7"/>
    </row>
    <row r="90" ht="15">
      <c r="D90" s="7"/>
    </row>
    <row r="91" ht="15">
      <c r="D91" s="7"/>
    </row>
    <row r="92" ht="15">
      <c r="D92" s="7"/>
    </row>
    <row r="93" ht="15">
      <c r="D93" s="7"/>
    </row>
    <row r="94" ht="15">
      <c r="D94" s="7"/>
    </row>
    <row r="95" ht="15">
      <c r="D95" s="7"/>
    </row>
    <row r="96" ht="15">
      <c r="D96" s="7"/>
    </row>
    <row r="97" ht="15">
      <c r="D97" s="7"/>
    </row>
    <row r="98" ht="15">
      <c r="D98" s="7"/>
    </row>
    <row r="99" ht="15">
      <c r="D99" s="7"/>
    </row>
    <row r="100" ht="15">
      <c r="D100" s="7"/>
    </row>
    <row r="101" ht="15">
      <c r="D101" s="7"/>
    </row>
    <row r="102" ht="15">
      <c r="D102" s="7"/>
    </row>
    <row r="103" ht="15">
      <c r="D103" s="7"/>
    </row>
    <row r="104" ht="15">
      <c r="D104" s="7"/>
    </row>
    <row r="105" ht="15">
      <c r="D105" s="7"/>
    </row>
    <row r="106" ht="15">
      <c r="D106" s="7"/>
    </row>
    <row r="107" ht="15">
      <c r="D107" s="7"/>
    </row>
    <row r="108" ht="15">
      <c r="D108" s="7"/>
    </row>
    <row r="109" ht="15">
      <c r="D109" s="7"/>
    </row>
    <row r="110" ht="15">
      <c r="D110" s="7"/>
    </row>
    <row r="111" ht="15">
      <c r="D111" s="7"/>
    </row>
    <row r="112" ht="15">
      <c r="D112" s="7"/>
    </row>
    <row r="113" ht="15">
      <c r="D113" s="7"/>
    </row>
    <row r="114" ht="15">
      <c r="D114" s="7"/>
    </row>
    <row r="115" ht="15">
      <c r="D115" s="7"/>
    </row>
    <row r="116" ht="15">
      <c r="D116" s="7"/>
    </row>
    <row r="117" ht="15">
      <c r="D117" s="7"/>
    </row>
    <row r="118" ht="15">
      <c r="D118" s="7"/>
    </row>
    <row r="119" ht="15">
      <c r="D119" s="7"/>
    </row>
    <row r="120" ht="15">
      <c r="D120" s="7"/>
    </row>
    <row r="121" ht="15">
      <c r="D121" s="7"/>
    </row>
    <row r="122" ht="15">
      <c r="D122" s="7"/>
    </row>
    <row r="123" ht="15">
      <c r="D123" s="7"/>
    </row>
    <row r="124" ht="15">
      <c r="D124" s="7"/>
    </row>
    <row r="125" ht="15">
      <c r="D125" s="7"/>
    </row>
    <row r="126" ht="15">
      <c r="D126" s="7"/>
    </row>
    <row r="127" ht="15">
      <c r="D127" s="7"/>
    </row>
    <row r="128" ht="15">
      <c r="D128" s="7"/>
    </row>
    <row r="129" ht="15">
      <c r="D129" s="7"/>
    </row>
    <row r="130" ht="15">
      <c r="D130" s="7"/>
    </row>
    <row r="131" ht="15">
      <c r="D131" s="7"/>
    </row>
    <row r="132" ht="15">
      <c r="D132" s="7"/>
    </row>
    <row r="133" ht="15">
      <c r="D133" s="7"/>
    </row>
    <row r="134" ht="15">
      <c r="D134" s="7"/>
    </row>
    <row r="135" ht="15">
      <c r="D135" s="7"/>
    </row>
    <row r="136" ht="15">
      <c r="D136" s="7"/>
    </row>
    <row r="137" ht="15">
      <c r="D137" s="7"/>
    </row>
    <row r="138" ht="15">
      <c r="D138" s="7"/>
    </row>
    <row r="139" ht="15">
      <c r="D139" s="7"/>
    </row>
    <row r="140" ht="15">
      <c r="D140" s="7"/>
    </row>
    <row r="141" ht="15">
      <c r="D141" s="7"/>
    </row>
    <row r="142" ht="15">
      <c r="D142" s="7"/>
    </row>
    <row r="143" ht="15">
      <c r="D143" s="7"/>
    </row>
    <row r="144" ht="15">
      <c r="D144" s="7"/>
    </row>
    <row r="145" ht="15">
      <c r="D145" s="7"/>
    </row>
    <row r="146" ht="15">
      <c r="D146" s="7"/>
    </row>
    <row r="147" ht="15">
      <c r="D147" s="7"/>
    </row>
    <row r="148" ht="15">
      <c r="D148" s="7"/>
    </row>
    <row r="149" ht="15">
      <c r="D149" s="7"/>
    </row>
    <row r="150" ht="15">
      <c r="D150" s="7"/>
    </row>
    <row r="151" ht="15">
      <c r="D151" s="7"/>
    </row>
    <row r="152" ht="15">
      <c r="D152" s="7"/>
    </row>
    <row r="153" ht="15">
      <c r="D153" s="7"/>
    </row>
    <row r="154" ht="15">
      <c r="D154" s="7"/>
    </row>
    <row r="155" ht="15">
      <c r="D155" s="7"/>
    </row>
    <row r="156" ht="15">
      <c r="D156" s="7"/>
    </row>
    <row r="157" ht="15">
      <c r="D157" s="7"/>
    </row>
    <row r="158" ht="15">
      <c r="D158" s="7"/>
    </row>
    <row r="159" ht="15">
      <c r="D159" s="7"/>
    </row>
    <row r="160" ht="15">
      <c r="D160" s="7"/>
    </row>
    <row r="161" ht="15">
      <c r="D161" s="7"/>
    </row>
    <row r="162" ht="15">
      <c r="D162" s="7"/>
    </row>
    <row r="163" ht="15">
      <c r="D163" s="7"/>
    </row>
    <row r="164" ht="15">
      <c r="D164" s="7"/>
    </row>
    <row r="165" ht="15">
      <c r="D165" s="7"/>
    </row>
    <row r="166" ht="15">
      <c r="D166" s="7"/>
    </row>
    <row r="167" ht="15">
      <c r="D167" s="7"/>
    </row>
    <row r="168" ht="15">
      <c r="D168" s="7"/>
    </row>
    <row r="169" ht="15">
      <c r="D169" s="7"/>
    </row>
    <row r="170" ht="15">
      <c r="D170" s="7"/>
    </row>
    <row r="171" ht="15">
      <c r="D171" s="7"/>
    </row>
    <row r="172" ht="15">
      <c r="D172" s="7"/>
    </row>
    <row r="173" ht="15">
      <c r="D173" s="7"/>
    </row>
    <row r="174" ht="15">
      <c r="D174" s="7"/>
    </row>
    <row r="175" ht="15">
      <c r="D175" s="7"/>
    </row>
    <row r="176" ht="15">
      <c r="D176" s="7"/>
    </row>
    <row r="177" ht="15">
      <c r="D177" s="7"/>
    </row>
    <row r="178" ht="15">
      <c r="D178" s="7"/>
    </row>
    <row r="179" ht="15">
      <c r="D179" s="7"/>
    </row>
    <row r="180" ht="15">
      <c r="D180" s="7"/>
    </row>
    <row r="181" ht="15">
      <c r="D181" s="7"/>
    </row>
    <row r="182" ht="15">
      <c r="D182" s="7"/>
    </row>
    <row r="183" ht="15">
      <c r="D183" s="7"/>
    </row>
    <row r="184" ht="15">
      <c r="D184" s="7"/>
    </row>
    <row r="185" ht="15">
      <c r="D185" s="7"/>
    </row>
    <row r="186" ht="15">
      <c r="D186" s="7"/>
    </row>
    <row r="187" ht="15">
      <c r="D187" s="7"/>
    </row>
    <row r="188" ht="15">
      <c r="D188" s="7"/>
    </row>
    <row r="189" ht="15">
      <c r="D189" s="7"/>
    </row>
    <row r="190" ht="15">
      <c r="D190" s="7"/>
    </row>
    <row r="191" ht="15">
      <c r="D191" s="7"/>
    </row>
    <row r="192" ht="15">
      <c r="D192" s="7"/>
    </row>
    <row r="193" ht="15">
      <c r="D193" s="7"/>
    </row>
    <row r="194" ht="15">
      <c r="D194" s="7"/>
    </row>
    <row r="195" ht="15">
      <c r="D195" s="7"/>
    </row>
  </sheetData>
  <sheetProtection/>
  <mergeCells count="2">
    <mergeCell ref="E2:F2"/>
    <mergeCell ref="G2:H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Edyta Prokopiuk</cp:lastModifiedBy>
  <cp:lastPrinted>2019-02-22T08:38:18Z</cp:lastPrinted>
  <dcterms:created xsi:type="dcterms:W3CDTF">2003-05-16T10:10:29Z</dcterms:created>
  <dcterms:modified xsi:type="dcterms:W3CDTF">2019-03-27T14:34:16Z</dcterms:modified>
  <cp:category/>
  <cp:version/>
  <cp:contentType/>
  <cp:contentStatus/>
</cp:coreProperties>
</file>