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5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</sheets>
  <definedNames/>
  <calcPr fullCalcOnLoad="1"/>
</workbook>
</file>

<file path=xl/sharedStrings.xml><?xml version="1.0" encoding="utf-8"?>
<sst xmlns="http://schemas.openxmlformats.org/spreadsheetml/2006/main" count="1680" uniqueCount="407">
  <si>
    <t>Cena brutto:</t>
  </si>
  <si>
    <t>1.</t>
  </si>
  <si>
    <t>Część nr:</t>
  </si>
  <si>
    <t>Wartość brutto pozycji</t>
  </si>
  <si>
    <t>ARKUSZ CENOWY</t>
  </si>
  <si>
    <t>Poz.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</si>
  <si>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</si>
  <si>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</si>
  <si>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</si>
  <si>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</si>
  <si>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</si>
  <si>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sztuk</t>
  </si>
  <si>
    <t>sztuki</t>
  </si>
  <si>
    <t>Lp.</t>
  </si>
  <si>
    <t>Okres</t>
  </si>
  <si>
    <t>Informacje dotyczące dzierżawionego urządzenia</t>
  </si>
  <si>
    <t>Czynsz dzierżawny brutto za 1 miesiąc</t>
  </si>
  <si>
    <t>Nazwa urządzenia</t>
  </si>
  <si>
    <t>Typ</t>
  </si>
  <si>
    <t>Akcesoria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</si>
  <si>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</si>
  <si>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</si>
  <si>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</si>
  <si>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</si>
  <si>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</si>
  <si>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</si>
  <si>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</si>
  <si>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powiat: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</si>
  <si>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</si>
  <si>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</si>
  <si>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</si>
  <si>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</si>
  <si>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</si>
  <si>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</si>
  <si>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</si>
  <si>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</si>
  <si>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</si>
  <si>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</si>
  <si>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</si>
  <si>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</si>
  <si>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</si>
  <si>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</si>
  <si>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</si>
  <si>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</si>
  <si>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</si>
  <si>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</si>
  <si>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</si>
  <si>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</si>
  <si>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</si>
  <si>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</si>
  <si>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</si>
  <si>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</si>
  <si>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</si>
  <si>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</si>
  <si>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</si>
  <si>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</si>
  <si>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</si>
  <si>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</si>
  <si>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</si>
  <si>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</si>
  <si>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</si>
  <si>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</si>
  <si>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</si>
  <si>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</si>
  <si>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</si>
  <si>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</si>
  <si>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</si>
  <si>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</si>
  <si>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</si>
  <si>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</si>
  <si>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</si>
  <si>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</si>
  <si>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</si>
  <si>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</si>
  <si>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</si>
  <si>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</si>
  <si>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</si>
  <si>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</si>
  <si>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</si>
  <si>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</si>
  <si>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</si>
  <si>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</si>
  <si>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</si>
  <si>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</si>
  <si>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</si>
  <si>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</si>
  <si>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</si>
  <si>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</si>
  <si>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część 53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</si>
  <si>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</si>
  <si>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</si>
  <si>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</si>
  <si>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</si>
  <si>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</si>
  <si>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</si>
  <si>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</si>
  <si>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część 61</t>
  </si>
  <si>
    <t>część 62</t>
  </si>
  <si>
    <t>Oświadczamy, że termin płatności wynosi 60 dni.</t>
  </si>
  <si>
    <t>2.</t>
  </si>
  <si>
    <t>3.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</si>
  <si>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</si>
  <si>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</si>
  <si>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</si>
  <si>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</si>
  <si>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</si>
  <si>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</si>
  <si>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</si>
  <si>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</si>
  <si>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</si>
  <si>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</si>
  <si>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</si>
  <si>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</si>
  <si>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</si>
  <si>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</si>
  <si>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</si>
  <si>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</si>
  <si>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</si>
  <si>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</si>
  <si>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</t>
  </si>
  <si>
    <t xml:space="preserve">Załącznik nr …... do umowy </t>
  </si>
  <si>
    <t>Załącznik nr 1a do specyfikacji
Załącznik nr ….. do umowy</t>
  </si>
  <si>
    <t>09.04.</t>
  </si>
  <si>
    <t>9.</t>
  </si>
  <si>
    <t>10.</t>
  </si>
  <si>
    <t>11.</t>
  </si>
  <si>
    <t>zł</t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</si>
  <si>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</si>
  <si>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t>zestawów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</si>
  <si>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</si>
  <si>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DFP.271.22.2020.ADB</t>
  </si>
  <si>
    <t xml:space="preserve">Dostawa materiałów neurochirurgicznych. </t>
  </si>
  <si>
    <t>Oświadczamy, że zamówienie będziemy wykonywać do czasu wyczerpania kwoty wynagrodzenia umownego, jednak nie dłużej niż przez 36 miesięcy od dnia zawarcia umowy.</t>
  </si>
  <si>
    <t>Zastawka typu PUDENZ 12 mm średnio/niskociśnieniowa dla dorosłych, bez elementów metalowych (ferromagnetyczna) z kompletem drenów: komorowym i dootrzewnowym.</t>
  </si>
  <si>
    <t>Klatka międzytrzonowa w odcinku lędźwiowym z dostępu transforaminalnego TLIF.
Jedna, podłużna klatka na operowany poziom. Materiał syntetyczny nie powodujący powstawania artefaktów w MRI, CT: (PEEK OPTIMA). Implanty posiadające specjalne znaczniki radiologiczne. Możliwość wypełnienia wszczepu sztucznym przeszczepem kostnym lub wiórami kostnymi. Instrumentarium dostosowane do wszczepiania implantów z dostępu transforaminalnego, obustronnie. W zestawie narzędzia umożliwiające usunięcie dysku i wytworzenie przestrzeni na implant, obustronne. Klinowy, obły kształt klatki w płaszczyźnie strzałkowej odpowiadający anatomii kręgosłupa. Rozmiary implantu umożliwiające przywrócenie naturalnej wysokości dysku w odc. lędźwiowym 8 - 14mm, (stopniowane co 1mm). Implanty w dwóch kątach nachylenia 4° i 8°.</t>
  </si>
  <si>
    <t>Proteza trzonu odcinka piersiowo-lędźwiowego kręgosłupa umożliwiajaca dystrakcje in-situ. Parametry wymagane:
- uchwycenie, implantacja oraz dystrakcja protezy przy pomocy jednago narzędzia;
- proteza trzonu musi umożliwiać plynną dystrakcję operowanego segmentu kregosłupa po jej zaimplantowaniu przy użyciu pojedynczego narzędzia przytrzymującego wszczep w jego części przyśrodkowej;
- konstrukcja implantu musi umożiwiać odtworzenie zarówno naturalnej krzywizny lordotycznej jak i kyfotycznej kregosłupa;
- możliwość regulacji wysokości implantu od 20,5 do 101,5mm;
- implanty o dwóch różnych średnicach 18 i 22mm;
- szeroka gama ząbkowanych zakonczeń kątowych pozwalająca operatorowi na dobranie jednej z dziesięciu możliwych krzywizn (0,3,6,8,11,15,16,18,23,30 st.), co umożliwia wierne odtworzenie naturalnego ksztaltu kręgosłupa w obrębie operowanego segmentu;
- na zakończeniach kątowych powinny znajdować się pionowe kreski-celowniki w celu precyzyjnego ustawienia ich krzywizn względem siebie;
- prosta, jednostopniowa, wbudowana w implant i odwracalna/powtarzalna blokada mechanizmu dystrakcyjnego implantu odznaczona odmiennym kolorem;
- w zestawie dostępne implanty umozliwiajace dodatkowe - skokowe powiększenie zakresu wysokości protezy co 15mm;
- materiał - tytan.</t>
  </si>
  <si>
    <t>Implanty do kręgosłupa szyjnego ACIF.
Klatka międzytrzonowa szyjna z dostępu przedniego z materiału PEEK z wypełnieniem - 1 szt.
Wymagania:
- implant o kształcie wypukło-klinowym, górna strona trójwymiarowo zakrzywiona z wgłębieniem, górna i dolna ściana implantu jest szeroko otwarta;
- kolczysta powierzchnia górna i dolna;
- dwa tytanowe markery ułatwiające identyfikację;
- wypełnienie: bioaktywny substytut kości / ceramiczny fosforan wapnia / dwufazowa mieszanina 60% hydroksyapatytu i 40% / trójfosforan wapnia;
- rozmiary klatek dł. 13mm, szer. 14mm, wysokość 4-8mm ze skokiem co 1mm;
- sterylny w podwójnym opakowaniu.
Instrumentarium do implantacji zaoferowanych klatek: przymiary i inserter - 1 komplet.
Zestaw narzędzi do retrakcji kręgosłupa szyjnego:                                                                                                                                                                     - retrakor poprzeczny z podwójnym przegubem, zatrzaskowy mechanizm bocznego umieszczania szpatuł;
- retraktor podłużny;
- szpatuły tępe i ząbkowane szer. 23,5mm i dł. 45-60mm ze skokiem co 5mm;
-mikroszpatuły szer. 15mm i dł. 45-60mm z skokiem co 5mm;
- uchwyt do szpatuł;
- distraktor  / piny samowiercące i samogwintujące dł. 12mm, 14mm, 16mm;
- prowadnica;
- wkrętak do pinów;
- wiertło;
- taca sterylizacyjna kolorowe oznaczenie szpatuł ułatwiające identyfikację</t>
  </si>
  <si>
    <t xml:space="preserve">System do osteosyntezy wewnętrznej kręgosłupa piersiowego, lędźwiowego i krzyżowego z dostępu tylnego w urazach, zmianach zwyrodnieniowych oraz niestabilnościach w technikach otwartych oraz małoinwazyjnych. Szczególowa charakterystyka techniczna:
- Pręt o średnicy 5,4mm;
- Śruby kręgowe wieloosiowe w średnicach od 4mm do 8mm stopniowane co 1mm oraz długościach od 25mm do 60mm, stopniowane co 5mm;
- Śruby kręgowe kaniulowane w średnicach od 5mm do 7mm stopniowane co 1mm oraz długościach od 30mm do 60mm, stopniowane co 5mm;
- Śruby kręgowe ze stożkowym początkiem części gwintu kostnego (min. 1/3 długości gwintu) ułatwiające wprowadzenie i pilotowanie śruby w nasadzie i cylindryczną częścią mocującą w nasadzie;
- Śruby ruchome z 50 stopniowym zakresem ruchomości;
- Pręty wstępnie profilowane w długościach od 30 do 90mm;
- Do stabilizacji długoodcinkowych pręty proste w długościach od 100 do 550mm;
- Wieloosiowy łącznik poprzeczny z możliwością blokady kąta;
- Niski profil systemu: całkowita wysokość łba śruby 14mm, 3,8mm powyżej pręta;
- Średnica łba śruby 11,7mm;
- Element blokujący z ujemnym kątem pióra gwintu, zwiększający siłę mocowania oraz ułatwiający wprowadzenie;
- W zestawie instrumentarium wielorazowego użytku umożliwiające przygotowanie nasady oraz przezskórną implantacje śrub kręgowych bez konieczności stosowania drutów Kirschnera;
- zestaw narzędzi wyposażony w system rozwieraczy do tkanek miękkich do technik małoinwazyjnych mocowany bezpośrednio na śrubach kręgowych;
- zestaw rozwieraczy pozwalający na jednoczasową dystrakcję międzytrzonową trzonów kręgowych oraz rozwarcie i utrzymanie tkanek miękkich;
System Juliet TLIF przeznaczony jest do wewnętrznej międzytrzonowej stabilizacji dynamicznej kręgosłupa lędźwiowego i  krzyżowego z dostępu tylnego w technice TLIF w zmianach zwyrodnieniowych oraz niestabilnościach.  
Szczególowa charakterystyka techniczna:
- sterylne klatki międzytrzonowe do techniki TLIF w wysokościach od 8mm do 14mm. Dostarczane bez wypełnienia lub z wypełnieniem w postaci sterylnej pasty z nanokrystalicznego trójfosforanu wapnia i hydroksyapatytu;
- materiał PEEK;
- obły kształt powierzchni w projekcji strzałkowej zwiększający powierzchnie kontaktu z powierzchniami trzonów oraz odwzorowujący anatomię przestrzenie międzytrzonowej;
- niesymetryczna, bananowa budowa klatki w projekcji poprzecznej zapewniające lepsze wypełnienie przestrzeni międzykręgowej oraz umożliwiająca implantacje w technice TLIF;
- implanty zapewniające dynamiczną mikroruchomość poprzez specjalnie opracowaną szczelinę na bocznej, pionowej ścianie klatki;
- znaczniki radiologiczne pozwalające na określenie położenia implantu w obrazie RTG;
- wieloosiowy uchwyt implantu pozwalający na jego dowolne repozycjonowanie i blokowanie w dowolnym czasie w trakcie procedury implantacji. </t>
  </si>
  <si>
    <t>x</t>
  </si>
  <si>
    <t>śruba kręgowa</t>
  </si>
  <si>
    <t>nakrętka blokująca</t>
  </si>
  <si>
    <t>pręt</t>
  </si>
  <si>
    <t>Łącznik do pręta poprzecznego</t>
  </si>
  <si>
    <t>klatka</t>
  </si>
  <si>
    <t>wypełnienie</t>
  </si>
  <si>
    <t>pręt poprzeczny</t>
  </si>
  <si>
    <t>Zestaw składający się z: drenu komorowego z antybiotykiem (śred. wew. min. 2mm), radiokontrastujący; prowadnika; drenu pacjenta (min.120cm) z możliwością zamknięcia; zbiornika z zastawką z możliwością pomiaru minutowego; worka z kranikiem. W systemie wymagana jest także możliwość mocowania zbiornika na różnej wysokości przy łóżku pacjenta. Zestaw pakowany w jedno zbiorcze opakowanie.</t>
  </si>
  <si>
    <t>Worki wymienne do w/w zestawu.</t>
  </si>
  <si>
    <t>Regeneracyjna łata opony twardej, z syntetycznego biomateriału polimerowego, materiał PLLA - polymleczan, nie zawiera materiału odzwierzęcego, wchłaniana 3-6 mies., elastyczna i wytrzymała, nie przywiera do tkanek, sterylna.</t>
  </si>
  <si>
    <t>Opona sztuczna wymiary w mm 40 x 60</t>
  </si>
  <si>
    <t>Opona sztuczna wymiary w mm 60 x 60</t>
  </si>
  <si>
    <t>Opona sztuczna wymiary w mm 60x 80</t>
  </si>
  <si>
    <t>Opona sztuczna wymiary w mm 60 x 140</t>
  </si>
  <si>
    <t>Opona sztuczna wymiary w mm 80 x 80</t>
  </si>
  <si>
    <t>Opona sztuczna wymiary w mm 80 x 120</t>
  </si>
  <si>
    <t>Opona sztuczna wymiary w mm 100 x 150</t>
  </si>
  <si>
    <t>Opona sztuczna wymiary w mm 150 x 150</t>
  </si>
  <si>
    <t>Stabilizacja piersiowo-lędźwiowa krótkoodcinkowa: śruby z blokadą szt.4, haki z blokadą szt.4, pręty szt.2, łacznik poprzeczny szt.1, klatki międzytrzonowe szt.2, sonda pedicularna szt.2, substytut kostny szt.1. Wymagania poniżej.                                                                                                                Stabilizacja śrubowo-hakowa z dostępu tylnego. Wymagania:
• Śruby transpedikularne "tulipanowe" mono-i poliaxialne o gwincie konikalnym (stożkowy rdzeń);
• Śruby transpedikularne "tulipanowe" wyciągowe;
• Haki tulipanowe multiaxialne;
• Wszystkie implanty (haki, śruby tulipanowe monoaxialne i poliaxialne i wyciągowe) blokowane jednym identycznym elementem blokującym;
• Mocowanie belki od góry w osi śruby, haka;
• Śruby długości od 25 do 55mm;
• Średnice śrub od 4 do 8mm;
• Belki różnej długości od 40 do 500mm;
• Możliwość fiksacji belki pod różnym kątem w stosunku do śruby-haka;
• Możliwość zastosowania haków niskoprofilowych pedikularnych i laminarnych różnych typów;
• Możliwość zastosowania haków z długim gwintem („z długimi ramionami");
• W zestawie łączniki poprzeczne, łączniki równoległe - domino, łącznik typu offset z możliwością mocowania haka lub śruby;
• Materiał: tytan.
Sonda pedicularna:
• zgłębnik z elektronicznym układem sygnalizacyjnym do wyznaczania trajektorii pod śrubę transpedicularną - wewnątrz nasady i trzonu kręgu;
• dostarczany w opakowaniu sterylnym gotowym do użycia, Komplet: 1 sztuka.
Dodatkowo możliwość międzytrzonowej spondylodezy z użyciem klatek międzytrzonowych i substytutu kostnego. Wymagania:
• Kształt prostopadłościenny;
• Różne długości (min. 2) i wysokości klatek (min. 6);
• Markery umożliwiające ocenę położenia w trakcie i po implantacji;
• Kształt klatek umożliwiający odtworzenie lordozy lędźwiowej w co najmniej trzech ustawieniach kątowych;
• Substytut kostny wchłaniany ulegający przebudowie kostnej w postaci peletek min 1 cm3 ze strzykawkowym podajnikiem umożliwiającym wprowadzenie wypełnienia do klatki;
• Materiał: klatki PEEK.</t>
  </si>
  <si>
    <t>śruba</t>
  </si>
  <si>
    <t>hak</t>
  </si>
  <si>
    <t>łącznik</t>
  </si>
  <si>
    <t>sonda</t>
  </si>
  <si>
    <t>substytut kostny</t>
  </si>
  <si>
    <t xml:space="preserve">Dren ssący do posiadanego noża ultradźwiękowego CUSA Excel 8 firmy Integra LifeSciences 36 kHz </t>
  </si>
  <si>
    <t>Jednorazowe dreny do uchwytu 23kHz do posiadanego aspiratora CUSA EXCEL  6 szt.w opakowaniu</t>
  </si>
  <si>
    <t>Dren komorowy poliuretanowy przezroczysty do drenażu zewnętrznego ze znacznikiem co 1cm, długość 30cm, średnica zewnętrzna 4,0mm, wewnętrzna 2,6mm z troakatem, tunelizatorem, silikonowym mocowaniem do skóry i plastikowym łącznikiem.</t>
  </si>
  <si>
    <t>Dren komorowy poliuretanowy impregnowany srebrem / uwalniający jony srebra/ o właściwościach bakteriobójczych do drenażu zewnętrznego ze znacznikiem co 1cm, długość 30cm, średnica zewnętrzna 3,3mm, wewnętrzna 1,9mm z troakarem, tunelizatorem, silikonowym mocowaniem do skóry i plastikowym łącznikiem.</t>
  </si>
  <si>
    <t>Zestaw stymulatora do jednostronnej głębokiej stymulacji mózgu sterowany magnetycznie. W skład zestawu wchodzi:
- Elektroda domózgowa o odstępach pomiędzy złączami o długości  0,5mm lub 1,5mm, o długości kabla łączącego 28cm i 40cm (w zależności od zapotrzebowania) - 1 sztuka;
- Elastyczny łącznik do elektrod o rozciągliwości do 15%, o długości 40cm, 60cm lub 95cm - 1 sztuka;
- Stymulator jednokanałowy, o grubości do 1,2cm, z możliwością wyboru trybu pracy: stałonapięciowy przy amplitudzie 0-10,5 V lub stałonatężeniowy przy amplitudzie 0-25,5 mA, możliwość ustawienia i zapisania w pamięci stymulatora dwóch niezależnych programów dla jednej elektrody; stymulator musi być kompatybilny z zestawem programującym Nvision - 1 sztuka;
- Tunelizator - 1 sztuka;
- Pierścień do mocowania elektrod w otworze trepanacyjnym o średnicy 14mm - 1 sztuka;
- Pilot dla pacjenta, który umożliwia kontrolę stanu baterii neurostymulatora, ekran wyświetlający stan parametrów, możliwość zmiany niektórych parametrów terapeutycznych zaprogramowanych przez lekarza - 1 sztuka;
- Kaniule do mikrorekordingu (MER) - 5 sztuk;
- Elektrody do mikrorekordingu (MER) - 5 sztuk;
- Kable do mikrorekordingu (MER) - 5 sztuk.</t>
  </si>
  <si>
    <t xml:space="preserve">elektroda domózgowa  </t>
  </si>
  <si>
    <t>kabel</t>
  </si>
  <si>
    <t>elektroda</t>
  </si>
  <si>
    <t xml:space="preserve">Kaniula  </t>
  </si>
  <si>
    <t>programator</t>
  </si>
  <si>
    <t xml:space="preserve">pierścień do mocowania  </t>
  </si>
  <si>
    <t xml:space="preserve">stymulator jednokanałowy </t>
  </si>
  <si>
    <t>tunelizator</t>
  </si>
  <si>
    <t xml:space="preserve">Frez nożyk do mikrotomu 
Nóż do cięcia kości czaszki i kręgosłupa, frez nożyk do kraniotomu operacyjnego Aesculap GE520R. </t>
  </si>
  <si>
    <t>Czujniki do pomiaru ciśnienia śródczaszkowego ICP - śródmiąższowe,  podłączane bezpośrednio do monitorów pacjenta przez posiadany moduł zerujący NPS2. W komplecie zestaw DRILL/BOLT do implantacji.</t>
  </si>
  <si>
    <t>Czujniki do pomiaru ciśnienia śródczaszkowego ICP -  śródkomorowe z funkcją drenażu,  podłączane bezpośrednio do monitorów pacjenta przez posiadany moduł zerujący NPS2</t>
  </si>
  <si>
    <t>Czujniki do pomiaru ciśnienia śródczaszkowego ICP - pod lub nadtwardówkowe, podłączane bezpośrednio do monitorów pacjenta przez posiadany moduł zerujący NPS2</t>
  </si>
  <si>
    <t xml:space="preserve">2. </t>
  </si>
  <si>
    <t xml:space="preserve">Zastawka lędźwiowo-otrzewnowa dla dorosłych średnio/niskociśnieniowa, nie ferromagnetyczna   </t>
  </si>
  <si>
    <t xml:space="preserve">Dreny lędźwiowe 60cm, pośredni dł. 10cm i  i otrzewnowy dł.-70cm z igłą typu Tuohy </t>
  </si>
  <si>
    <t>kompletów</t>
  </si>
  <si>
    <t xml:space="preserve">Zastawka średnio/niskociśnieniowa z mechanizmem antysyfonowym dla dorosłych, nie ferromagnetyczna wymagana zastawka typu Pudentz  
</t>
  </si>
  <si>
    <t>Dren komorowy do w/wym</t>
  </si>
  <si>
    <t>Dren otrzewnowy do w/wym</t>
  </si>
  <si>
    <t xml:space="preserve">Zastawki przepływowe dla dorosłych do regulacji przepływu płynu CSF wykonywane z dwóch różnych materiałów – polipropylenu i elastomeru silikonowego – co przyczynia się do ograniczenia efektu utykania i odkształcania zastawki. Wewnętrzna ścieżka przepływu i konstrukcja zastawki przeponowej  zapewniają optymalne funkcjonowanie zastawki. Każda zastawka poddawana jest indywidualnym testom weryfikującym charakterystykę przepływu.  Zastawki  zawierają wbudowane złącza ułatwiające przyłączanie cewnika i obniżające ryzyko odłączenia cewnika. Wyposażone są w centralne zbiorniki z prowadnikami igły umożliwiającymi dostęp przezskórny do płynu CSF.  Zawierają zaciski umożliwiające przepłukiwanie od strony proksymalnej i dystalnej. Niewystępowanie części metalowych umożliwia prowadzenie badań pacjenta technikami MRI i CT. Zastawki  są wolne od lateksu. Nieprzenikliwe wskaźniki informują o ciśnieniu, kierunku przepływu i położeniu zastawki względem cewnika . Zastawki pokrywają co najmniej w/w zakresy ciśnień ( pkt otwarcia), tzn.: 10-170 mmH20, możliwość wyboru zakresu ciśnień przez Zamawiającego, do wyboru 4 zakresy ciśnień.  Dren komorowy o długości min.18 cm, w zestawie z :  łącznik Luer z wbudowanym zamknięciem, kolec,  trójgraniec, zacisk prostokątny. Dren otrzewnowy o długości min. 115  cm </t>
  </si>
  <si>
    <t xml:space="preserve">Dreny otrzewnowe min.115 cm </t>
  </si>
  <si>
    <t>Dreny komorowe  min. 18 cm</t>
  </si>
  <si>
    <t xml:space="preserve">Łączniki do drenów Y kompatybilne z implantowanymi na oddziale neurochirurgii zastawkami: tzn. średnica wewnętrzna 1,0mm; łącznik ma posiadać jedno połączenie żeńskie a dwa męskie </t>
  </si>
  <si>
    <r>
      <t>Stabilizator międzywyrostkowy do zastosowania w stabilizacji dynamicznej w przestrzeni między wyrostkami kolczystymi
Wymagane:
- dwuelementowa modularna budowa z przegubem zapewniającym multiaxialność połączenia wyrostek-wyrostek,
- wysokości od 8 do 14mm stopniowane co 2mm i co najmniej dwa rozmiary wielkości (mały, standard).
- kom</t>
    </r>
    <r>
      <rPr>
        <sz val="11"/>
        <rFont val="Garamond"/>
        <family val="1"/>
      </rPr>
      <t>plet: 
- segment dolny 1szt
- segment górny 1szt
- śruba antydyslokacyjna 1 szt.</t>
    </r>
    <r>
      <rPr>
        <sz val="11"/>
        <color indexed="8"/>
        <rFont val="Garamond"/>
        <family val="1"/>
      </rPr>
      <t xml:space="preserve">
- materiał stabilizatora: PEEK,
- materiał śruby antydyslokacyjnej - znacznika: 
  Tytan (bez zawartości Ni)
(należy wycenić wszystkie elementy potrzebne do implantacji stabilizatora)</t>
    </r>
  </si>
  <si>
    <t>segment dolny</t>
  </si>
  <si>
    <t>segment górny</t>
  </si>
  <si>
    <t>śruba antydyslokacyjna</t>
  </si>
  <si>
    <t>Waciki: sterylne, absorbcyjność - wchłaniają więcej niż 5 krotność swojej masy w czasie poniżej 1s. podczas cięcia zachowują gładkie krawędzie bez strzępienia muszą zachować odporność na strzepienie i rozciąganie w stanie suchym i mokrym - nie mogą pozostawiać włókien w miejscu użycia, muszą posiadać znacznik rtg, struktura porowata dostosowująca się do naturalnych kształtów tkanek. Tolerancja na rozmiar +/- 1 mm.</t>
  </si>
  <si>
    <t>Watki neurochirurgiczne 0,25x0,25'/5x5 mm,  op. 10 szt.</t>
  </si>
  <si>
    <t>op.</t>
  </si>
  <si>
    <t>Watki neurochirurgiczne 0,25x0,25'/7x7mm, op. 10 szt.</t>
  </si>
  <si>
    <t>Watki neurochirurgiczne 0,25x0,25'/10x10 mm, op. 10 szt.</t>
  </si>
  <si>
    <t>Watki neurochirurgiczne 0,50x0,50'/13x13mm op. 10 szt.</t>
  </si>
  <si>
    <t>Watki neurochirurgiczne 0,75x0,75'/19x19mm op. 10 szt.</t>
  </si>
  <si>
    <t>Watki neurochirurgiczne 0,5x1,0'/13x25mm op. 10 szt.</t>
  </si>
  <si>
    <t>Watki neurochirurgiczne 1,00x1,00'/25x25mm op. 10 szt.</t>
  </si>
  <si>
    <t>Waciki: sterylne, absorbcyjność - wchłaniają więcej niż 5 krotność swojej masy w czasie poniżej 1s., podczas cięcia zachowują gładkie krawędzie bez strzępienia, muszą zachować odporność na strzępienie i rozciąganie w stanie suchym i mokrym - nie mogą pozostawiąć włókien w miejscu użycia, muszą posiadać znacznik rtg, struktura porowata dostosowująca się do naturalnych kształtów tkanek. Tolerancja na rozmiar  +/- 1mm</t>
  </si>
  <si>
    <t>Watki neurochirurgiczne 0,56x6/13x152mm op.10szt.</t>
  </si>
  <si>
    <t>Watki neurochirurgiczne 0,75x6/19x152mm op. 10 szt.</t>
  </si>
  <si>
    <t>Watki neurochirurgiczne 1,00x6/25x152mm  op. 10 szt.</t>
  </si>
  <si>
    <t>Watki neurochirurgiczne 1,5x6/38x152mm  op. 10 szt.</t>
  </si>
  <si>
    <t xml:space="preserve">Optyczne markery do neuronawigacji w postaci kulek, współpracujące z systemem nawigacji Stealth Station S7. Wykonane z wysokiej jakości materiału odbijającego, w jednym rozmiarze, kształcie i średnicy, posiadające bezpieczne, zatrzaskowe mocowanie, pakowane w podwójne, sterylne opakowanie. </t>
  </si>
  <si>
    <t>Oświadczamy, że oferowane markery są kompatybilne z systemem neuronawigacji podanym powyżej i na żądanie Zamawiającego przedstawię dokument wydany przez producenta tego systemu, potwierdzający tą kompatybilność. Oświadczam również, że oferowane markery zostały zbadane i zatwierdzone przez producenta wymienionego powyżej systemu neuronawigacji firmy Medtronic.</t>
  </si>
  <si>
    <t xml:space="preserve">Zestaw dodatkowy do uzupełniania leku do posiadanej pompy baklofenowej f-my Johnson&amp;Johnson </t>
  </si>
  <si>
    <t>zestawow</t>
  </si>
  <si>
    <t xml:space="preserve">Zestaw dodatkowy do podawania leku w bolusie do posiadanej pompy baklofenowej  f-my  Johnson&amp;Johnson  </t>
  </si>
  <si>
    <t>Zestaw niskociśnieniowy do napełniania pompy baclofenowej gazowej, zawierający: obłożenie pacjenta i instrumentów, strzykawkę 10ml i 60ml, strzykawkę 10ml do opróżniania pompy, łączniki, igłę do napełniania pompy 22G, przewód łączący, kompatybilny z pompami przepływowymi gazowymi</t>
  </si>
  <si>
    <t>Dren dokomorowy z prowadnicą, z powiększonymi otworami końcowymi 15 -20 cm (dren może posiadać markery długości - znaczniki)</t>
  </si>
  <si>
    <t xml:space="preserve">Kolankowy prowadnik do drenu komorowego kompatybilny z implantowanymi na oddziale neurochirurgii zastawkami: tzn. średnica zewnętrzna 1,9mm, wewnętrzna 1,0mm </t>
  </si>
  <si>
    <t xml:space="preserve">Łączniki do drenów proste kompatybilne z implantowanymi na oddziale neurochirurgii zastawkami: tzn. średnica zewnętrzna 1,9mm, wewnętrzna 1,0mm </t>
  </si>
  <si>
    <t xml:space="preserve">"Miękki" implant do dynamicznej stabilizacji międzykolczystej: -elastyczny implant do rozpierania wyrostków kolczystych, -możliwość pewnego umocowania do sąsiednich segmentów kręgosłupa, -brak elementów metalowych w konstrukcji nośnej implantu, -budowa jednoelementowa umożliwiająca umiejscowienie implantów w przestrzeni między wyrostkami kolczystymi, -wysokości odtwarzanej przestrzeni międzykolczystej od 8 mm do 14 mm, -materiał: silikon, -do każdego typu implantu wykonawca ma obowiązek dostarczyć w użytkowanie pełen zestaw narzędzi niezbędnych do implantacji swoich wszczepów. </t>
  </si>
  <si>
    <t xml:space="preserve">1.Klipsy do naczyń mózgowych typu Yasargil: 2. Zaciski wykonane z materiału nieferromagnetycznego - stopu tytanowego,lub zaciski ze stopu Phynox dla skomplikowanych okienkowych kształtów lub o długości powyżej 20mm, 3. Szczęki zacisków posiadające atraumatyczne, piramidkowe żłobkowanie i idealnie równomiernym docisku na całej długości szczęk, 4. Zaciski zabezpieczone przed "nożycowaniem" przy pomocy precyzyjnego systemu antyzmykowego o konstrukcji klatkowej z równoległymi powierzchniami pracy zapewniającymi równomierne prowadzenie ramion klipsa w całym zakresie kąta otwarcia, 5. Siła ścisku klipsa w stanie sterylnym, gotowym do użycia deklarowana na etykiecie zawarta w tolerancji 7% do wartości katalogowej, 6. Na każdym zacisku grawerowany laserowo kod katalogowy i numer indywidualny zacisku, 7. Zaciski dostarczane w stanie sterylnym w opakowaniach zapewniających możliwość natychmiastowego pobrania zacisku do aplikacji, 8. Zaciski do okluzji czasowej mogą podlegać procesom wtórnego przygotowania bez ograniczeń, 9. Klipsy tytanowe mini permamentne sterylne, długość szczęk 3 do 7 mm, 10. Klipsy tytanowe czasowe standard sterylne, długość szczęk 7 do 20 mm, 11. Klipsy tytanowe stałe-permamentne standard sterylne, długość szczęk 7 do 20 mm, 12. Klipsy tytanowe okienkowe stałe sterylne, długość szczęk 3 do 10 mm, 13. Należy dostarczyć bezpłatnie: imadło do klipsów tytanowych mini i imadło do klipsów tytanowych standard.  </t>
  </si>
  <si>
    <t xml:space="preserve">Zacisk tytanowy typu Craniofix mały lub odpowiednik 12mm lub 11mm, zaciski  mają posiadać wałeczek na trzpieniu, umożliwiający współpracę z aplikatorem dynamometrycznym, automatycznym, niewymagającym dodatkowej regulacji przy każdym użyciu. </t>
  </si>
  <si>
    <t xml:space="preserve">Zacisk tytanowy typu Craniofix duży lub odpowiednik 16mm, zaciski  mają posiadać wałeczek na trzpieniu, umożliwiający współpracę z aplikatorem dynamometrycznym, automatycznym, niewymagającym dodatkowej regulacji przy każdym użyciu. </t>
  </si>
  <si>
    <t>Frezy typu: kula, głowa zapałki, cylinder, kukurydza, nóż kraniotomu do wiertarki typ Midas Rex Legend EHS</t>
  </si>
  <si>
    <t xml:space="preserve">Śruby tytanowe, samowiercące, profil 0,6 lub 0,5mm śred.ok..1,6-1,9; dł.3-6mm </t>
  </si>
  <si>
    <t xml:space="preserve">Śruby tytanowe, samogwintujące, profil 0,6 lub 0,5mm śred.ok..1,6-1,9; dł.3-6mm </t>
  </si>
  <si>
    <t xml:space="preserve">Mikropłytka tytanowa 2 otwory profil 0,6 lub 0,5mm </t>
  </si>
  <si>
    <t xml:space="preserve">Mikropłytka tytanowa 4 otwory profil 0,6 lub 0,5mm </t>
  </si>
  <si>
    <t>Wsuwany półsztywny implant międzytrzonowy, umożliwiający dynamiczne
 (z zachowaniem ruchomości) połączenie sąsiadujących trzonow kręgowych 
· implant jednoczęściowy osadzany w przestrzeni międzytrzonowej bez dodatkowych elementów mocujących;
· anatomiczny kształt implantów odtwarzający krzywiznę kręgosłupa szyjnego, łukowata górna powierzchnia implantu;
· rozmiary implantow: długość od 10 mm do 16 mm, szerokość: od 12 mm do 18 mm, wysokość od 5 mm do 7 mm;
· implanty otwarte od przodu ;
· obecność na powierzchniach stycznych implantów ostrych karbów poprzecznych zapobiegających wysuwaniu się z przestrzeni międzytrzonowej;
· implanty wykonane ze stopu tytanowego;
· implanty dostępne w formie sterylnej w fabrycznych opakowaniach</t>
  </si>
  <si>
    <t>Zestaw uniwersalny do tylnej stabilizacji odcinka szyjnego i stabilizacji szyjno-potylicznej
Skład zestawu nominalnego:
płyta potyliczna - 1 szt,
pręty potyliczne - 2 szt,
śruby potyliczne - 2 szt, 
łącznik poprzeczny - 1 szt,
śruby transpedikularne lub haki laminarne - 4 szt, komplet nakrętek mocujących
Materiał tytan. 
Możliwość łączenia systemu z np.: odcinkiem piersiowo-lędźwiowym, Plif, Alif. 
Możliwość rewizyjnego usunięcia implantów. 
Wszystkie implanty (za wyjątkiem śrub potylicznych) muszą posiadać otwarty od góry (patrząc z punktu widzenia operatora) system mocowania oparty na jednym elemencie blokującym i tulipanowym charakterze części mocującej haka lub śruby (wymagana jedna nakrętka blokująca z gwintem prostokątnym). 
Wysokość implantu wraz z kompletnym mechanizmem blokowania (elementów mocujących, zabezpieczających etc.) nie może przekraczać 5 mm powyżej pręta. 
System musi zawierać śruby poliaksjalne o charakterze tulipanowym z możliwością osadzenia pręta w osi śruby. 
Wymagane są śruby o stożkowym rdzeniu i cylindrycznym obrysie zewnętrznym oraz gwincie na całej długości. 
Śruby szyjne tulipanowe, wieloosiowe do masywów bocznych kręgów szyjnych dostępne w długościach od 8 do 50 mm, o dwóch średnicach trzonu śruby 3,5 mm i 4,0 mm. 
Możliwość zastosowania elementu pozwalającego również na boczne zamocowanie pręta do śruby. 
Dodatkowo wymagane śruby wieloosiowe o minimum 7mm gładkiej powierzchni trzonu śruby pomiędzy głową śruby a gwintem, zapewniające ochronę delikatnym strukturom.</t>
  </si>
  <si>
    <t>śruby potyliczne</t>
  </si>
  <si>
    <t>płyta potyliczna</t>
  </si>
  <si>
    <t>pręt potyliczny</t>
  </si>
  <si>
    <t>śruba transpedikularna + bloker</t>
  </si>
  <si>
    <t xml:space="preserve">Klips na skórę głowy. Zacisk hemostatyczny na skórę głowy plastikowy typ Raney dł 16mm zakładany kleszczykami Raneya, jednorazowego użytku </t>
  </si>
  <si>
    <t>Elektrody kompatybilne z aparatem ISIS IOM (Inomed Medizintechnik, Niemcy):</t>
  </si>
  <si>
    <t>Para elektrod igłowych o parametrach: dł. igły 12-15mm, dł. przewodu 150-200cm, z płaskim atraumatycznym uchwytem, wtyczki typu touchproof, przewody skręcone różnokolorowe sterylne pary w celu jednoznacznej identyfikacji podczas podłączania, zapakowana sterylnie; Elektrody kompatybilne z aparatem ISIS IOM (Inomed Medizintechnik, Niemcy)</t>
  </si>
  <si>
    <t>par</t>
  </si>
  <si>
    <t>Para elektrod igłowych o parametrach: dł. igły 15-20mm, dł. przewodu 150-200cm, z płaskim atraumatycznym uchwytem, wtyczki typu touchproof, przewody skręcone różnokolorowe sterylne pary w celu jednoznacznej identyfikacji podczas podłączania, zapakowana sterylnie; Elektrody kompatybilne z aparatem ISIS IOM (Inomed Medizintechnik, Niemcy)</t>
  </si>
  <si>
    <t>Pojedyncza elektroda igłowa o parametrach: dł. igły 12-15mm, dł. przewodu 100-200cm, z płaskim atraumatycznym uchwytem, wtyczki typu touchproof, przewody minimum w 5 różnych kolorach w celu jednoznacznej identyfikacji podczas podłączania, zapakowana sterylnie; Elektrody kompatybilne z aparatem ISIS IOM (Inomed Medizintechnik, Niemcy)</t>
  </si>
  <si>
    <t>Elektroda min. 4-kanałowa naklejana na rurki intubacyjne o rozm. min. 7-9, przyklejana na całej długości do rurki, w komplecie elektroda neutralna nieinwazyjna, zapakowana sterylnie; Elektrody kompatybilne z aparatem ISIS IOM (Inomed Medizintechnik, Niemcy)</t>
  </si>
  <si>
    <t>Para elektrod igłowych kątowych 90 stopni o parametrach: dł. igły 15-20mm, dł. przewodu 100-200cm. Igła izolowana z aktywną końcówką 1-3mm stosowana selektywnie do mięśni głębokich, wtyczka typu touchproof, zapakowana sterylnie; Elektrody kompatybilne z aparatem ISIS IOM (Inomed Medizintechnik, Niemcy)</t>
  </si>
  <si>
    <t>Para elektrod igłowych krótkich o parametrach: dł. igły 3-6mm, dł. przewodu 150-200cm, wtyczka typu touchproof, zapakowana sterylnie; Elektrody kompatybilne z aparatem ISIS IOM (Inomed Medizintechnik, Niemcy)</t>
  </si>
  <si>
    <t>Elastyczna elektroda do stymulacji i odbioru potencjałów wewnątrz/zewnątrz rdzeniowych typu D-wave dł:100-200cm; śr.maks. 1,1 mm; min. 2-biegunowa szerokość biegunów 2-4mm w odległości 15-20mm, znaczniki głębokości co 1cm,  zakończenia typu touchproof, zapakowana sterylnie; Elektrody kompatybilne z aparatem ISIS IOM (Inomed Medizintechnik, Niemcy)</t>
  </si>
  <si>
    <t xml:space="preserve">Łącznik do słuchawek AEP. </t>
  </si>
  <si>
    <t xml:space="preserve">Zastawka programowalna typu Hakim Zastawka niskoprofilowa konturowa, programowalna, zintegrowana z urządzeniem antysyfonowym z 5 następującymi punktami otwarcia dla 0cm H2O, HP: 15-25;35-55;70-90;105-125;135-155 mm H2O. Długość obrysowa zastawki konturowej max. 47mm, wysokość zastawki max. 7mm, szerokość max. 16mm. Znaczniki radiograficzne umożliwiające weryfikację ustawionego programu. 
</t>
  </si>
  <si>
    <t xml:space="preserve">Cement do uzupełniania ubytków kostnych                                                                                                                                                                         - substytut kostny składający się z hydroxyapatytu o właściwościach osteokonduktywnych, biokompatybilny, dający porównywalne do kości parametry mechaniczne,  
- nie powodujący reakcji termicznych (niewydzielający ciepła) podczas procesu twardnienia/zastygania,
- struktura krystaliczna, porowata,  
- resorbowalny (przebudowujący się w kość, w zależności od wieku, stanu zdrowia i wielkości ubytku w kości pacjenta),  
- możliwość zastosowania wspólnie z innymi komponentami (PEEK, tytan) i nietracący przy tym swoich właściwości,  
- przechowywanie i stosowanie w temperaturze pokojowej (idealnie 18°-22° C),  </t>
  </si>
  <si>
    <t xml:space="preserve">cement obj. 3 ml </t>
  </si>
  <si>
    <t>sztuka</t>
  </si>
  <si>
    <t xml:space="preserve">cement obj. 5 ml </t>
  </si>
  <si>
    <t xml:space="preserve">cement  obj. 10 ml </t>
  </si>
  <si>
    <t xml:space="preserve">Stabilizacja przednio-boczna
System tytanowy do stabilizacji przednio-bocznej kręgosłupa w odcinku piersiowo-lędźwiowym :                                                                                                   - śruby tulipanowe jednoosiowe (monolityczne), samogwintujące (samotnące) o cylindrycznym profilu gwintu i stożkowym rdzeniu,  
- gwint przygłowowej części śruby poszerzony w celu mocniejszego zakotwiczenia w kości korowej, natomiast     gwint przystożkowy śruby ostry – samogwintujący /samotnący,  
- długość śrub w zakresie 30-60 mm ze skokiem co 5 mm,  
- średnica śrub w zakresie 5,5 – 7,5 mm co 1 mm,   
- mocowanie pręta do śruby od góry uniwerasalnym, jednoelementowym blokerem,  
- pręty tytanowe średnicy 6 mm, o długości 50-480 mm docięte na długość ze skokiem co 10 mm, w wersji pediatrycznej dostępne również pręty o mniejszej średnicy 4,5 mm, kompatybilne z prętami o średnicy 6 mm poprzez specjalne łączniki oraz „siodła”,  
- monolityczne stabilizatory/łączniki poprzeczne, w zakresach długości od 15-20 mm ze skokiem co 1 mm, 
- w celu satbilnego i bezpiecznego zakotwiczenia kostrukcji w trzonie dostępne podkładki jednootworowe oraz staplery jedno- i dwuotworowe (dwuotworowe w min. trzech rozmiarach),  
- dostępny moduł pediatryczny ze zmniejszoną średnicą pręta (4,5 mm) oraz dostosowanymi do niej śrubami, blokerami, łącznikami oraz staplerami,  
- w zestawie wymagany jest klucz dynamometryczny do dokręcania nakrętek z określoną powtarzalną siłą, 
- w zestawie wymagane narzędzia do dopychania pręta do gniazda śruby oraz dystraktor równoległy i kompresory równoległy,  
- instrumentarium wraz z implantami w kasetach przeznaczonych do sterylizacji i przechowywania. </t>
  </si>
  <si>
    <t>a</t>
  </si>
  <si>
    <t xml:space="preserve">Skoliozy dostęp przedni (1 komplet): 5 śrub, 5 blokerów, 5 staplerów jednootorowych, 1 pręt; </t>
  </si>
  <si>
    <t>X</t>
  </si>
  <si>
    <t>ŚRUBA</t>
  </si>
  <si>
    <t>BLOKER</t>
  </si>
  <si>
    <t>STAPLER JEDNOOTWOROWY</t>
  </si>
  <si>
    <t>PRĘT</t>
  </si>
  <si>
    <t>b</t>
  </si>
  <si>
    <t xml:space="preserve">Skoliozy dostęp przedni (1 komplet): 10 śrub, 10 blokerów, 5 staplerów dwuotworowych, 2 pręty, 1 poprzeczka; </t>
  </si>
  <si>
    <t>STAPLER DWUOTWOROWY</t>
  </si>
  <si>
    <t>POPRZECZKA</t>
  </si>
  <si>
    <t>c</t>
  </si>
  <si>
    <t xml:space="preserve">Zwyrodnienia dostęp przedni (1 komplet): 4 śruby, 4 blokery, 2 staplery dwuotworowe, 2 pręty, 2 poprzeczki; </t>
  </si>
  <si>
    <t xml:space="preserve">Ssak neurochirurgiczny z funkcją stymulacji monopolarnej do śródoperacyjnego neuromonitoringu (śr. 3 mm,dł. robocza 12cm, dł.całkowita 20cm.), do bezpośredniej stymulacji dróg korowo- rdzeniowych. W komplecie przewód podłączeniowy i elektroda igłowa ( 2 bieguny), produkt jednorazowy , opakowanie zbiorcze - 5 osobno sterylnie pakowanych kopmletów.  </t>
  </si>
  <si>
    <t>Zestaw do przezskórnej Vertebroplastyki.  Skład:
Cement PMMA dwuskładnikowy min. 10ml, czas aplikacji 8-10min. Podwyższona gęstość i lepkość cementu natychmiast po rozmieszczeniu (bez okresu oczekiwania i fazy ciekłej) o konsystencji plasteliny. Cement nieprzezierny dla promieni rtg (kontrast siarczan baru). Zestaw (podajnik oraz cement) sterylny, jednorazowy. Zestaw do podawania cementu wyposażony w dwie igły transpedikuralne 13G 100mm i jedną igłę biopsyjną 15G 230mm, młotek, uchwyt do trzymania igły, podajnik pozwalający na kontrolę ilości podawanego cementu 0,3ml przy jednym pełnym obrocie cyklu. Podawanie cementu za pomocą układu pompy hydraulicznej z ciśnieniowym zaworem bezpieczeństwa. Lepkość cementu w ciągu całego czasu podawania (iniekcji) musi zawierać się w zakresie 1000-1500Pas. Cement przechowywany w temperaturze pokojowej.</t>
  </si>
  <si>
    <t>cement</t>
  </si>
  <si>
    <t>igła</t>
  </si>
  <si>
    <t>Zestaw do stabilizacji przedniej odcinka szyjnego. Parametry techniczne: 
- śruby oraz płyty wykonane ze stopu tytanu;
- płyty wyprofilowane w linii podłużnej i poprzecznej z możliwością dodatkowego doginania podczas zabiegu;
- dolna powierzchnia płytki żebrowana zapobiegająca śródoperacyjnemu ześlizgiwaniu się implantu z powierzchni trzonów;
- płytki niskoprofilowe (grubość max. 2,1mm);
- płytki 1, 2, 3, 4 poziomowe o długościach od 24-70mm ze skokiem co 2mm, 70-110mm ze skokiem co 4mm; 
- możliwość osadzania śrub pod stałym lub zmiennym kątem z nachyleniem do 30 stopni; 
- śruby samogwintujące i samonacinające jednokorowe</t>
  </si>
  <si>
    <t>płytka</t>
  </si>
  <si>
    <t>śruba samogwintująca</t>
  </si>
  <si>
    <t>Stabilizacja piersiowo-lędźwiowa w osteoporozie i chorobach nowotworowych kręgosłupa                                                                                                                                                                                                                                                                                                        KOMPLET: 
Śruby mono, poliaxialne/ haki wraz z blokerem 4szt, śruby kaniulowane i perforowane wraz z blokerem do osteoporozy 2szt; łącznik typu luer lock do augmentacji śrub w osteoporozie 2szt; pręt standard 2szt; pręt typu  MISS 2szt, bloker hak/śruba 4szt, drut typu Kirschnera 4szt, igła typu Jamshidi 2szt, łącznik poprzeczny/Domino/Stapler 1szt; cement kostny z hydroksyapatytem 1 szt; zestaw mieszalników i podajników cementu kostnego 1szt. 
WYMAGANIA:
Stabilizacja śrubowo-hakowa z dostępu tylnego. Materiał: tytan.
Śruby transpedikularne "tulipanowe" mono-i poliaxialne. Śruby samogwintujące oraz samotnące z podwójnie prowadzonym piórem gwintu w części korowej / hak wraz z blokerem; Śruby o średnicy 4,0-7,5 mm (skok co 0,5 mm), o długości 20-70 mm (skok co 5 mm) oraz o średnicy 8,00 mm i długości 30 – 80 mm (skok co 5 mm).
Śruby transpedikularne "tulipanowe" wyciągowe.
Śruby transpedikularne poliaxialne tulipanowe kaniulowane i perforowane z „sitowym” rdzeniem umożliwiającym rozprowadzenie cementu wokół śruby. śruby samogwintująca oraz samotnąca z podwójnie prowadzonym piórem gwintu w części korowej wraz z blokerem; Śruby o średnicy 4,5-5,5mm (skok co 0,5 mm), o długości 25-70 mm (skok co 5 mm), śruby o  średnicy 6,0 -8,0 o długości 25 -80 mm (skok co 5mm).
W zestawie jednorazowy łączniki typu luer lock (stalowy oraz PEEK), z odpowiednim reduktorem średnicy światła przepływu do podłączenia zestawu (wygodne wprowadzenie cementu kostnego do śruby - augementacja);
Haki tulipanowe laminarne i pedicularne multiaxialne.
Haki tulipanowe multiaxialne wyciągowe.
Wszystkie implanty (haki, śruby tulipanowe monoaxialne i poliaxialne, kaniulowane, kaniulowane osteoporotyczne i wyciągowe) blokowane jednym identycznym elementem blokującym.
Mocowanie belki od góry w osi śruby, haka.
Belki różnej długości od 30 do 600mm w wersji standardowej oraz przezskórnej;           
Możliwość fiksacji belki pod różnym kątem w stosunku do śruby-haka.
Możliwość zastosowania haków niskoprofilowych pedikularnych poliaxialnych i laminarnych różnych typów.
Możliwość zastosowania haków z długim gwintem („z długimi ramionami”).
W zestawie łączniki poprzeczne w zakresie od 30 do 100mm, łączniki równoległe – domino, łącznik typu offset z możliwością mocowania haka lub śruby.
Druty typu Kirschnera o średnicy 1,5mm oraz długości 480mm;
Igła typu Jamshidi o średnicach: 11G, 13G, 15G i długościach 100mm, 120mm, 150mm. 3 różne rodzaje końcówek roboczych: trocar tip, diamond tip, bevel tip;
Cement kostny wraz z hydroksyapatytem wyposażony w zestaw mieszalników oraz podajników.</t>
  </si>
  <si>
    <t>śruba mono, poliaxialna samogwintująca oraz samotnąca z podwójnie prowadzonym piórem gwintu w części korowej / hak wraz z blokerem; Śruby o średnicy 4,0-7,5 mm (skok co 0,5 mm), o długości 20-70 mm (skok co 5 mm) oraz o średnicy 8,00 mm i długości 30 – 80 mm (skok co 5 mm)</t>
  </si>
  <si>
    <t>śruby poliaxialne kaniulowane oraz perforowane samogwintująca oraz samotnąca z podwójnie prowadzonym piórem gwintu w części korowej wraz z blokerem; Śruby o średnicy 4,5-5,5mm (skok co 0,5 mm), o długości 25-70 mm (skok co 5 mm), śruby o  średnicy 6,0 -8,0 o długości 25 -80 mm (skok co 5mm).</t>
  </si>
  <si>
    <t xml:space="preserve">jednorazowy łącznik typu luer lock (stalowy oraz PEEK), z odpowiednim reduktorem średnicy światła przepływu do podłączenia zestawu (wygodne wprowadzenie cementu kostnego)     </t>
  </si>
  <si>
    <t>pręt standard 5,5mm, długości w zakresie 30-200 mm (skok co 10 mm), pręt 500 oraz 600mm</t>
  </si>
  <si>
    <t>pręt MISS 5,5mm; długości w zakresie 30-500 mm</t>
  </si>
  <si>
    <t>dodatkowy element blokujący (hak/śruba)</t>
  </si>
  <si>
    <t>drut typu Kirshnera 1,5mm, 480mm</t>
  </si>
  <si>
    <t>igła typu Jamshidi o średnicach: 11G, 13G, 15G i długościach 100mm, 120mm, 150mm. 3 różne rodzaje końcówek roboczych: trocar tip, diamond tip, bevel tip</t>
  </si>
  <si>
    <t>Łącznik poprzeczny w zakresie od 30-100mm/Domino/Stapler*</t>
  </si>
  <si>
    <t>cement kostny z hydroksyapatytem</t>
  </si>
  <si>
    <t xml:space="preserve">zestaw mieszalników i podajników cementu kostnego </t>
  </si>
  <si>
    <t>Klatki szyjne do biointegracji spondylodezy międzytrzonowej. Wymagania:
• Klatka szyjna do stabilizacji międzytrzonowej z dostępu przedniego bez konieczności użycia materiałów kościozastępczych;
• Klatki szyjne do przywracania wysokości przestrzeni międzytrzonowej wykonane z stopu tytanu – typu „Cellurar Titanium” (Tytan komórkowy);
• Klatki biointegracyjne o strukturze wysokoporowatej min 80%, w formie układu beleczek kostnych z przestrzeniami do zagnieżdżania osteoblastów min 650µm, ostekonduktywne – zapewniające spondylodeze międzytrzonową;
• Klatki o kształcie prostopadłościennym o wys. min od 4 do 8mm, stopniowane co 1mm;
• Klatki w min. 8 rozmiarach, o min. trzech wymiarach mały, średni, duży;
• Klatki z zachowanie kształtu anatomicznego, górnej i dolnej blaszki granicznej z kątem 4° lordozy;
• Klatki z tytanowymi znacznikami krawędzi przedniej tylnej i boków;
• Klatki dostarczne w sterylnym opakowaniu;
• W zestawie narzędzia do przygotowania loży pod implant, przymiary z ogranicznikami w min 8 rozmiarach, narzędzia do wprowadzania i usuwania klatek, dystraktor do przestrzeni międzytrzonowej;
• Materiał klatki Tytan – typu „Cellurar Titanium” (Tytan komórkowy).</t>
  </si>
  <si>
    <t>Zestaw do stabilizacji kręgosłupa szyjnego z dostępu tylnego.
Elemanty składowe wykonane ze stopu tytanu.
Śruby wieloosiowe ładowane od góry dostępne w wersji trzonowej i tulipanowej.
Śruby dostępne w 3-ch średnicach 3,5; 4,0; 4,5mm i długościach w zakresie 10-50mm - maksymalny całkowity kąt odchylenia śruby wieloosiowej do 30⁰.
Łączniki do śrub trzonowych w czterech odgięciach kątowych: 0⁰, 15⁰, 30⁰, 45⁰.
Możliwość centralnego, przyśrodkowego lub bocznego osadzania prętów względem śrub.
Haki zamknięte dostępne w 2-ch rozmiarach 4,5mm i 6,0mm
Niskoprofilowana płyta do kotwiczenia potylicznego za pomocą min. 4 śrub potylicznych.
Śruby potyliczne o średnicy 5mm i zakresie długości od 6-20mm ze skokiem co 1mm.
Niskoprofilowa płyta potyliczna o min. trzech rozmiarach z przesuwanym systemem mocowania do prętów umożliwiającym kotwiczenie potyliczne niezależnie od osadzania prętów.
Pręty potyliczne o śr. 3,5mm odgięte w 3-ch odgięciach kątowych: 45⁰, 60⁰ i 75⁰.
Dostępne również pręty potyliczne z regulowanym płynnie na zawiasach kątem odchylenia.
Pręty szyjne proste wykonane z materiałów: tytan oraz kobalt-chrom.
Pręty dwuśrednicowe 3,5/4,75mm; 3,5/5,5mm; 3,5/6,35mm.
Pełna kompatybilność z prętami używanymi do stabilizacji piersiowej - możliwość łączenia prętów o średnicy 3,5mm z prętami o średnicy 3,5mm; 4,75mm; 5,5mm i 6,35mm oraz za pomocą łączników typu domino (równoległy oraz osiowy).
Regulowane łączniki odsadzone do osadzania śrub na prętach.
Łaczniki poprzeczne w zakresie długości od 20-80mm.
Trapezoidalny gwint nakrętki o ujemnym kącie eliminujący możliwość zerwania gwintu z dodatkowym kołnierzem ułatwiającym wprowadzenie nakrętki, zwiększającym siłę docisku pręta i zapobiegającym rozchyleniu skrzydeł śruby lub haka.
Zestaw: 1 płytka potyliczna; 2 pręty potyliczno-szyjne regulowane lub 2 pręty szyjne; 4 śruby potyliczne; 4 śruby wieloosiowe/haki; 4 blokery do śrub/haków; 1 poprzeczka.</t>
  </si>
  <si>
    <t>PŁYTA POTYLICZNA</t>
  </si>
  <si>
    <t>ŚRUBA DO PŁYTY POTYLICY</t>
  </si>
  <si>
    <t>BLOKER DO PRĘTA POTYLICY</t>
  </si>
  <si>
    <t>PRĘT SZYJNY</t>
  </si>
  <si>
    <t>ŚRUBA SZYJNA</t>
  </si>
  <si>
    <t>BLOKER DO ŚRUBY</t>
  </si>
  <si>
    <t>Zestaw do stabilizacji przedniej odcinka szyjnego płytą tytanową. Wymagania:
Śruby oraz płyty wykonane ze stopu tytanu.
Płyty profilowane w linii podłużneji poprzecznej z możliwością dodatkowego doginania podczas zabiegu.
Śruby samogwintujące i samonawiercające o średnicy 4,0mm oraz 4,5mm o długościach od 12mm do 20mm.
Możliwość osadzania śrub pod stałym lub zmiennym kątem z nachyleniem do 30 stopni.
Płytki 1-poziomowe o długościach od 8 - 20mm ze skokiem co 1mm, płytki 2-poziomowe o długościach 20 - 40mm ze skokiem co 2mm, płytki 3-poziomowe o długościach 36 - 66mm ze skokiem co 3mm i płytki 4-poziomowe o długościach 52 - 88mm ze skokiem co 4mm.
Implant wyposażony w system blokowania śrub zabezpieczający przed wykręceniem z możliwością powtarzania.
Duża przestrzeń wewnętrzna implantu umożliwiająca wypełnienie wiórami kostnymi lub substytutem kostnym.
Zestaw: 1 płytka + 4 śruby.</t>
  </si>
  <si>
    <t>Stymulator rdzeniowy 16 kontaktowy.
Wymagania: stałe napięcie prądu, wysokość 65mm, długość 49mm, amplituda od 0 do 10,5V z przyrostem 0,05V lub 0,1V, czas trwania impulsu od 60 do 450 us (przyrost 10us), częstotliwość od 2 do 130Hz (przyrost 1Hz dla wartości do 10Hz, przyrost 5Hz dla wartości od 10Hz do 130Hz), możliwość ustawienia w ramach 26 grup do 32 programów, możliwość zastosowania elektrod przezskórnych lub chirurgicznych, elektrody ośmio lub szesnastokontaktowe, długość przewodu elektrod do wyboru: 45, 60cm, długość łączników do wyboru 40, 60cm, stymulator kompatybilny z programatorem N'vision.</t>
  </si>
  <si>
    <t>stymulator rdzeniowy 16-kontaktowy</t>
  </si>
  <si>
    <t>elektroda szesnastokontaktowa chirurgiczna /dwie elektrody ośmiokontaktowe przezskórne</t>
  </si>
  <si>
    <t xml:space="preserve">łącznik do elektrod przezskórnych i chirurgicznych </t>
  </si>
  <si>
    <t>programator pacjenta</t>
  </si>
  <si>
    <t xml:space="preserve">kabel skriningowy </t>
  </si>
  <si>
    <t xml:space="preserve">Proteza kości czaszki dziana poliestrowo - propylenowa 105x60x11,5mm </t>
  </si>
  <si>
    <t>Proteza kości czaszki dziana poliestrowo - propylenowa 134x110x24,0mm</t>
  </si>
  <si>
    <t xml:space="preserve">Proteza kości czaszki dziana poliestrowo - propylenowa 130x125x22,0mm </t>
  </si>
  <si>
    <t xml:space="preserve">Proteza kości czaszki dziana poliestrowo - propylenowa 75x75x10,3mm </t>
  </si>
  <si>
    <t xml:space="preserve">Proteza kości czaszki dziana poliestrowo - propylenowa 75x57x8,6mm </t>
  </si>
  <si>
    <t>generator do głebokiej stymulacji mózgu 2 kanałowy</t>
  </si>
  <si>
    <t>elektroda domózgowa 8 kontaktowa- kierunkowa</t>
  </si>
  <si>
    <t>łączniki rozciągliwy 50cm/60cm/90cm</t>
  </si>
  <si>
    <t>pierścień do mocowania elektrody</t>
  </si>
  <si>
    <t>programator pacjenta-r</t>
  </si>
  <si>
    <t>elektroda do microrecordingu</t>
  </si>
  <si>
    <t>kaniula do microrecordingu</t>
  </si>
  <si>
    <t>kabel do microrecordingu resterylizowany</t>
  </si>
  <si>
    <t xml:space="preserve">generator 2 kanałowy Brio ładowalny  </t>
  </si>
  <si>
    <t xml:space="preserve">łączniki- adapter do łacznika </t>
  </si>
  <si>
    <t>programator pacjenta przewodowy</t>
  </si>
  <si>
    <t xml:space="preserve">system ładowania </t>
  </si>
  <si>
    <t xml:space="preserve">Zastawka lędźwiowo- otrzewnowa z drenem lędźwiowym o zamkniętej końcówce wraz z prowadnikiem umożliwiąca przed zabiegową i nieinwazyjną po zabiegową regulację ciśnienia.  Zastawkę ustawić można na pięć poziomów przepływności przed- i/lub pooperacyjnie. Zawartość zestawu :
- Zastawka programowalna lędźwiowo- otrzewnowa, o wymiarach: 44 mm długość, 23 mm szerokość,
12 mm wysokość
- dren lędźwiowy z zamkniętym końcem, impregnowany barem
- dren obwodowy z otwartym końcem impregnowany barem
- Igła typu Touchy 14G, 9 cm, końcówka typu Hubera
- zakładka mocująca duża
- zakładka mocująca lędzwiowa
- tępa igła
- prowadnik z ogranicznikiem
- zabezpieczenie drenu                                                                                                                                                                                               </t>
  </si>
  <si>
    <t>Jednorazowy zestaw do wykonywania nawigowanych biopsji współdziałąjący z systemem optycznym neuronawigacji StealthStation S7 firmy Medtronic, skład zestawu :
Igła biopsyjna wraz z miarka ogranicznikiem, wężykiem aspiracyjnym współpracują z posiadanym przez Zamawiającego wskaźnikiem biopsyjnym Navigus i reduktorem w celu uzyskania mimośrodu i pełnej kompatybilności z systemem neuronawigacji.</t>
  </si>
  <si>
    <t>Jednorazowy prowadnik toru biopsji Navigus w skład którego wchodzi : podstawa prosta, podstawa kątowa, zacisk, reduktory 1.9 mm, 2.2 mm, 2.6, śruby, śrubokręt</t>
  </si>
  <si>
    <t>Klatka międzytrzonowa kręgosłupa szyjnego z dostępu przedniego stabilizowana płytkami tytanowymi
- klatka międzytrzonowa ACIF wykonana z materiału PEEK OPTIMA
- wysokość klatki : 4,5mm, 5mm, 6mm, 7mm, 8mm
- Anatomiczny kształt klatki odtwarzający krzywiznę kręgosłupa szyjnego, łukowata górna powierzchnia klatki
- klatka międzytrzonowa w rozmiarach : 12x14mm, 12x15,5mm, 14x14mm, 14x15,5mm, 14x17mm
- tytanowy znacznik w celu wizualizacji w RTG pozycji implantu
- system mocowania klatki do trzonów kręgu za pomocą 2 płytek tytanowych o min. 2 długościach wyposażonych w system blokowania zabezpieczający przed wysunięciem implantu
- możliwość wypełniania przestrzeni w implancie materiałem kościotwórczym w postaci bloczków dopasowanych do rozmiaru klatki
- klatki dostępne w formie sterylnej w fabrycznych opakowaniach</t>
  </si>
  <si>
    <t>Płaski dren silikonowy do drenażu krwiaków mózgu, szerokość 10mm, perforacja długości 20cm, długość 80cm</t>
  </si>
  <si>
    <t>Płaski dren silikonowy do drenażu krwiaków mózgu, szerokość 7mm, perforacja długości 20cm, długość 80cm</t>
  </si>
  <si>
    <t>Płaski dren silikonowy do drenażu krwiaków mózgu, szerokość 4mm, perforacja długości 15cm, długość 85cm</t>
  </si>
  <si>
    <t>Łącznik - worek - 1 szt.</t>
  </si>
  <si>
    <t>Worek 700ml z odpływem, z plastikowym zatrzaskiem - 1 szt.</t>
  </si>
  <si>
    <t>Neurochirurgiczna sonda Dopplera, jednorazowa, sterylna, bagnetowy kształt uchwytu i miniaturowa końcówka zapewniająca wysoki stopień precyzji, nie zasłania pola operacyjnego nawet w mikroskopie, długość końcówki roboczej 105mm, tip 1,5mm</t>
  </si>
  <si>
    <t xml:space="preserve">Aparat do obrazowania przepływu krwi w mikro naczyniach o częstotliwości 20 MHz
Zasilanie bateryjne.
Informacja dźwiękowa przekazywana w czasie rzeczywistym.
Serwis w okresie dzierżawy – w cenie umowy dzierżawy.
Przeglądy techniczne zgodnie z zaleceniami producenta w okresie dzierżawy lub zapewnienie, że przez cały okres dzierżawy urządzenie będzie mieć aktualny przegląd techniczny – w cenie umowy dzierżawy.
Czas reakcji na zgłoszenie awarii w okresie dzierżawy (dotyczy dni roboczych rozumianych jako dni od poniedziałku do piątku, z wyjątkiem świąt i dni ustawowo wolnych od pracy, w godzinach od 8.00 do 15.00) – do 3 dni.
Naprawa sprzętu w lokalizacji użytkownika lub zapewnienie aparatu zastępczego na czas naprawy poza terenem szpitala lub zapewnienie nowego aparatu o parametrach nie gorszych od modelu ujętego w umowie oraz wolnym od wad – do 3 dni (dotyczy dni roboczych).
Wraz z dostawą komplet materiałów dotyczących instalacji urządzenia oraz instrukcji obsługi.
Instrukcja obsługi w języku polskim w formie drukowanej i elektronicznej (pendrive lub płyta CD).
Transport krajowy i zagraniczny wraz z ubezpieczeniem, wszelkie opłaty celne, skarbowe oraz inne opłaty pośrednie po stronie wykonawcy.
Szkolenie dla personelu medycznego i technicznego. Dodatkowe szkolenie dla personelu medycznego, w przypadku wyrażenia takiej potrzeby przez personel medyczny.
Wykonawca wyraża zgodę na oznakowanie aparatu przez Zamawiającego w celach ewidencyjnych na czas obowiązywania umowy. Oznaczenie zostanie całkowicie usunięte przez Zamawiającego przed wydaniem aparatu.
</t>
  </si>
  <si>
    <t>miesięcy</t>
  </si>
  <si>
    <t>Producent</t>
  </si>
  <si>
    <t>Kraj i rok produkcji</t>
  </si>
  <si>
    <t>Klasa wyrobu medycznego</t>
  </si>
  <si>
    <t>Opis: dzierżawa aparatu do neurochirurgicznych sond Dopplera (1 szt.)</t>
  </si>
  <si>
    <t>Aparat do obrazowania przepływu krwi w mikro naczyniach o częstotliwości 20 MHz, będący przedmiotem dzierżawy</t>
  </si>
  <si>
    <t>Zastawka do operacyjnego leczenia wodogłowia typu DualSwitch - membranowa, do zabiałczonego płynu z cisnieniem otwarcia w pozycji poziomej 5, 10 lub 13 cm H2O ze zintergrowanym mechanizmem antysyfonowym o ciśnieniach otwarcia w pozycji pionowej 30, 40 lub 50 cm H2O do wyboru przez Zamawiającego.
Wszystkie powyżej wymienione posiadają nakładkę antyzałamaniową na drenie dokomorowym, 25 cm dren dokomorowy z prowadnicą, zbiornik pompujący z drenem 60 cm i zastawkę ze zintegrowanym zaworem antysyfonowym z drenem dootrzewnowym 90 cm. Zastawka wykonana z tytanu.</t>
  </si>
  <si>
    <t xml:space="preserve">Zestaw do stabilizacji transpedikularnej kręgosłupa piersiowo-lędźwiowego w technice otwartej 
-wielokątowe, samogwintujące śruby tulipanowe
-walcowy kształt gwintu o niesymetrycznym, ujemnym profilu pióra
-ujemny kąt pióra gwintu elementu blokującego oraz gniazda śruby (haka) ułatwiający wprowadzenie elementu blokującego i zwiększający pewność docisku
-łączniki poprzeczne mocowane wielokątowo do pręta, bez konieczności doginania elementów łącznika.
-łączniki poprzeczne niskoprofilowe sztywne , wymagana stała i powtarzalna siła docisku elementu blokującego ( klucz dynamometryczny lub urywany element blokujący)
-Łącznik osiowy umożliwiający dystrakcję do min 80 mm w okresie intensywnego wzrostu pacjenta.
-system mocowania śruby do pręta otwarty od góry (patrząc z punktu widzenia operatora) i oparty na jednym elemencie blokująco-zabezpieczającym
-mechanizm blokowania umożliwiający jednoznaczne i trwałe blokowanie oraz możliwość rewizyjnego usunięcia implantów (zrywana nakrętka lub klucz dynamometryczny) 
-średnica śrub od 4,5mm do 8,5mm ze skokiem co 1mm i długościach od 25mm – 60mm
-śruby transpedicularne sztywne dostępne w średnicach od 4.5 do 8.5 stopniowane co 1mm.
-średnice  śrub kodowane kolorami.
-średnica łba śruby wraz z kompletnym elementem blokująco-zabezpieczającym nie może przekraczać 13 mm
-wysokość implantów wraz z kompletnym elementem blokująco- zabezpieczającym nie może przekraczać  5 mm ponad pręt
-możliwość stosowania wielokątowych śrub tulipanowych wyciągowych do korekcji kręgozmyku
- średnica pręta 5, 5 mm pręt tytanowy i  kobaltowo- chromowy dostępny w różnych długościach od 30 mm -500 mm. 
- system zawierający  haki laminarne i pedikularne w różnych wielkościach i kształtach.
- jednorazowe przezskórne piny o długości 10 i/ lub 15 cm do montażu referencyjnej ramki referencyjnej 
</t>
  </si>
  <si>
    <t xml:space="preserve">Śruby wieloosiowe transpedikularne/haki              </t>
  </si>
  <si>
    <t xml:space="preserve">Bloker   </t>
  </si>
  <si>
    <t>Łącznik poprzeczny</t>
  </si>
  <si>
    <t xml:space="preserve">Pręt </t>
  </si>
  <si>
    <t xml:space="preserve">Zestaw do przezskórnej stabilizacji przeznasadowej   
- wielokątowe, kaniulowane śruby tulipanowe z centralnym ułożeniem pręta względem osi śruby
- walcowy kształt gwintu i stożkowy kształt rdzenia śruby
- system mocowania śruby do pręta oparty na jednym elemencie blokująco-zabezpieczającym z gwintem o niesymetrycznym, ujemnym profilu pióra 
- mechanizm blokowania umożliwiający jednoznaczne, powtarzalne blokowanie 
(zrywana nakrętka lub klucz dynamometryczny) 
- średnica łba śruby wraz z kompletnym elementem blokująco-mocującym nie może przekraczać 13mm
- średnica śrub 4,5-7,5 mm ze skokiem co 1 mm
- pręty gładkie, proste w różnych długościach od 30 mm do 260 mm  z ostrym końcem 
- kaniulowane instrumentarium pozwalające na przezskórne wprowadzenie śrub transpedikularnych 
- w zestawie narządzie, które przy zaopatrywaniu dwóch lub trzech kręgów zapewni automatyczne        ustalenie trajektorii pręta w stosunku do położenia śrub, co pozwoli na jednoznaczne i pewne      zamocowanie pręta w tulipanie śruby
- instrumentarium zapewniające wykonanie przezskórnego wprowadzenia pręta poprzez 4 zaimplantowane przezskórnie śruby . Określenie trajektorii ruchu pręta zależne od położenia śrub (wstawienie pręta za pomocą rękojeści na zasadzie „free hand” bez mocowania elementów wprowadzających na śrubach)
- materiał: stop tytanu
- nawigowane igły przenasadowe i zainstalowanymi markerami optycznymi : prowadnik z zintegrowanym trokarem, 2 x kanilua, 
- jednorazowe przezskórne piny o długości 10 i/ lub 15 cm do montażu referencyjnej ramki referencyjnej </t>
  </si>
  <si>
    <t>Śruba</t>
  </si>
  <si>
    <t>Bloker</t>
  </si>
  <si>
    <t>Pręt</t>
  </si>
  <si>
    <t>Drut Kirschnera</t>
  </si>
  <si>
    <t>Zestaw igieł do nakłuwania trzonu ( 2 szt.w zestawie)</t>
  </si>
  <si>
    <t>Zestaw do stabilizacji potyliczno-szyjnej kręgosłupa      
- System zawiera:
 - płytę potyliczną, w tym płytę z możliością regulacji rozstawu i kąta zaczepu pręta
- haki laminarne (minimum 3 wielkości, również haki odsadzone w prawo i lewo)
- śruby wielosiowe tulipanowe
- śruby do potylicy
- haki do potylicy (minimum 3 wielkości) 
- pręty , w tym pręty z możliwością zmiany kąta na przegubie wielostopniowym
- łączniki poprzeczne
- śruby tulipanowe wieloosiowe samogwintujące o średnicach 3,5 mm – 4,5 mm, długościach od 10 mm- 52 mm stopniowane nie więcej niż co 5 mm z zakresem ruchomości powyżej 45 stopni.
- w zestawie dostępne śruby wieloosiowe z gwintem tylko na części ich długości.
- śruby korowe w średnicach 4,0 mm i 4,5 mm, długościach od 6 mm- 18 mm stopniowane nie więcej niż co 2 mm. 
- możliwość kątowego ustawienia śruby względem pręta
- śruby i haki o tulipanowym kształcie połączenia z prętem
- montaż pręta do haków i śrub jednym elementem blokującym (uniwersalnym)
- implanty otwarte od góry i blokowane wyłącznie od góry
- pręty dopasowane do anatomii pogranicza potyliczno- szyjnego z możliwością zmiany kąta wygięcia
- pręty o grubości nie większej niż 4 mm z możliwością łączenia z prętami używanymi w odcinku piersiowo- lędźwiowym.
- w zestawie dostępne otwarte łączniki bocznie odsadzone.</t>
  </si>
  <si>
    <t>Śruba/hak laminarny</t>
  </si>
  <si>
    <t>Płyta potyliczna</t>
  </si>
  <si>
    <t>Hak potyliczny</t>
  </si>
  <si>
    <t>Śruba do płyty</t>
  </si>
  <si>
    <t>Poprzeczka</t>
  </si>
  <si>
    <t xml:space="preserve">Klatka lędźwiowa PLIF/TLIF 
Klatki międzytrzonowe lędźwiowe TLIF,  komplet jedna proteza. Sterylne klatki międzytrzonowe do techniki TLIF w wysokościach od 8 mm do 14 mm. Dostarczone bez wypełnienia lub z wypełnieniem w postaci dopasowanego do otworu klatki bloczka z trójfosforanu wapnia. Materiał PEEK - obły kształt powierzchni w projekcji strzałkowej; bananowa budowa klatki w projekcji poprzecznej zapewniająca lepsze wypełnienie przestrzeni międzykręgowej;  wyprofilowany anatomicznie kształt dystraktorów/ przymiarów, celem łatwiejszego przygotowania przestrzeni pod implantację klatki. Dwie grupy rozmiarów w zależności od wybranej techniki operacyjnej – PLIF- 22 mm, 26 mm, TLIF- 32 mm, 36 mm. Znaczniki radiologiczne pozwalające na określenie położenia implantu w obrazie RTG. W zestawie wieloosiowy uchwyt zapewniający możliwość zmiany i zablokowania kąta pomiędzy implantem a uchwytem oraz pełnej kontroli nad położeniem implantu w czasie procedury implantacji.
</t>
  </si>
  <si>
    <t xml:space="preserve">Zestaw do stabilizacji kręgosłupa piersiowo-lędźwiowego u pacjentów z osteoporozą 
-Implanty wykonane na bazie stopu tytanu.
-Śruby tulipanowe, kaniulowane, wieloosiowe (poliaksjalne), perforowane, średnicy od 5,5mm do 8,5mm (skok co 1mm) oraz długości od 30mm do 55mm (skok co 5mm)  z gwintem o niesymetrycznym, ujemnym profilu pióra 
-Pręty o przekroju 5,5mm i długości od 30 do 350 mm
-Mocowanie pręta do śrub jednym elementem (blokerem) - mechanizm blokowania umożliwiający jednoznaczne, powtarzalne blokowanie ( zrywana nakrętka lub klucz dynamometryczny )
-Możliwość wszczepienia w sposób małoinwazyjny (przezskórny) z możliwością konwersji do otwartego (klasycznego). 
-System podawania cementu kostnego do wzmocnienia osadzenia śrub w trzonie.
-Nawigowane igły przenasadowe i zainstalowanymi markerami optycznymi : prowadnik z zintegrowanym trokarem, 2 x kanilua, 
-Jednorazowe przezskórne piny o długości 10 i/ lub 15 cm do montażu referencyjnej ramki referencyjnej 
</t>
  </si>
  <si>
    <t>Śruby perforowane</t>
  </si>
  <si>
    <t>Cement kostny</t>
  </si>
  <si>
    <t>Mikser</t>
  </si>
  <si>
    <t>Adapter</t>
  </si>
  <si>
    <t>Urządzenie do podawania cementu</t>
  </si>
  <si>
    <t>Wymagane jest udostępnienie na czas trwania umowy pełnego instrumentarium niezbędnego do zastosowania  oferowanych wyrobów. Zestaw instrumentarium zawierający: narzędzie do dystrakcji, kompresji, redukcji, a także dedykowane narzędzia dostępowe, wyginarka do pręta i klucz dynamometryczny.</t>
  </si>
  <si>
    <t>Akcesoria i elementy zużywalne do wykorzystnia podczas procedur z użyciem systemu O- arm oraz neuronawigacji StealthStation - zabiegi kręgosłup:</t>
  </si>
  <si>
    <t>Obłożenia sterylne do systemu obrazowania śródoperacyjnego O- arm, typu „ TUBA”, przezierne dla poziomicy laserowej, z zintegrowanymi przylepcami, 
1 op./20 szt.</t>
  </si>
  <si>
    <t>opakowań</t>
  </si>
  <si>
    <t>Obłożenia sterylne do systemu obrazowania śródoperacyjnego O- arm, typu „ BAR”, przezierne dla poziomicy laserowej, z zintegrowanymi przylepcami, 
1 op./20 szt.</t>
  </si>
  <si>
    <t xml:space="preserve">Jednorazowe, optyczne markery, Markery współpracujące z posiadanym przez Zamawiającego instrumentarium pasywnym i aktywnym do zabiegów w obrębie kręgosłupa . 
Pakowanie podwójne sterylne. 
opakowanie zbiorcze 48 szt. z podajnikiem  ( blister 4 szt.)
</t>
  </si>
  <si>
    <t xml:space="preserve">Jednorazowe, optyczne markery, Markery współpracujące z posiadanym przez Zamawiającego instrumentarium pasywnym i aktywnym do zabiegów w obrębie kręgosłupa . 
Pakowanie podwójne sterylne.
opakowanie zbiorcze 60 szt. z podajnikiem ( blister 5 szt.)
</t>
  </si>
  <si>
    <t xml:space="preserve">Przezskórny jednorazowy  pin do mocowania nawigacyjnej ramki referencyjnej.
Długość 150 mm, 6 znaczników głebokości, na końcu bliższym uchwyt- występ do mocowania 
ramki referencyjnej, koniec dystalny krzyżowy z wyżłobieniami umożliwiającymi montaż.
</t>
  </si>
  <si>
    <t xml:space="preserve">Przezskórny jednorazowy  pin o do mocowania nawigacyjnej ramki referencyjnej.
Długość 100 mm, 6 znaczników głebokości, na końcu bliższym uchwyt- występ do mocowania 
ramki referencyjnej, koniec dystalny krzyżowy z wyżłobieniami umożliwiającymi montaż.
</t>
  </si>
  <si>
    <t xml:space="preserve">Nawigowane igły przenasadowe z zainstalowanymi markerami optycznymi : prowadnik z zintegrowanym trokarem, 2 x kaniula
</t>
  </si>
  <si>
    <t>Stymulator rdzeniowy przeciwbólowy:
- generator nieładowalny dwukanałowy o pojemności 5.3 Ahr 
- stałe natężenie prądu, które gwarantuje stały poziom stymulacji bez względu na zmiany oporów.
- możliwość zastosowania w jednym urządzeniu stymulacji tonicznej oraz stymulacji BURST DR z potwierdzoną skutecznością w badaniach klinicznych.
- stymulator z głowica kompatybilną z elektrodą St Jude Medical oraz Medtronic do wyboru.
- możliwość wykonania MRI całego ciała 1.5T przy ułożeniu elektrody na poziomie th7- th12
- elektroda 20 kontaktowa - 5 kolumn, 4 rzędy 
- elektroda przezskórna z systemem do wprowadzania
- długość łączników do wyboru: 30 i 60 cm
- długość przewodu elektrod 60 cm
- system do stymulacji próbnej- bezprzewodowy. 
- programator pacjenta w języku polskim- umożliwiający obsługę urządzenia bezprzewodowo za pomocą połączenia bluetooth.</t>
  </si>
  <si>
    <t xml:space="preserve">Generator </t>
  </si>
  <si>
    <t xml:space="preserve">Elektroda 20 kontaktowa  lub 2x elektora przezskórna  </t>
  </si>
  <si>
    <t>Łącznik (zestaw)</t>
  </si>
  <si>
    <t>Programator pacjenta</t>
  </si>
  <si>
    <t>Jałowa głowica do stymulatora próbnego lub kabel do stymulacji śródoperacyjnej</t>
  </si>
  <si>
    <t>Bezprzewodowe stymulatory rdzeniowe ośmiokontaktowe
1. Stymulator zapewniający 3 rodzaje stymulacji:
• Toniczna od 5-120 Hz, szerokość impulsu 50-500 ms
• Burst/spikes –  zestaw impulsów: 500 Hz w 5 impulsach po 1 ms
• Stymulacja wysokimi częstotliwościami do 10 000 Hz
-Bez konieczności implantowania baterii i łącznika w ciele pacjenta.
-Bateria ładowalna 
2. Możliwość podłączenia 2 elektrod ośmiokontaktowych pracujących pod jednym transmiterem.
3. Elektroda 8 kontaktowa wraz z wbudowanym, implantowalnym nadajnikiem, dostarczającym stymulacji w zakresach 10-10 000 Hz.
-Długość elektrody – 45 cm,  z nadajnikiem, z możliwością przycięcia do wymaganej długości.
- Elektroda z nadajnikiem umożliwiającym przeprowadzenie stymulacji próbnej
 W  zestawie: system do implantacji z przezskórną kotwicą, 1 ładowarka, 2 ładowalne transmitery zewnętrzne.</t>
  </si>
  <si>
    <t>Bezprzewodowe stymulatory rdzeniowe czterokontaktowe
1. Stymulator zapewniający 3 rodzaje stymulacji:
• Toniczna od 5-120 Hz, szerokość impulsu 50-500 ms
• Burst/spikes –  zestaw impulsów: 500 Hz w 5 impulsach po 1 ms
• Stymulacja wysokimi częstotliwościami do 3000 Hz
-Bez konieczności implantowania baterii i łącznika w ciele pacjenta.
-Bateria ładowalna 
2. Możliwość podłączenia do 4 elektrod do jednego transmitera.
3. Elektroda 4 kontaktowa wraz z wbudowanym implantowalnym stymulatorem, dostarczającym stymulacji w zakresach 10-3000 Hz.
-Długość elektrody – 45 cm,  z nadajnikiem, z możliwością przycięcia do wymaganej długości.
- Elektroda z nadajnikiem umożliwiającym przeprowadzenie stymulacji próbnej
W  zestawie: system do implantacji z przezskórną kotwicą, 1 ładowarka, 2 ładowalne transmitery zewnętrzne.</t>
  </si>
  <si>
    <t>Elektroda 8 kontaktowa  do stymulacji próbnej z wbudowanym stymulatorem, współpracująca z transmiterem  zewnętrznym</t>
  </si>
  <si>
    <t>Elektroda 4 kontaktowa do stymulacji próbnej z wbudowanym stymulatorem, współpracująca z transmiterem zewnętrznym</t>
  </si>
  <si>
    <t xml:space="preserve">sztuk </t>
  </si>
  <si>
    <t>Moc oferowanego aparatu w watach [W]</t>
  </si>
  <si>
    <t>Założony czas pracy aparatu w godzinach [h] przez      1 m-c</t>
  </si>
  <si>
    <t>Przyjęty koszt zużycia energii (baterii) na 1 m-c [zł]</t>
  </si>
  <si>
    <t>Koszt zużycia energii elektrycznej przez aparat przez 1 m-c</t>
  </si>
  <si>
    <t>Koszt zużycia energii elektrycznej przez aparat przez 36 m-cy</t>
  </si>
  <si>
    <t>(dostawa produktów 
i dzierżawa aparatu)</t>
  </si>
  <si>
    <t>Czynsz dzierżawny brutto za 36 miesięcy</t>
  </si>
  <si>
    <t>Wykonawca zobowiązuje się zapewnić specjalistyczne szkolenie dla personelu medycznego Szpitala Uniwersyteckiego co do technicznych aspektów wszczepienia stymulatora, programowania wszczepionego systemu  oraz w obsłudze zewnętrznego pilota.</t>
  </si>
  <si>
    <t>Zamawiający wymaga udostępnienia na czas trwania umowy instrumentarium w tym m.in. programatora do zastawek. Programator lub jego części, które ulegną uszkodzeniu lub zużyciu będą podlegały wymianie w terminie 2 dni roboczych. Ewentualny koszt udostępnienia programatora i wymiany jego elementów musi być ujęty w cenie oferowanych wyrobów (nie może stanowić dodatkowej pozycji cenowej w Formularzu oferty, ani w Arkuszu cenowym).</t>
  </si>
  <si>
    <r>
      <t xml:space="preserve">Zestaw stymulatora DBS z elektrodami kierunkowymi:
1. Stymulator DBS jednokanałowy (dopuszczalny jest stymulator dwukanałowy z możliwością zamknięcia jednego kanału)–  działający w trybie stałonatężeniowym; z automatyczną regulacją napięcia stymulacji w zależności od zmiany oporów.
2. Pojemność baterii stymulatora co najmniej 5 Ah, 
3. Elektroda domózgowa 8 – kontaktowa, kierunkowa: długość kontaktów 1.5 mm , długość kabla łączącego od 30 do 40 cm, ; posiadająca znacznik widoczny w zdjęciach RTG, określający dokładne położenie elektrody/kontaktów; </t>
    </r>
    <r>
      <rPr>
        <sz val="11"/>
        <color indexed="10"/>
        <rFont val="Garamond"/>
        <family val="1"/>
      </rPr>
      <t>Wymagane są dwa rodzaje elektrod kierunkowych, 8-kontaktowa kierunkowa z odległością między kontaktami 0,5 oraz 1,5mm (do wyboru przez zamawiającego w zależności od celu stymulacji ).</t>
    </r>
    <r>
      <rPr>
        <sz val="11"/>
        <rFont val="Garamond"/>
        <family val="1"/>
      </rPr>
      <t xml:space="preserve">
4. Elastyczny, niskoprofilowy łącznik do elektrod, o długości od 50 cm do  90cm z wyposażeniem pozwalającym na implantowanie podskórne łącznika.
5. Pierścień do mocowania elektrody w otworze trepanacyjnym o średnicy od 14 do 17 mm. 
6. Programator pacjenta, pracujący bezprzewodowo, pozwalający na ocenę zużycia baterii i informujący pacjenta o konieczności zaplanowania wymiany stymulatora
7. Kaniule oraz elektrody z przewodami do mikrorekordingu (po 5 szt) w zestawach (możliwe zastosowanie przewodów wielorazowego użytku, przystosowanych do resterylizacji)   
</t>
    </r>
  </si>
  <si>
    <t>Zamawiający wymaga aby w ramach udostępnianego instrumentarium dostępny był również nawigowany śrubokręt dedykowany do zabiegów z użyciem systemu O-arm i systemu nawigacji StealthStation S7 i S8 będących na wyposażeniu bloku operacyjnego. Parametry śrubokręta zdefiniowane w oprogramowaniu systemów.</t>
  </si>
  <si>
    <t>Zamawiający wymaga aby oferowane implanty były kompatybilne z systemem obrazowania O-arm i systemem nawigacji StealthStation S7 i S8 będących na wyposażeniu bloku operacyjnego.</t>
  </si>
  <si>
    <t>Zamawiający wymaga aby w ramach udostępnianego instrumentarium dostępny był również nawigowany śrubokręt redukcyjny dedykowany do zabiegów z użyciem systemu O-arm i systemu nawigacji StealthStation S7 i S8 będących na wyposażeniu bloku operacyjnego. Parametry śrubokręta zdefiniowane w oprogramowaniu systemów.</t>
  </si>
  <si>
    <t xml:space="preserve">Zamawiający dopuszcza Implanty do kręgosłupa szyjnego ACIF: 
- implanty o kształtach wypukłym oraz klinowym z otworem na umieszczenie wy-pełnienia; 
- dwa lub trzy tytanowe markery ułatwiające identyfikację; 
- rozmiary klatek: 12x15 oraz 14x17 mm, wys. 5-10 mm (skok co 1 mm); 
- szpatuły ażurowe tępe lub ząbkowane szer. 19 i 24 mm o różnych kolorach, umieszczone na tacy w sposób umożliwiający jednoznaczną identyfikację; 
- distraktor szyjny składający się z prowadnicy, wkrętaka do pinów oraz ich blo-kera, kompletu pinów samowiercących (12, 14, 16 mm); 
- pozostałe parametry bez zmian.
</t>
  </si>
  <si>
    <r>
      <t xml:space="preserve">Ruchoma proteza krążka międzykręgowego w odcinku szyjnym
- budowa modularna trójelementowa: płytki graniczne (CoCr) oraz ruchoma we wszystkich kierunkach utwardzona polietylenowa wkładka (UHMWPE)
- wysokość implantu: 4,5mm, 5mm, 6mm, 7mm
- implanty dostepne w szerokościach: 15mm, 17mm, 19mm oraz głębokościach: 13mm, 15mm, 17mm, 19mm
- górna i dolna powierzchnia implantu pokryta piramidalnymi zębami kotwiczącymi implant w blaszkach granicznych trzonów
- zewnętrzne powierzchnie protezy napylone tytanem i pokryte hydroksyapatytem w celu zwiększenia osteointegracji
- potwierdzone klinicznie badania do zastosowań na 2 poziomach                                                                                         </t>
    </r>
    <r>
      <rPr>
        <sz val="11"/>
        <color indexed="10"/>
        <rFont val="Garamond"/>
        <family val="1"/>
      </rPr>
      <t xml:space="preserve">Zamawiający dopuszcza: ruchoma proteza krążka międzykręgowego w odcinku szyjnym: 
- tytanowe płytki graniczne; 
- rozmiary implantu: 13x16, 14x17 oraz 16x18 mm, wys. 5-7 mm; 
- napylenia: powierzchnia zewnętrza - porowaty tytan, powierzchnia wewnętrzna - sztuczny diament zwiększające odporność na ścieranie; 
- pozostałe parametry bez zmian.
</t>
    </r>
    <r>
      <rPr>
        <sz val="11"/>
        <rFont val="Garamond"/>
        <family val="1"/>
      </rPr>
      <t xml:space="preserve">
</t>
    </r>
  </si>
  <si>
    <r>
      <t>Implant sztywny tytanowy międzywyrostkowy
- przeznaczony do stabilizacji w odcinku piersiowo-lędźwiowym z dostępu tylnego małoinwazyjnego od Th1 do L5 
- materiał tytan
- implant niesterylny
- zakres rozmiarów implantu: wysokość od 8mm do 18mm ze skokiem co 2 mm, długość od 35mm do 39mm i szerokość 21mm
- system składający się z 3 elementów, zaciskany mechanizmem zapadkowym oraz zblokowaniem śrubą
- mocowanie implantu do wyrostków za pomocą tytanowych kolców
- miejsce na przeszczepy w kształcie cylindra
- dostępna wersja standardowa prosta, średnia prosta oraz dodatkowo z odchylonymi o 45stopni dolnymi skrzydłami do zaopatrzenia poziomu L5-S1</t>
    </r>
    <r>
      <rPr>
        <sz val="11"/>
        <color indexed="10"/>
        <rFont val="Garamond"/>
        <family val="1"/>
      </rPr>
      <t xml:space="preserve">                                                                                                                        Zamawiający dopuszcza: implant sztywny tytanowy międzywyrostkowy: 
- przeznaczenie – stabilizacja trzonów od L1 do S1; 
- materiał: tytan i PEEK, implant sterylny; 
- rozmiary implantu: wys. 8-14 oraz opcjonalnie 16,18 mm, dłg. 36-46 mm i szer. 30,8 mm; 
- dostępne wersja umożliwiająca odchylenie płytek względem siebie o 30 st. w każdej płaszczyźnie do zaopatrzenia każdej przestrzeni międzywyrostkowej dowolnym implantem: 
- pozostałe parametry bez zmian.</t>
    </r>
    <r>
      <rPr>
        <sz val="11"/>
        <rFont val="Garamond"/>
        <family val="1"/>
      </rPr>
      <t xml:space="preserve">
</t>
    </r>
  </si>
  <si>
    <t>Zamawiający dopuszcza wypełnienie klatki w sztuczny substytut kości w postaci pasty (hydroksyapatyt + trójfosforan wapnia) w sterylnej strzykawce o poj. 1cc.</t>
  </si>
  <si>
    <t>Zamawiający dopuszcza haki tulipanowe w wersji monoaksjalnej zamiast wersji multiaksjalnej.</t>
  </si>
  <si>
    <t>Zamawiający dopuszcza haki tulipanowe bez wersji z „długimi ramionami”.</t>
  </si>
  <si>
    <t>Zamawiający dopuszcza zestaw do stabilizacji bez sterylnej jednorazowej sondy z elektronicznym układem sygnalizacyjnym.</t>
  </si>
  <si>
    <t>Zamawiający dopuszcza klatki wykonane z materiału tantalu komórkowego.</t>
  </si>
  <si>
    <t>Zamawiający dopuszcza klatki międzytrzonowe szyjne o kącie lordozy 7°.</t>
  </si>
  <si>
    <t>Zamawiający dopuszcza klatki międzytrzonowe lędźwiowe TLIF/PLIF o długościach 20cm, 25cm, 27cm, 30cm oraz 32cm.</t>
  </si>
  <si>
    <t>Zamawiający dopuszcza dostarczanie implantów wraz z instrumentami na zasadzie Loaner Set tj. każdorazowo do zabiegu, po wcześniejszym uzgodnieniu terminu z Zamawiającym.</t>
  </si>
  <si>
    <t>Zamawiający dopuszcza zestaw instrumentarium dosyłany każdorazowo na planowaną operację.</t>
  </si>
  <si>
    <r>
      <t xml:space="preserve">Klips na skórę głowy. Zacisk hemostatyczny na skórę głowy metalowy typ Raney dł 16mm zakładany kleszczykami Raneya, jednorazowego użytku. </t>
    </r>
    <r>
      <rPr>
        <sz val="11"/>
        <color indexed="10"/>
        <rFont val="Garamond"/>
        <family val="1"/>
      </rPr>
      <t>Zamawiający dopuszcza możliwość zaoferowania klipsów plastikowych.</t>
    </r>
  </si>
  <si>
    <t xml:space="preserve">Zamawiający dopuszcza:                                                                                                                                                 - Stymulator DBS dwukanałowy z możliwością zamknięcia jednego kanału– działający w trybie stałonatężeniowym; z automatyczną regulacją napięcia stymulacji w zależności od zmiany oporów; z 16 niezależnymi kontaktami. 
- Elektroda domózgowa 8 – kontaktowa, kierunkowa: długość kontaktów 1.5 mm , o długości 45cm ; posiadająca znacznik widoczny w zdjęciach RTG, określający dokładne położenie elektrody/kontaktów; 
- łącznik do elektrod, 55cm z wyposażeniem pozwalającym na implantowanie podskórne łącznika. 
- Pierścień do mocowania elektrody w otworze trepanacyjnym o średnicy od 14 do 17 mm. 
- Programator pacjenta, pracujący bezprzewodowo, informujący pacjenta o konieczności zaplanowania wymiany stymulatora 
- Kaniule oraz elektrody z przewodami do mikrorekordingu (po 5 szt) w zestawach (możliwe zastosowanie przewodów wielorazowego użytku, przystosowanych do resterylizacji).
</t>
  </si>
  <si>
    <r>
      <t xml:space="preserve">W przypadku awarii kraniotomu będącego własnością Szpitala Uniwersyteckiego, na czas trwania  jego naprawy, Wykonawca po otrzymanym e-mailowym zgłoszeniu zobowiązuje się  do udostępnienia  instrumentarium: kraniotomu </t>
    </r>
    <r>
      <rPr>
        <sz val="10"/>
        <color indexed="10"/>
        <rFont val="Garamond"/>
        <family val="1"/>
      </rPr>
      <t>lub dwóch zestawów wiertarkowych</t>
    </r>
    <r>
      <rPr>
        <sz val="10"/>
        <color indexed="8"/>
        <rFont val="Garamond"/>
        <family val="1"/>
      </rPr>
      <t xml:space="preserve"> </t>
    </r>
    <r>
      <rPr>
        <strike/>
        <sz val="10"/>
        <color indexed="8"/>
        <rFont val="Garamond"/>
        <family val="1"/>
      </rPr>
      <t xml:space="preserve">kompatybilnego  </t>
    </r>
    <r>
      <rPr>
        <sz val="10"/>
        <color indexed="8"/>
        <rFont val="Garamond"/>
        <family val="1"/>
      </rPr>
      <t xml:space="preserve"> </t>
    </r>
    <r>
      <rPr>
        <sz val="10"/>
        <color indexed="10"/>
        <rFont val="Garamond"/>
        <family val="1"/>
      </rPr>
      <t>- kompatybilnych</t>
    </r>
    <r>
      <rPr>
        <sz val="10"/>
        <color indexed="8"/>
        <rFont val="Garamond"/>
        <family val="1"/>
      </rPr>
      <t xml:space="preserve">  z posiadaną przez Szpital Uniwersytecki wiertarką MIDAS REX Ewentualny koszt dostarczenia urządzenia zastępczego musi być ujęty w cenie oferowanych wyrobów (nie może stanowić dodatkowej pozycji cenowej w Formularzu oferty, ani w Arkuszu cenowym).</t>
    </r>
  </si>
  <si>
    <r>
      <t xml:space="preserve">Zestaw stymulatora DBS z możliwością doładowywania baterii przez pacjenta:
1. Stymulator DBS jednokanałowy (dopuszczalny jest stymulator dwukanałowy z możliwością zamknięcia jednego kanału)–  z możliwością wyboru działania w trybie stałonatężeniowym lub stałonapięciowym; z automatyczną regulacją napięcia stymulacji w zależności od zmiany oporów; stymulator powinien posiadać wejście kompatybilne z elektrodami stosowanymi dotychczas (elektrody firmy Medtronic nr kat.3389,3387) lub w zestawie powinien znajdować się odpowiedni łącznik do zastosowanych elektrod. </t>
    </r>
    <r>
      <rPr>
        <sz val="11"/>
        <color indexed="10"/>
        <rFont val="Garamond"/>
        <family val="1"/>
      </rPr>
      <t>Stymulator ładowalny musi być kompatybilny z dotychczas stosowanymi łącznikami firmy Medtronic (nr kat 37086 - łącznik stosowany z elektrodami 3389, 3387) bezpośrednio lub przy pomocy dedykowanego dodatkowego łącznika.</t>
    </r>
    <r>
      <rPr>
        <sz val="11"/>
        <color indexed="8"/>
        <rFont val="Garamond"/>
        <family val="1"/>
      </rPr>
      <t xml:space="preserve">
2. Bateria stymulatora z możliwością samodzielnego doładowania przezskórnego przez pacjenta w warunkach domowych; w zestawie powinny znaleźć się niezbędne dla pacjenta akcesoria do doładowywania.
3. Programator pacjenta, pracujący bezprzewodowo, pozwalający na ocenę zużycia baterii i informujący pacjenta o konieczności doładowania.                                                                                                                                           </t>
    </r>
    <r>
      <rPr>
        <sz val="11"/>
        <color indexed="10"/>
        <rFont val="Garamond"/>
        <family val="1"/>
      </rPr>
      <t>Zamawiający dopuszcza Stymulator DBS dwukanałowy z możliwością zamknięcia jednego kanału, stałonatężeniowy; z automatyczną regulacją napięcia stymulacji w zależności od zmiany oporów; o żywotności baterii do 25 lat, bez utraty sprawności działania po całkowitym rozładowaniu; wraz z łącznikiem kompatybilnym w dotychczas stosowanymi elektrodami.</t>
    </r>
    <r>
      <rPr>
        <sz val="11"/>
        <color indexed="8"/>
        <rFont val="Garamond"/>
        <family val="1"/>
      </rPr>
      <t xml:space="preserve">
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</si>
</sst>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  <numFmt numFmtId="184" formatCode="#,##0_ ;\-#,##0\ "/>
    <numFmt numFmtId="185" formatCode="0_ ;\-0\ 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8"/>
      <name val="Arial CE"/>
      <family val="0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sz val="8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sz val="10"/>
      <color indexed="8"/>
      <name val="Arial"/>
      <family val="2"/>
    </font>
    <font>
      <sz val="11"/>
      <color indexed="10"/>
      <name val="Garamond"/>
      <family val="1"/>
    </font>
    <font>
      <sz val="10"/>
      <color indexed="8"/>
      <name val="Garamond"/>
      <family val="1"/>
    </font>
    <font>
      <sz val="10"/>
      <color indexed="10"/>
      <name val="Garamond"/>
      <family val="1"/>
    </font>
    <font>
      <strike/>
      <sz val="10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8"/>
      <name val="Garamond"/>
      <family val="1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b/>
      <sz val="11"/>
      <color indexed="56"/>
      <name val="Garamond"/>
      <family val="1"/>
    </font>
    <font>
      <b/>
      <sz val="11"/>
      <color indexed="10"/>
      <name val="Garamond"/>
      <family val="1"/>
    </font>
    <font>
      <i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Garamond"/>
      <family val="1"/>
    </font>
    <font>
      <sz val="8"/>
      <color theme="1"/>
      <name val="Garamond"/>
      <family val="1"/>
    </font>
    <font>
      <sz val="11"/>
      <color rgb="FFFF0000"/>
      <name val="Garamond"/>
      <family val="1"/>
    </font>
    <font>
      <b/>
      <sz val="11"/>
      <color rgb="FF002060"/>
      <name val="Garamond"/>
      <family val="1"/>
    </font>
    <font>
      <sz val="10"/>
      <color rgb="FFFF0000"/>
      <name val="Garamond"/>
      <family val="1"/>
    </font>
    <font>
      <b/>
      <sz val="11"/>
      <color rgb="FFFF0000"/>
      <name val="Garamond"/>
      <family val="1"/>
    </font>
    <font>
      <i/>
      <sz val="10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44" fontId="5" fillId="34" borderId="11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175" fontId="4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top" wrapText="1"/>
    </xf>
    <xf numFmtId="0" fontId="58" fillId="0" borderId="0" xfId="0" applyFont="1" applyFill="1" applyAlignment="1" applyProtection="1">
      <alignment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1" fontId="58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right" vertical="top" wrapText="1"/>
      <protection locked="0"/>
    </xf>
    <xf numFmtId="0" fontId="58" fillId="35" borderId="14" xfId="0" applyFont="1" applyFill="1" applyBorder="1" applyAlignment="1">
      <alignment horizontal="left" vertical="top" wrapText="1"/>
    </xf>
    <xf numFmtId="0" fontId="58" fillId="35" borderId="0" xfId="0" applyFont="1" applyFill="1" applyBorder="1" applyAlignment="1">
      <alignment horizontal="left" vertical="top" wrapText="1"/>
    </xf>
    <xf numFmtId="0" fontId="59" fillId="0" borderId="0" xfId="0" applyFont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8" fillId="0" borderId="10" xfId="6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175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58" fillId="33" borderId="0" xfId="0" applyFont="1" applyFill="1" applyBorder="1" applyAlignment="1">
      <alignment vertical="top"/>
    </xf>
    <xf numFmtId="44" fontId="58" fillId="35" borderId="0" xfId="0" applyNumberFormat="1" applyFont="1" applyFill="1" applyBorder="1" applyAlignment="1">
      <alignment horizontal="left" vertical="top" wrapText="1"/>
    </xf>
    <xf numFmtId="44" fontId="58" fillId="0" borderId="0" xfId="0" applyNumberFormat="1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vertical="top"/>
    </xf>
    <xf numFmtId="0" fontId="5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61" applyFont="1" applyBorder="1" applyAlignment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3" fontId="5" fillId="0" borderId="0" xfId="73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quotePrefix="1">
      <alignment/>
    </xf>
    <xf numFmtId="0" fontId="4" fillId="4" borderId="16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2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8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58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49" fontId="5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1" xfId="0" applyFont="1" applyFill="1" applyBorder="1" applyAlignment="1" applyProtection="1">
      <alignment horizontal="center" vertical="center" wrapText="1"/>
      <protection locked="0"/>
    </xf>
    <xf numFmtId="185" fontId="58" fillId="0" borderId="10" xfId="45" applyNumberFormat="1" applyFont="1" applyFill="1" applyBorder="1" applyAlignment="1" applyProtection="1">
      <alignment horizontal="center" vertical="center" wrapText="1"/>
      <protection locked="0"/>
    </xf>
    <xf numFmtId="3" fontId="58" fillId="35" borderId="10" xfId="0" applyNumberFormat="1" applyFont="1" applyFill="1" applyBorder="1" applyAlignment="1">
      <alignment horizontal="center" vertical="center" wrapText="1"/>
    </xf>
    <xf numFmtId="3" fontId="58" fillId="0" borderId="10" xfId="45" applyNumberFormat="1" applyFont="1" applyFill="1" applyBorder="1" applyAlignment="1" applyProtection="1">
      <alignment horizontal="center" vertical="center" wrapText="1"/>
      <protection locked="0"/>
    </xf>
    <xf numFmtId="4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49" fontId="58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 applyProtection="1">
      <alignment horizontal="left" vertical="center" wrapText="1"/>
      <protection locked="0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 applyProtection="1">
      <alignment horizontal="left" vertical="center" wrapText="1"/>
      <protection locked="0"/>
    </xf>
    <xf numFmtId="184" fontId="59" fillId="0" borderId="10" xfId="45" applyNumberFormat="1" applyFont="1" applyFill="1" applyBorder="1" applyAlignment="1" applyProtection="1">
      <alignment horizontal="center" vertical="center" wrapText="1"/>
      <protection locked="0"/>
    </xf>
    <xf numFmtId="175" fontId="58" fillId="0" borderId="10" xfId="45" applyNumberFormat="1" applyFont="1" applyFill="1" applyBorder="1" applyAlignment="1" applyProtection="1">
      <alignment horizontal="center" vertical="center" wrapText="1"/>
      <protection locked="0"/>
    </xf>
    <xf numFmtId="4" fontId="5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1" xfId="45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Alignment="1" applyProtection="1">
      <alignment horizontal="center" vertical="top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175" fontId="11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184" fontId="58" fillId="35" borderId="10" xfId="45" applyNumberFormat="1" applyFont="1" applyFill="1" applyBorder="1" applyAlignment="1" applyProtection="1">
      <alignment horizontal="center" vertical="center" wrapText="1"/>
      <protection locked="0"/>
    </xf>
    <xf numFmtId="0" fontId="58" fillId="35" borderId="11" xfId="0" applyFont="1" applyFill="1" applyBorder="1" applyAlignment="1" applyProtection="1">
      <alignment horizontal="center" vertical="center" wrapText="1"/>
      <protection locked="0"/>
    </xf>
    <xf numFmtId="175" fontId="5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4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10" xfId="46" applyNumberFormat="1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justify" vertic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3" fontId="58" fillId="35" borderId="10" xfId="45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45" applyNumberFormat="1" applyFont="1" applyFill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8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3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45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45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3" fontId="6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3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49" fontId="58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175" fontId="5" fillId="0" borderId="13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left" vertical="center" wrapText="1"/>
      <protection/>
    </xf>
    <xf numFmtId="49" fontId="58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46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2" fontId="58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8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63" applyFont="1" applyFill="1" applyBorder="1" applyAlignment="1">
      <alignment horizontal="left" vertical="center" wrapText="1"/>
      <protection/>
    </xf>
    <xf numFmtId="3" fontId="58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 locked="0"/>
    </xf>
    <xf numFmtId="1" fontId="58" fillId="0" borderId="12" xfId="0" applyNumberFormat="1" applyFont="1" applyFill="1" applyBorder="1" applyAlignment="1" applyProtection="1">
      <alignment horizontal="left" vertical="top" wrapText="1"/>
      <protection locked="0"/>
    </xf>
    <xf numFmtId="0" fontId="58" fillId="35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2" fontId="58" fillId="35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5" fillId="35" borderId="10" xfId="61" applyFont="1" applyFill="1" applyBorder="1" applyAlignment="1">
      <alignment horizontal="center" vertical="center" wrapText="1"/>
      <protection/>
    </xf>
    <xf numFmtId="3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2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49" fontId="6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44" fontId="5" fillId="0" borderId="12" xfId="73" applyNumberFormat="1" applyFont="1" applyFill="1" applyBorder="1" applyAlignment="1" applyProtection="1">
      <alignment horizontal="right" vertical="center" wrapText="1"/>
      <protection locked="0"/>
    </xf>
    <xf numFmtId="44" fontId="5" fillId="0" borderId="11" xfId="73" applyNumberFormat="1" applyFont="1" applyFill="1" applyBorder="1" applyAlignment="1" applyProtection="1">
      <alignment horizontal="right" vertical="center" wrapText="1"/>
      <protection locked="0"/>
    </xf>
    <xf numFmtId="44" fontId="5" fillId="0" borderId="12" xfId="73" applyNumberFormat="1" applyFont="1" applyFill="1" applyBorder="1" applyAlignment="1" applyProtection="1">
      <alignment horizontal="left" vertical="center" wrapText="1"/>
      <protection locked="0"/>
    </xf>
    <xf numFmtId="44" fontId="5" fillId="0" borderId="11" xfId="7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4" fillId="4" borderId="19" xfId="0" applyNumberFormat="1" applyFont="1" applyFill="1" applyBorder="1" applyAlignment="1" applyProtection="1">
      <alignment horizontal="center" vertical="top" wrapText="1"/>
      <protection locked="0"/>
    </xf>
    <xf numFmtId="0" fontId="5" fillId="4" borderId="20" xfId="0" applyFont="1" applyFill="1" applyBorder="1" applyAlignment="1">
      <alignment horizontal="center" vertical="top" wrapText="1"/>
    </xf>
    <xf numFmtId="44" fontId="5" fillId="0" borderId="15" xfId="73" applyNumberFormat="1" applyFont="1" applyFill="1" applyBorder="1" applyAlignment="1" applyProtection="1">
      <alignment horizontal="left" vertical="center" wrapText="1"/>
      <protection locked="0"/>
    </xf>
    <xf numFmtId="44" fontId="5" fillId="0" borderId="15" xfId="0" applyNumberFormat="1" applyFont="1" applyFill="1" applyBorder="1" applyAlignment="1">
      <alignment horizontal="left" vertical="center" wrapText="1"/>
    </xf>
    <xf numFmtId="44" fontId="5" fillId="0" borderId="15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21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8" fillId="35" borderId="12" xfId="0" applyFont="1" applyFill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66" fillId="35" borderId="12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center" vertical="top"/>
    </xf>
    <xf numFmtId="0" fontId="58" fillId="33" borderId="13" xfId="0" applyFont="1" applyFill="1" applyBorder="1" applyAlignment="1">
      <alignment horizontal="left" vertical="top" wrapText="1"/>
    </xf>
    <xf numFmtId="0" fontId="58" fillId="33" borderId="22" xfId="0" applyFont="1" applyFill="1" applyBorder="1" applyAlignment="1">
      <alignment horizontal="left" vertical="top" wrapText="1"/>
    </xf>
    <xf numFmtId="0" fontId="58" fillId="33" borderId="15" xfId="0" applyFont="1" applyFill="1" applyBorder="1" applyAlignment="1">
      <alignment horizontal="left" vertical="top" wrapText="1"/>
    </xf>
    <xf numFmtId="0" fontId="58" fillId="33" borderId="13" xfId="0" applyFont="1" applyFill="1" applyBorder="1" applyAlignment="1">
      <alignment horizontal="center" vertical="top" wrapText="1"/>
    </xf>
    <xf numFmtId="0" fontId="58" fillId="33" borderId="22" xfId="0" applyFont="1" applyFill="1" applyBorder="1" applyAlignment="1">
      <alignment horizontal="center" vertical="top" wrapText="1"/>
    </xf>
    <xf numFmtId="0" fontId="58" fillId="33" borderId="15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44" fontId="58" fillId="0" borderId="10" xfId="0" applyNumberFormat="1" applyFont="1" applyFill="1" applyBorder="1" applyAlignment="1">
      <alignment horizontal="left" vertical="top" wrapText="1"/>
    </xf>
    <xf numFmtId="44" fontId="58" fillId="35" borderId="10" xfId="0" applyNumberFormat="1" applyFont="1" applyFill="1" applyBorder="1" applyAlignment="1">
      <alignment horizontal="left" vertical="top" wrapText="1"/>
    </xf>
    <xf numFmtId="0" fontId="58" fillId="35" borderId="21" xfId="0" applyFont="1" applyFill="1" applyBorder="1" applyAlignment="1">
      <alignment horizontal="left" vertical="top" wrapText="1"/>
    </xf>
    <xf numFmtId="0" fontId="58" fillId="35" borderId="11" xfId="0" applyFont="1" applyFill="1" applyBorder="1" applyAlignment="1">
      <alignment horizontal="left" vertical="top" wrapText="1"/>
    </xf>
    <xf numFmtId="0" fontId="58" fillId="0" borderId="12" xfId="61" applyFont="1" applyBorder="1" applyAlignment="1">
      <alignment horizontal="center" vertical="center" wrapText="1"/>
      <protection/>
    </xf>
    <xf numFmtId="0" fontId="58" fillId="0" borderId="21" xfId="61" applyFont="1" applyBorder="1" applyAlignment="1">
      <alignment horizontal="center" vertical="center" wrapText="1"/>
      <protection/>
    </xf>
    <xf numFmtId="0" fontId="58" fillId="0" borderId="11" xfId="61" applyFont="1" applyBorder="1" applyAlignment="1">
      <alignment horizontal="center" vertical="center" wrapText="1"/>
      <protection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_Sheet1 2" xfId="55"/>
    <cellStyle name="Normalny 10" xfId="56"/>
    <cellStyle name="Normalny 2" xfId="57"/>
    <cellStyle name="Normalny 2 2" xfId="58"/>
    <cellStyle name="Normalny 2 2 2" xfId="59"/>
    <cellStyle name="Normalny 3" xfId="60"/>
    <cellStyle name="Normalny 4" xfId="61"/>
    <cellStyle name="Normalny 4 2" xfId="62"/>
    <cellStyle name="Normalny 5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108"/>
  <sheetViews>
    <sheetView showGridLines="0" tabSelected="1" zoomScale="115" zoomScaleNormal="115" zoomScalePageLayoutView="0" workbookViewId="0" topLeftCell="A1">
      <selection activeCell="C4" sqref="C4"/>
    </sheetView>
  </sheetViews>
  <sheetFormatPr defaultColWidth="9.00390625" defaultRowHeight="12.75"/>
  <cols>
    <col min="1" max="1" width="3.625" style="65" customWidth="1"/>
    <col min="2" max="2" width="19.25390625" style="65" customWidth="1"/>
    <col min="3" max="3" width="47.75390625" style="65" customWidth="1"/>
    <col min="4" max="4" width="13.625" style="65" customWidth="1"/>
    <col min="5" max="5" width="28.875" style="65" customWidth="1"/>
    <col min="6" max="16384" width="9.125" style="65" customWidth="1"/>
  </cols>
  <sheetData>
    <row r="1" spans="1:4" ht="15">
      <c r="A1" s="64"/>
      <c r="B1" s="64"/>
      <c r="C1" s="64"/>
      <c r="D1" s="73" t="s">
        <v>20</v>
      </c>
    </row>
    <row r="2" spans="1:4" ht="15">
      <c r="A2" s="64"/>
      <c r="B2" s="74"/>
      <c r="C2" s="74" t="s">
        <v>21</v>
      </c>
      <c r="D2" s="74"/>
    </row>
    <row r="3" spans="1:4" ht="15">
      <c r="A3" s="64"/>
      <c r="B3" s="64"/>
      <c r="C3" s="64"/>
      <c r="D3" s="75"/>
    </row>
    <row r="4" spans="1:4" ht="15">
      <c r="A4" s="64"/>
      <c r="B4" s="64" t="s">
        <v>22</v>
      </c>
      <c r="C4" s="64" t="s">
        <v>130</v>
      </c>
      <c r="D4" s="75"/>
    </row>
    <row r="5" spans="1:4" ht="15">
      <c r="A5" s="64"/>
      <c r="B5" s="64"/>
      <c r="C5" s="64"/>
      <c r="D5" s="75"/>
    </row>
    <row r="6" spans="1:4" ht="31.5" customHeight="1">
      <c r="A6" s="64"/>
      <c r="B6" s="64" t="s">
        <v>23</v>
      </c>
      <c r="C6" s="222" t="s">
        <v>131</v>
      </c>
      <c r="D6" s="222"/>
    </row>
    <row r="7" spans="1:4" ht="15">
      <c r="A7" s="64"/>
      <c r="B7" s="64"/>
      <c r="C7" s="64"/>
      <c r="D7" s="75"/>
    </row>
    <row r="8" spans="1:4" ht="15">
      <c r="A8" s="64"/>
      <c r="B8" s="76" t="s">
        <v>24</v>
      </c>
      <c r="C8" s="223"/>
      <c r="D8" s="224"/>
    </row>
    <row r="9" spans="1:4" ht="30">
      <c r="A9" s="64"/>
      <c r="B9" s="76" t="s">
        <v>25</v>
      </c>
      <c r="C9" s="225"/>
      <c r="D9" s="226"/>
    </row>
    <row r="10" spans="1:4" ht="15">
      <c r="A10" s="64"/>
      <c r="B10" s="76" t="s">
        <v>26</v>
      </c>
      <c r="C10" s="227"/>
      <c r="D10" s="228"/>
    </row>
    <row r="11" spans="1:4" ht="15">
      <c r="A11" s="64"/>
      <c r="B11" s="76" t="s">
        <v>27</v>
      </c>
      <c r="C11" s="227"/>
      <c r="D11" s="228"/>
    </row>
    <row r="12" spans="1:4" ht="15">
      <c r="A12" s="64"/>
      <c r="B12" s="76" t="s">
        <v>28</v>
      </c>
      <c r="C12" s="227"/>
      <c r="D12" s="228"/>
    </row>
    <row r="13" spans="1:4" ht="15">
      <c r="A13" s="64"/>
      <c r="B13" s="76" t="s">
        <v>29</v>
      </c>
      <c r="C13" s="227"/>
      <c r="D13" s="228"/>
    </row>
    <row r="14" spans="1:4" ht="15">
      <c r="A14" s="64"/>
      <c r="B14" s="76" t="s">
        <v>30</v>
      </c>
      <c r="C14" s="227"/>
      <c r="D14" s="228"/>
    </row>
    <row r="15" spans="1:4" ht="15">
      <c r="A15" s="64"/>
      <c r="B15" s="76" t="s">
        <v>31</v>
      </c>
      <c r="C15" s="227"/>
      <c r="D15" s="228"/>
    </row>
    <row r="16" spans="1:4" ht="15">
      <c r="A16" s="64"/>
      <c r="B16" s="76" t="s">
        <v>32</v>
      </c>
      <c r="C16" s="227"/>
      <c r="D16" s="228"/>
    </row>
    <row r="17" spans="1:4" ht="15">
      <c r="A17" s="64"/>
      <c r="B17" s="76" t="s">
        <v>33</v>
      </c>
      <c r="C17" s="227"/>
      <c r="D17" s="228"/>
    </row>
    <row r="18" spans="1:4" ht="15">
      <c r="A18" s="64"/>
      <c r="B18" s="64"/>
      <c r="C18" s="63"/>
      <c r="D18" s="77"/>
    </row>
    <row r="19" spans="1:4" ht="15">
      <c r="A19" s="64"/>
      <c r="B19" s="229" t="s">
        <v>34</v>
      </c>
      <c r="C19" s="230"/>
      <c r="D19" s="78"/>
    </row>
    <row r="20" spans="1:4" ht="15.75" thickBot="1">
      <c r="A20" s="64"/>
      <c r="B20" s="64"/>
      <c r="C20" s="58"/>
      <c r="D20" s="78"/>
    </row>
    <row r="21" spans="1:4" ht="15.75" thickBot="1">
      <c r="A21" s="64"/>
      <c r="B21" s="94" t="s">
        <v>35</v>
      </c>
      <c r="C21" s="231" t="s">
        <v>0</v>
      </c>
      <c r="D21" s="232"/>
    </row>
    <row r="22" spans="1:5" ht="15">
      <c r="A22" s="79"/>
      <c r="B22" s="80" t="s">
        <v>36</v>
      </c>
      <c r="C22" s="233">
        <f>'część (1)'!$F$6</f>
        <v>0</v>
      </c>
      <c r="D22" s="234"/>
      <c r="E22" s="93"/>
    </row>
    <row r="23" spans="1:4" ht="15">
      <c r="A23" s="79"/>
      <c r="B23" s="81" t="s">
        <v>37</v>
      </c>
      <c r="C23" s="233">
        <f>'część (2)'!F6</f>
        <v>0</v>
      </c>
      <c r="D23" s="234"/>
    </row>
    <row r="24" spans="1:4" ht="15">
      <c r="A24" s="79"/>
      <c r="B24" s="80" t="s">
        <v>38</v>
      </c>
      <c r="C24" s="233">
        <f>'część (3)'!F6</f>
        <v>0</v>
      </c>
      <c r="D24" s="234"/>
    </row>
    <row r="25" spans="1:4" ht="15">
      <c r="A25" s="79"/>
      <c r="B25" s="81" t="s">
        <v>39</v>
      </c>
      <c r="C25" s="233">
        <f>'część (4)'!F6</f>
        <v>0</v>
      </c>
      <c r="D25" s="234"/>
    </row>
    <row r="26" spans="1:4" ht="15" customHeight="1">
      <c r="A26" s="79"/>
      <c r="B26" s="80" t="s">
        <v>40</v>
      </c>
      <c r="C26" s="233">
        <f>'część (5)'!F6</f>
        <v>0</v>
      </c>
      <c r="D26" s="234"/>
    </row>
    <row r="27" spans="1:4" ht="15">
      <c r="A27" s="79"/>
      <c r="B27" s="81" t="s">
        <v>41</v>
      </c>
      <c r="C27" s="233">
        <f>'część (6)'!F6</f>
        <v>0</v>
      </c>
      <c r="D27" s="234"/>
    </row>
    <row r="28" spans="1:4" ht="15">
      <c r="A28" s="79"/>
      <c r="B28" s="80" t="s">
        <v>42</v>
      </c>
      <c r="C28" s="233">
        <f>'część (7)'!F6</f>
        <v>0</v>
      </c>
      <c r="D28" s="234"/>
    </row>
    <row r="29" spans="1:4" ht="15">
      <c r="A29" s="79"/>
      <c r="B29" s="80" t="s">
        <v>43</v>
      </c>
      <c r="C29" s="233">
        <f>'część (8)'!F6</f>
        <v>0</v>
      </c>
      <c r="D29" s="234"/>
    </row>
    <row r="30" spans="1:4" ht="15">
      <c r="A30" s="79"/>
      <c r="B30" s="81" t="s">
        <v>44</v>
      </c>
      <c r="C30" s="233">
        <f>'część (9)'!F6</f>
        <v>0</v>
      </c>
      <c r="D30" s="234"/>
    </row>
    <row r="31" spans="1:4" ht="15">
      <c r="A31" s="79"/>
      <c r="B31" s="80" t="s">
        <v>45</v>
      </c>
      <c r="C31" s="233">
        <f>'część (10)'!F6</f>
        <v>0</v>
      </c>
      <c r="D31" s="234"/>
    </row>
    <row r="32" spans="1:4" ht="15">
      <c r="A32" s="79"/>
      <c r="B32" s="80" t="s">
        <v>46</v>
      </c>
      <c r="C32" s="233">
        <f>'część (11)'!F6</f>
        <v>0</v>
      </c>
      <c r="D32" s="234"/>
    </row>
    <row r="33" spans="1:4" ht="15">
      <c r="A33" s="79"/>
      <c r="B33" s="81" t="s">
        <v>47</v>
      </c>
      <c r="C33" s="233">
        <f>'część (12)'!F6</f>
        <v>0</v>
      </c>
      <c r="D33" s="234"/>
    </row>
    <row r="34" spans="1:4" ht="15">
      <c r="A34" s="79"/>
      <c r="B34" s="80" t="s">
        <v>48</v>
      </c>
      <c r="C34" s="233">
        <f>'część (13)'!F6</f>
        <v>0</v>
      </c>
      <c r="D34" s="234"/>
    </row>
    <row r="35" spans="1:4" ht="15">
      <c r="A35" s="79"/>
      <c r="B35" s="80" t="s">
        <v>49</v>
      </c>
      <c r="C35" s="233">
        <f>'część (14)'!F6</f>
        <v>0</v>
      </c>
      <c r="D35" s="234"/>
    </row>
    <row r="36" spans="1:4" ht="15">
      <c r="A36" s="79"/>
      <c r="B36" s="81" t="s">
        <v>50</v>
      </c>
      <c r="C36" s="233">
        <f>'część (15)'!F6</f>
        <v>0</v>
      </c>
      <c r="D36" s="234"/>
    </row>
    <row r="37" spans="1:4" ht="15">
      <c r="A37" s="79"/>
      <c r="B37" s="80" t="s">
        <v>51</v>
      </c>
      <c r="C37" s="233">
        <f>'część (16)'!F6</f>
        <v>0</v>
      </c>
      <c r="D37" s="234"/>
    </row>
    <row r="38" spans="1:4" ht="15">
      <c r="A38" s="79"/>
      <c r="B38" s="81" t="s">
        <v>52</v>
      </c>
      <c r="C38" s="233">
        <f>'część (17)'!F6</f>
        <v>0</v>
      </c>
      <c r="D38" s="234"/>
    </row>
    <row r="39" spans="1:4" ht="15">
      <c r="A39" s="79"/>
      <c r="B39" s="80" t="s">
        <v>53</v>
      </c>
      <c r="C39" s="233">
        <f>'część (18)'!F6</f>
        <v>0</v>
      </c>
      <c r="D39" s="234"/>
    </row>
    <row r="40" spans="1:4" ht="15">
      <c r="A40" s="79"/>
      <c r="B40" s="81" t="s">
        <v>54</v>
      </c>
      <c r="C40" s="233">
        <f>'część (19)'!F6</f>
        <v>0</v>
      </c>
      <c r="D40" s="234"/>
    </row>
    <row r="41" spans="1:4" ht="15">
      <c r="A41" s="79"/>
      <c r="B41" s="80" t="s">
        <v>55</v>
      </c>
      <c r="C41" s="233">
        <f>'część (20)'!F6</f>
        <v>0</v>
      </c>
      <c r="D41" s="234"/>
    </row>
    <row r="42" spans="1:4" ht="15">
      <c r="A42" s="79"/>
      <c r="B42" s="81" t="s">
        <v>56</v>
      </c>
      <c r="C42" s="233">
        <f>'część (21)'!F6</f>
        <v>0</v>
      </c>
      <c r="D42" s="235"/>
    </row>
    <row r="43" spans="1:4" ht="15">
      <c r="A43" s="79"/>
      <c r="B43" s="80" t="s">
        <v>57</v>
      </c>
      <c r="C43" s="220">
        <f>'część (22)'!F6</f>
        <v>0</v>
      </c>
      <c r="D43" s="221"/>
    </row>
    <row r="44" spans="1:4" ht="15">
      <c r="A44" s="79"/>
      <c r="B44" s="80" t="s">
        <v>58</v>
      </c>
      <c r="C44" s="220">
        <f>'część (23)'!$F$6</f>
        <v>0</v>
      </c>
      <c r="D44" s="221"/>
    </row>
    <row r="45" spans="1:4" ht="15" customHeight="1">
      <c r="A45" s="79"/>
      <c r="B45" s="81" t="s">
        <v>59</v>
      </c>
      <c r="C45" s="220">
        <f>'część (24)'!$F$6</f>
        <v>0</v>
      </c>
      <c r="D45" s="221"/>
    </row>
    <row r="46" spans="1:4" ht="15">
      <c r="A46" s="79"/>
      <c r="B46" s="80" t="s">
        <v>60</v>
      </c>
      <c r="C46" s="220">
        <f>'część (25)'!$F$6</f>
        <v>0</v>
      </c>
      <c r="D46" s="221"/>
    </row>
    <row r="47" spans="1:4" ht="15">
      <c r="A47" s="79"/>
      <c r="B47" s="80" t="s">
        <v>61</v>
      </c>
      <c r="C47" s="220">
        <f>'część (26)'!$F$6</f>
        <v>0</v>
      </c>
      <c r="D47" s="221"/>
    </row>
    <row r="48" spans="1:4" ht="15">
      <c r="A48" s="79"/>
      <c r="B48" s="81" t="s">
        <v>62</v>
      </c>
      <c r="C48" s="220">
        <f>'część (27)'!$F$6</f>
        <v>0</v>
      </c>
      <c r="D48" s="221"/>
    </row>
    <row r="49" spans="1:4" ht="15">
      <c r="A49" s="79"/>
      <c r="B49" s="80" t="s">
        <v>63</v>
      </c>
      <c r="C49" s="220">
        <f>'część (28)'!$F$6</f>
        <v>0</v>
      </c>
      <c r="D49" s="221"/>
    </row>
    <row r="50" spans="1:4" ht="15">
      <c r="A50" s="79"/>
      <c r="B50" s="80" t="s">
        <v>64</v>
      </c>
      <c r="C50" s="220">
        <f>'część (29)'!$F$6</f>
        <v>0</v>
      </c>
      <c r="D50" s="221"/>
    </row>
    <row r="51" spans="1:4" ht="15">
      <c r="A51" s="79"/>
      <c r="B51" s="81" t="s">
        <v>65</v>
      </c>
      <c r="C51" s="220">
        <f>'część (30)'!$F$6</f>
        <v>0</v>
      </c>
      <c r="D51" s="221"/>
    </row>
    <row r="52" spans="1:4" ht="15">
      <c r="A52" s="79"/>
      <c r="B52" s="80" t="s">
        <v>66</v>
      </c>
      <c r="C52" s="220">
        <f>'część (31)'!$F$6</f>
        <v>0</v>
      </c>
      <c r="D52" s="221"/>
    </row>
    <row r="53" spans="1:4" ht="15">
      <c r="A53" s="79"/>
      <c r="B53" s="81" t="s">
        <v>67</v>
      </c>
      <c r="C53" s="220">
        <f>'część (32)'!$F$6</f>
        <v>0</v>
      </c>
      <c r="D53" s="221"/>
    </row>
    <row r="54" spans="1:4" ht="15">
      <c r="A54" s="79"/>
      <c r="B54" s="80" t="s">
        <v>68</v>
      </c>
      <c r="C54" s="220">
        <f>'część (33)'!$F$6</f>
        <v>0</v>
      </c>
      <c r="D54" s="221"/>
    </row>
    <row r="55" spans="1:4" ht="15">
      <c r="A55" s="79"/>
      <c r="B55" s="81" t="s">
        <v>69</v>
      </c>
      <c r="C55" s="220">
        <f>'część (34)'!$F$6</f>
        <v>0</v>
      </c>
      <c r="D55" s="221"/>
    </row>
    <row r="56" spans="1:4" ht="15">
      <c r="A56" s="79"/>
      <c r="B56" s="80" t="s">
        <v>70</v>
      </c>
      <c r="C56" s="220">
        <f>'część (35)'!$F$6</f>
        <v>0</v>
      </c>
      <c r="D56" s="221"/>
    </row>
    <row r="57" spans="1:4" ht="15">
      <c r="A57" s="79"/>
      <c r="B57" s="81" t="s">
        <v>71</v>
      </c>
      <c r="C57" s="220">
        <f>'część (36)'!$F$6</f>
        <v>0</v>
      </c>
      <c r="D57" s="221"/>
    </row>
    <row r="58" spans="1:4" ht="15">
      <c r="A58" s="79"/>
      <c r="B58" s="80" t="s">
        <v>72</v>
      </c>
      <c r="C58" s="220">
        <f>'część (37)'!$F$6</f>
        <v>0</v>
      </c>
      <c r="D58" s="221"/>
    </row>
    <row r="59" spans="1:4" ht="15">
      <c r="A59" s="79"/>
      <c r="B59" s="80" t="s">
        <v>73</v>
      </c>
      <c r="C59" s="220">
        <f>'część (38)'!$F$6</f>
        <v>0</v>
      </c>
      <c r="D59" s="221"/>
    </row>
    <row r="60" spans="1:4" ht="15">
      <c r="A60" s="79"/>
      <c r="B60" s="81" t="s">
        <v>74</v>
      </c>
      <c r="C60" s="220">
        <f>'część (39)'!$F$6</f>
        <v>0</v>
      </c>
      <c r="D60" s="221"/>
    </row>
    <row r="61" spans="1:4" ht="15">
      <c r="A61" s="79"/>
      <c r="B61" s="80" t="s">
        <v>75</v>
      </c>
      <c r="C61" s="220">
        <f>'część (40)'!$F$6</f>
        <v>0</v>
      </c>
      <c r="D61" s="221"/>
    </row>
    <row r="62" spans="1:4" ht="15">
      <c r="A62" s="79"/>
      <c r="B62" s="80" t="s">
        <v>76</v>
      </c>
      <c r="C62" s="220">
        <f>'część (41)'!$F$6</f>
        <v>0</v>
      </c>
      <c r="D62" s="221"/>
    </row>
    <row r="63" spans="1:4" ht="15">
      <c r="A63" s="79"/>
      <c r="B63" s="81" t="s">
        <v>77</v>
      </c>
      <c r="C63" s="220">
        <f>'część (42)'!$F$6</f>
        <v>0</v>
      </c>
      <c r="D63" s="221"/>
    </row>
    <row r="64" spans="1:4" ht="15">
      <c r="A64" s="79"/>
      <c r="B64" s="80" t="s">
        <v>78</v>
      </c>
      <c r="C64" s="220">
        <f>'część (43)'!$F$6</f>
        <v>0</v>
      </c>
      <c r="D64" s="221"/>
    </row>
    <row r="65" spans="1:4" ht="15">
      <c r="A65" s="79"/>
      <c r="B65" s="80" t="s">
        <v>79</v>
      </c>
      <c r="C65" s="220">
        <f>'część (44)'!$F$6</f>
        <v>0</v>
      </c>
      <c r="D65" s="221"/>
    </row>
    <row r="66" spans="1:4" ht="15">
      <c r="A66" s="79"/>
      <c r="B66" s="81" t="s">
        <v>80</v>
      </c>
      <c r="C66" s="220">
        <f>'część (45)'!$F$6</f>
        <v>0</v>
      </c>
      <c r="D66" s="221"/>
    </row>
    <row r="67" spans="1:4" ht="15">
      <c r="A67" s="79"/>
      <c r="B67" s="80" t="s">
        <v>81</v>
      </c>
      <c r="C67" s="220">
        <f>'część (46)'!$F$6</f>
        <v>0</v>
      </c>
      <c r="D67" s="221"/>
    </row>
    <row r="68" spans="1:4" ht="15">
      <c r="A68" s="79"/>
      <c r="B68" s="81" t="s">
        <v>82</v>
      </c>
      <c r="C68" s="220">
        <f>'część (47)'!$F$6</f>
        <v>0</v>
      </c>
      <c r="D68" s="221"/>
    </row>
    <row r="69" spans="1:4" ht="15">
      <c r="A69" s="79"/>
      <c r="B69" s="80" t="s">
        <v>83</v>
      </c>
      <c r="C69" s="220">
        <f>'część (48)'!$F$6</f>
        <v>0</v>
      </c>
      <c r="D69" s="221"/>
    </row>
    <row r="70" spans="1:4" ht="15">
      <c r="A70" s="79"/>
      <c r="B70" s="81" t="s">
        <v>84</v>
      </c>
      <c r="C70" s="220">
        <f>'część (49)'!$F$6</f>
        <v>0</v>
      </c>
      <c r="D70" s="221"/>
    </row>
    <row r="71" spans="1:4" ht="15">
      <c r="A71" s="79"/>
      <c r="B71" s="80" t="s">
        <v>85</v>
      </c>
      <c r="C71" s="220">
        <f>'część (50)'!$F$6</f>
        <v>0</v>
      </c>
      <c r="D71" s="221"/>
    </row>
    <row r="72" spans="1:4" ht="15">
      <c r="A72" s="79"/>
      <c r="B72" s="81" t="s">
        <v>86</v>
      </c>
      <c r="C72" s="220">
        <f>'część (51)'!$F$6</f>
        <v>0</v>
      </c>
      <c r="D72" s="221"/>
    </row>
    <row r="73" spans="1:4" ht="15">
      <c r="A73" s="79"/>
      <c r="B73" s="80" t="s">
        <v>87</v>
      </c>
      <c r="C73" s="220">
        <f>'część (52)'!$F$6</f>
        <v>0</v>
      </c>
      <c r="D73" s="221"/>
    </row>
    <row r="74" spans="1:6" ht="46.5" customHeight="1">
      <c r="A74" s="79"/>
      <c r="B74" s="81" t="s">
        <v>88</v>
      </c>
      <c r="C74" s="220">
        <f>'część (53)'!$F$6</f>
        <v>0</v>
      </c>
      <c r="D74" s="221"/>
      <c r="E74" s="216" t="s">
        <v>383</v>
      </c>
      <c r="F74" s="217"/>
    </row>
    <row r="75" spans="1:4" ht="15">
      <c r="A75" s="79"/>
      <c r="B75" s="80" t="s">
        <v>89</v>
      </c>
      <c r="C75" s="220">
        <f>'część (54)'!$F$6</f>
        <v>0</v>
      </c>
      <c r="D75" s="221"/>
    </row>
    <row r="76" spans="1:6" ht="34.5" customHeight="1">
      <c r="A76" s="79"/>
      <c r="B76" s="80" t="s">
        <v>90</v>
      </c>
      <c r="C76" s="218" t="s">
        <v>126</v>
      </c>
      <c r="D76" s="219"/>
      <c r="E76" s="216"/>
      <c r="F76" s="217"/>
    </row>
    <row r="77" spans="1:6" ht="33" customHeight="1">
      <c r="A77" s="79"/>
      <c r="B77" s="81" t="s">
        <v>91</v>
      </c>
      <c r="C77" s="218" t="s">
        <v>126</v>
      </c>
      <c r="D77" s="219"/>
      <c r="E77" s="216"/>
      <c r="F77" s="217"/>
    </row>
    <row r="78" spans="1:6" ht="30.75" customHeight="1">
      <c r="A78" s="79"/>
      <c r="B78" s="80" t="s">
        <v>92</v>
      </c>
      <c r="C78" s="218" t="s">
        <v>126</v>
      </c>
      <c r="D78" s="219"/>
      <c r="E78" s="216"/>
      <c r="F78" s="217"/>
    </row>
    <row r="79" spans="1:4" ht="15">
      <c r="A79" s="79"/>
      <c r="B79" s="80" t="s">
        <v>93</v>
      </c>
      <c r="C79" s="220">
        <f>'część (58)'!$F$6</f>
        <v>0</v>
      </c>
      <c r="D79" s="221"/>
    </row>
    <row r="80" spans="1:4" ht="15">
      <c r="A80" s="79"/>
      <c r="B80" s="81" t="s">
        <v>94</v>
      </c>
      <c r="C80" s="220">
        <f>'część (59)'!$F$6</f>
        <v>0</v>
      </c>
      <c r="D80" s="221"/>
    </row>
    <row r="81" spans="1:4" ht="15">
      <c r="A81" s="79"/>
      <c r="B81" s="81" t="s">
        <v>95</v>
      </c>
      <c r="C81" s="220">
        <f>'część (60)'!$F$6</f>
        <v>0</v>
      </c>
      <c r="D81" s="221"/>
    </row>
    <row r="82" spans="1:4" ht="15">
      <c r="A82" s="79"/>
      <c r="B82" s="80" t="s">
        <v>96</v>
      </c>
      <c r="C82" s="220">
        <f>'część (61)'!$F$6</f>
        <v>0</v>
      </c>
      <c r="D82" s="221"/>
    </row>
    <row r="83" spans="1:4" ht="15">
      <c r="A83" s="79"/>
      <c r="B83" s="81" t="s">
        <v>97</v>
      </c>
      <c r="C83" s="220">
        <f>'część (62)'!$F$6</f>
        <v>0</v>
      </c>
      <c r="D83" s="221"/>
    </row>
    <row r="84" spans="1:4" ht="15">
      <c r="A84" s="64"/>
      <c r="B84" s="82"/>
      <c r="C84" s="64"/>
      <c r="D84" s="83"/>
    </row>
    <row r="85" spans="1:4" ht="99" customHeight="1">
      <c r="A85" s="64" t="s">
        <v>1</v>
      </c>
      <c r="B85" s="238" t="s">
        <v>129</v>
      </c>
      <c r="C85" s="238"/>
      <c r="D85" s="238"/>
    </row>
    <row r="86" spans="1:4" ht="22.5" customHeight="1">
      <c r="A86" s="64" t="s">
        <v>99</v>
      </c>
      <c r="B86" s="230" t="s">
        <v>98</v>
      </c>
      <c r="C86" s="229"/>
      <c r="D86" s="236"/>
    </row>
    <row r="87" spans="1:4" ht="41.25" customHeight="1">
      <c r="A87" s="64" t="s">
        <v>100</v>
      </c>
      <c r="B87" s="237" t="s">
        <v>132</v>
      </c>
      <c r="C87" s="237"/>
      <c r="D87" s="237"/>
    </row>
    <row r="88" spans="1:4" ht="70.5" customHeight="1">
      <c r="A88" s="84" t="s">
        <v>102</v>
      </c>
      <c r="B88" s="222" t="s">
        <v>101</v>
      </c>
      <c r="C88" s="222"/>
      <c r="D88" s="222"/>
    </row>
    <row r="89" spans="1:4" ht="53.25" customHeight="1">
      <c r="A89" s="64" t="s">
        <v>104</v>
      </c>
      <c r="B89" s="222" t="s">
        <v>103</v>
      </c>
      <c r="C89" s="239"/>
      <c r="D89" s="239"/>
    </row>
    <row r="90" spans="1:4" ht="40.5" customHeight="1">
      <c r="A90" s="64" t="s">
        <v>106</v>
      </c>
      <c r="B90" s="229" t="s">
        <v>105</v>
      </c>
      <c r="C90" s="230"/>
      <c r="D90" s="230"/>
    </row>
    <row r="91" spans="1:4" ht="55.5" customHeight="1">
      <c r="A91" s="64" t="s">
        <v>108</v>
      </c>
      <c r="B91" s="222" t="s">
        <v>107</v>
      </c>
      <c r="C91" s="239"/>
      <c r="D91" s="239"/>
    </row>
    <row r="92" spans="1:4" ht="126" customHeight="1">
      <c r="A92" s="64" t="s">
        <v>109</v>
      </c>
      <c r="B92" s="229" t="s">
        <v>127</v>
      </c>
      <c r="C92" s="229"/>
      <c r="D92" s="229"/>
    </row>
    <row r="93" spans="1:4" ht="15">
      <c r="A93" s="85" t="s">
        <v>123</v>
      </c>
      <c r="B93" s="61" t="s">
        <v>110</v>
      </c>
      <c r="C93" s="58"/>
      <c r="D93" s="64"/>
    </row>
    <row r="94" spans="1:4" ht="15">
      <c r="A94" s="64"/>
      <c r="B94" s="58"/>
      <c r="C94" s="58"/>
      <c r="D94" s="86"/>
    </row>
    <row r="95" spans="1:4" ht="15">
      <c r="A95" s="64"/>
      <c r="B95" s="240" t="s">
        <v>111</v>
      </c>
      <c r="C95" s="241"/>
      <c r="D95" s="242"/>
    </row>
    <row r="96" spans="1:4" ht="15">
      <c r="A96" s="64"/>
      <c r="B96" s="240" t="s">
        <v>112</v>
      </c>
      <c r="C96" s="242"/>
      <c r="D96" s="76"/>
    </row>
    <row r="97" spans="1:4" ht="15">
      <c r="A97" s="64"/>
      <c r="B97" s="244"/>
      <c r="C97" s="245"/>
      <c r="D97" s="76"/>
    </row>
    <row r="98" spans="1:4" ht="15">
      <c r="A98" s="64"/>
      <c r="B98" s="244"/>
      <c r="C98" s="245"/>
      <c r="D98" s="76"/>
    </row>
    <row r="99" spans="1:4" ht="15">
      <c r="A99" s="64"/>
      <c r="B99" s="244"/>
      <c r="C99" s="245"/>
      <c r="D99" s="76"/>
    </row>
    <row r="100" spans="1:4" ht="15">
      <c r="A100" s="64"/>
      <c r="B100" s="88" t="s">
        <v>113</v>
      </c>
      <c r="C100" s="88"/>
      <c r="D100" s="86"/>
    </row>
    <row r="101" spans="1:4" ht="15">
      <c r="A101" s="64"/>
      <c r="B101" s="240" t="s">
        <v>114</v>
      </c>
      <c r="C101" s="241"/>
      <c r="D101" s="242"/>
    </row>
    <row r="102" spans="1:4" ht="30">
      <c r="A102" s="64"/>
      <c r="B102" s="89" t="s">
        <v>112</v>
      </c>
      <c r="C102" s="87" t="s">
        <v>115</v>
      </c>
      <c r="D102" s="90" t="s">
        <v>116</v>
      </c>
    </row>
    <row r="103" spans="1:4" ht="15">
      <c r="A103" s="64"/>
      <c r="B103" s="91"/>
      <c r="C103" s="87"/>
      <c r="D103" s="92"/>
    </row>
    <row r="104" spans="1:4" ht="15">
      <c r="A104" s="64"/>
      <c r="B104" s="91"/>
      <c r="C104" s="87"/>
      <c r="D104" s="92"/>
    </row>
    <row r="105" spans="1:4" ht="15">
      <c r="A105" s="64"/>
      <c r="B105" s="88"/>
      <c r="C105" s="88"/>
      <c r="D105" s="86"/>
    </row>
    <row r="106" spans="1:4" ht="15">
      <c r="A106" s="64"/>
      <c r="B106" s="240" t="s">
        <v>117</v>
      </c>
      <c r="C106" s="241"/>
      <c r="D106" s="242"/>
    </row>
    <row r="107" spans="1:4" ht="15">
      <c r="A107" s="64"/>
      <c r="B107" s="243" t="s">
        <v>118</v>
      </c>
      <c r="C107" s="243"/>
      <c r="D107" s="76"/>
    </row>
    <row r="108" spans="1:4" ht="15">
      <c r="A108" s="64"/>
      <c r="B108" s="224"/>
      <c r="C108" s="224"/>
      <c r="D108" s="76"/>
    </row>
  </sheetData>
  <sheetProtection/>
  <mergeCells count="96">
    <mergeCell ref="B107:C107"/>
    <mergeCell ref="B108:C108"/>
    <mergeCell ref="B92:D92"/>
    <mergeCell ref="B95:D95"/>
    <mergeCell ref="B96:C96"/>
    <mergeCell ref="B97:C97"/>
    <mergeCell ref="B98:C98"/>
    <mergeCell ref="B99:C99"/>
    <mergeCell ref="B88:D88"/>
    <mergeCell ref="B89:D89"/>
    <mergeCell ref="B90:D90"/>
    <mergeCell ref="B91:D91"/>
    <mergeCell ref="B101:D101"/>
    <mergeCell ref="B106:D106"/>
    <mergeCell ref="C80:D80"/>
    <mergeCell ref="C81:D81"/>
    <mergeCell ref="C82:D82"/>
    <mergeCell ref="C83:D83"/>
    <mergeCell ref="B86:D86"/>
    <mergeCell ref="B87:D87"/>
    <mergeCell ref="B85:D85"/>
    <mergeCell ref="C69:D69"/>
    <mergeCell ref="C70:D70"/>
    <mergeCell ref="C71:D71"/>
    <mergeCell ref="C72:D72"/>
    <mergeCell ref="C73:D73"/>
    <mergeCell ref="C79:D79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3:D13"/>
    <mergeCell ref="C14:D14"/>
    <mergeCell ref="C15:D15"/>
    <mergeCell ref="C16:D16"/>
    <mergeCell ref="C17:D17"/>
    <mergeCell ref="B19:C19"/>
    <mergeCell ref="C6:D6"/>
    <mergeCell ref="C8:D8"/>
    <mergeCell ref="C9:D9"/>
    <mergeCell ref="C10:D10"/>
    <mergeCell ref="C11:D11"/>
    <mergeCell ref="C12:D12"/>
    <mergeCell ref="E74:F74"/>
    <mergeCell ref="E77:F77"/>
    <mergeCell ref="E78:F78"/>
    <mergeCell ref="E76:F76"/>
    <mergeCell ref="C78:D78"/>
    <mergeCell ref="C74:D74"/>
    <mergeCell ref="C75:D75"/>
    <mergeCell ref="C76:D76"/>
    <mergeCell ref="C77:D77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SheetLayoutView="100" zoomScalePageLayoutView="0" workbookViewId="0" topLeftCell="A1">
      <selection activeCell="C22" sqref="C22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3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9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SUM(H9:H10)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9.25" customHeight="1">
      <c r="A9" s="23" t="s">
        <v>1</v>
      </c>
      <c r="B9" s="103" t="s">
        <v>163</v>
      </c>
      <c r="C9" s="104">
        <v>160</v>
      </c>
      <c r="D9" s="105" t="s">
        <v>11</v>
      </c>
      <c r="E9" s="24"/>
      <c r="F9" s="24"/>
      <c r="G9" s="25"/>
      <c r="H9" s="26">
        <f>ROUND(ROUND(C9,2)*ROUND(G9,2),2)</f>
        <v>0</v>
      </c>
    </row>
    <row r="10" spans="1:8" ht="25.5" customHeight="1">
      <c r="A10" s="100" t="s">
        <v>99</v>
      </c>
      <c r="B10" s="103" t="s">
        <v>164</v>
      </c>
      <c r="C10" s="104">
        <v>54</v>
      </c>
      <c r="D10" s="105" t="s">
        <v>11</v>
      </c>
      <c r="E10" s="57"/>
      <c r="F10" s="57"/>
      <c r="G10" s="101"/>
      <c r="H10" s="26">
        <f>ROUND(ROUND(C10,2)*ROUND(G10,2),2)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SheetLayoutView="100" zoomScalePageLayoutView="0" workbookViewId="0" topLeftCell="A1">
      <selection activeCell="F18" sqref="F1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3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10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SUM(H9:H10)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54.75" customHeight="1">
      <c r="A9" s="23" t="s">
        <v>1</v>
      </c>
      <c r="B9" s="103" t="s">
        <v>165</v>
      </c>
      <c r="C9" s="104">
        <v>20</v>
      </c>
      <c r="D9" s="105" t="s">
        <v>11</v>
      </c>
      <c r="E9" s="24"/>
      <c r="F9" s="24"/>
      <c r="G9" s="25"/>
      <c r="H9" s="26">
        <f>ROUND(ROUND(C9,2)*ROUND(G9,2),2)</f>
        <v>0</v>
      </c>
    </row>
    <row r="10" spans="1:8" ht="60" customHeight="1">
      <c r="A10" s="100" t="s">
        <v>99</v>
      </c>
      <c r="B10" s="103" t="s">
        <v>166</v>
      </c>
      <c r="C10" s="104">
        <v>20</v>
      </c>
      <c r="D10" s="105" t="s">
        <v>11</v>
      </c>
      <c r="E10" s="57"/>
      <c r="F10" s="57"/>
      <c r="G10" s="128"/>
      <c r="H10" s="26">
        <f>ROUND(ROUND(C10,2)*ROUND(G10,2),2)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="110" zoomScaleNormal="110" zoomScaleSheetLayoutView="100" zoomScalePageLayoutView="0" workbookViewId="0" topLeftCell="A4">
      <selection activeCell="G20" sqref="G20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3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11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SUM(H10:H18)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97.25" customHeight="1">
      <c r="A9" s="23"/>
      <c r="B9" s="129" t="s">
        <v>167</v>
      </c>
      <c r="C9" s="130" t="s">
        <v>138</v>
      </c>
      <c r="D9" s="131" t="s">
        <v>138</v>
      </c>
      <c r="E9" s="132" t="s">
        <v>138</v>
      </c>
      <c r="F9" s="132" t="s">
        <v>138</v>
      </c>
      <c r="G9" s="132" t="s">
        <v>138</v>
      </c>
      <c r="H9" s="133" t="s">
        <v>138</v>
      </c>
    </row>
    <row r="10" spans="1:8" ht="15">
      <c r="A10" s="115">
        <v>1</v>
      </c>
      <c r="B10" s="113" t="s">
        <v>168</v>
      </c>
      <c r="C10" s="114">
        <v>65</v>
      </c>
      <c r="D10" s="115" t="s">
        <v>11</v>
      </c>
      <c r="E10" s="57"/>
      <c r="F10" s="57"/>
      <c r="G10" s="128"/>
      <c r="H10" s="26">
        <f aca="true" t="shared" si="0" ref="H10:H18">ROUND(ROUND(C10,2)*ROUND(G10,2),2)</f>
        <v>0</v>
      </c>
    </row>
    <row r="11" spans="1:8" ht="15">
      <c r="A11" s="115">
        <v>2</v>
      </c>
      <c r="B11" s="113" t="s">
        <v>169</v>
      </c>
      <c r="C11" s="114">
        <v>245</v>
      </c>
      <c r="D11" s="115" t="s">
        <v>11</v>
      </c>
      <c r="E11" s="57"/>
      <c r="F11" s="57"/>
      <c r="G11" s="128"/>
      <c r="H11" s="26">
        <f t="shared" si="0"/>
        <v>0</v>
      </c>
    </row>
    <row r="12" spans="1:8" ht="15">
      <c r="A12" s="115">
        <v>3</v>
      </c>
      <c r="B12" s="113" t="s">
        <v>170</v>
      </c>
      <c r="C12" s="114">
        <v>255</v>
      </c>
      <c r="D12" s="115" t="s">
        <v>11</v>
      </c>
      <c r="E12" s="57"/>
      <c r="F12" s="57"/>
      <c r="G12" s="128"/>
      <c r="H12" s="26">
        <f t="shared" si="0"/>
        <v>0</v>
      </c>
    </row>
    <row r="13" spans="1:8" ht="15">
      <c r="A13" s="115">
        <v>4</v>
      </c>
      <c r="B13" s="113" t="s">
        <v>171</v>
      </c>
      <c r="C13" s="114">
        <v>245</v>
      </c>
      <c r="D13" s="115" t="s">
        <v>11</v>
      </c>
      <c r="E13" s="57"/>
      <c r="F13" s="57"/>
      <c r="G13" s="128"/>
      <c r="H13" s="26">
        <f t="shared" si="0"/>
        <v>0</v>
      </c>
    </row>
    <row r="14" spans="1:8" ht="15">
      <c r="A14" s="115">
        <v>5</v>
      </c>
      <c r="B14" s="113" t="s">
        <v>172</v>
      </c>
      <c r="C14" s="115">
        <v>35</v>
      </c>
      <c r="D14" s="115" t="s">
        <v>11</v>
      </c>
      <c r="E14" s="57"/>
      <c r="F14" s="57"/>
      <c r="G14" s="128"/>
      <c r="H14" s="26">
        <f t="shared" si="0"/>
        <v>0</v>
      </c>
    </row>
    <row r="15" spans="1:8" ht="15">
      <c r="A15" s="115">
        <v>6</v>
      </c>
      <c r="B15" s="113" t="s">
        <v>173</v>
      </c>
      <c r="C15" s="115">
        <v>45</v>
      </c>
      <c r="D15" s="115" t="s">
        <v>11</v>
      </c>
      <c r="E15" s="57"/>
      <c r="F15" s="57"/>
      <c r="G15" s="128"/>
      <c r="H15" s="26">
        <f t="shared" si="0"/>
        <v>0</v>
      </c>
    </row>
    <row r="16" spans="1:8" ht="15">
      <c r="A16" s="115">
        <v>7</v>
      </c>
      <c r="B16" s="113" t="s">
        <v>174</v>
      </c>
      <c r="C16" s="115">
        <v>190</v>
      </c>
      <c r="D16" s="115" t="s">
        <v>11</v>
      </c>
      <c r="E16" s="57"/>
      <c r="F16" s="57"/>
      <c r="G16" s="128"/>
      <c r="H16" s="26">
        <f t="shared" si="0"/>
        <v>0</v>
      </c>
    </row>
    <row r="17" spans="1:8" ht="15">
      <c r="A17" s="115">
        <v>8</v>
      </c>
      <c r="B17" s="113" t="s">
        <v>160</v>
      </c>
      <c r="C17" s="115">
        <v>60</v>
      </c>
      <c r="D17" s="115" t="s">
        <v>11</v>
      </c>
      <c r="E17" s="57"/>
      <c r="F17" s="57"/>
      <c r="G17" s="128"/>
      <c r="H17" s="26">
        <f t="shared" si="0"/>
        <v>0</v>
      </c>
    </row>
    <row r="18" spans="1:8" ht="15">
      <c r="A18" s="115">
        <v>9</v>
      </c>
      <c r="B18" s="113" t="s">
        <v>175</v>
      </c>
      <c r="C18" s="115">
        <v>15</v>
      </c>
      <c r="D18" s="115" t="s">
        <v>11</v>
      </c>
      <c r="E18" s="57"/>
      <c r="F18" s="57"/>
      <c r="G18" s="128"/>
      <c r="H18" s="26">
        <f t="shared" si="0"/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5"/>
  <sheetViews>
    <sheetView showGridLines="0" zoomScale="110" zoomScaleNormal="110" zoomScaleSheetLayoutView="100" zoomScalePageLayoutView="0" workbookViewId="0" topLeftCell="A1">
      <selection activeCell="B18" sqref="B1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1.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12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SUM(H9:H10)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45">
      <c r="A9" s="23" t="s">
        <v>1</v>
      </c>
      <c r="B9" s="103" t="s">
        <v>403</v>
      </c>
      <c r="C9" s="104">
        <v>1500</v>
      </c>
      <c r="D9" s="105" t="s">
        <v>11</v>
      </c>
      <c r="E9" s="24"/>
      <c r="F9" s="24"/>
      <c r="G9" s="134"/>
      <c r="H9" s="26">
        <f>ROUND(ROUND(C9,2)*ROUND(G9,2),2)</f>
        <v>0</v>
      </c>
    </row>
    <row r="10" spans="1:8" ht="41.25" customHeight="1">
      <c r="A10" s="99" t="s">
        <v>99</v>
      </c>
      <c r="B10" s="103" t="s">
        <v>176</v>
      </c>
      <c r="C10" s="104">
        <v>35</v>
      </c>
      <c r="D10" s="105" t="s">
        <v>11</v>
      </c>
      <c r="E10" s="57"/>
      <c r="F10" s="57"/>
      <c r="G10" s="128"/>
      <c r="H10" s="26">
        <f>ROUND(ROUND(C10,2)*ROUND(G10,2),2)</f>
        <v>0</v>
      </c>
    </row>
    <row r="15" ht="15">
      <c r="B15" s="13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SheetLayoutView="100" zoomScalePageLayoutView="0" workbookViewId="0" topLeftCell="A1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3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13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SUM(H9:H11)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30">
      <c r="A9" s="23" t="s">
        <v>1</v>
      </c>
      <c r="B9" s="113" t="s">
        <v>177</v>
      </c>
      <c r="C9" s="136">
        <v>2</v>
      </c>
      <c r="D9" s="137" t="s">
        <v>11</v>
      </c>
      <c r="E9" s="24"/>
      <c r="F9" s="24"/>
      <c r="G9" s="134"/>
      <c r="H9" s="26">
        <f>ROUND(ROUND(C9,2)*ROUND(G9,2),2)</f>
        <v>0</v>
      </c>
    </row>
    <row r="10" spans="1:8" ht="30">
      <c r="A10" s="99" t="s">
        <v>99</v>
      </c>
      <c r="B10" s="113" t="s">
        <v>178</v>
      </c>
      <c r="C10" s="136">
        <v>2</v>
      </c>
      <c r="D10" s="137" t="s">
        <v>11</v>
      </c>
      <c r="E10" s="57"/>
      <c r="F10" s="57"/>
      <c r="G10" s="128"/>
      <c r="H10" s="26">
        <f>ROUND(ROUND(C10,2)*ROUND(G10,2),2)</f>
        <v>0</v>
      </c>
    </row>
    <row r="11" spans="1:8" ht="30">
      <c r="A11" s="99" t="s">
        <v>100</v>
      </c>
      <c r="B11" s="113" t="s">
        <v>179</v>
      </c>
      <c r="C11" s="136">
        <v>1</v>
      </c>
      <c r="D11" s="137" t="s">
        <v>11</v>
      </c>
      <c r="E11" s="57"/>
      <c r="F11" s="57"/>
      <c r="G11" s="128"/>
      <c r="H11" s="26">
        <f>ROUND(ROUND(C11,2)*ROUND(G11,2),2)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="110" zoomScaleNormal="110" zoomScaleSheetLayoutView="100" zoomScalePageLayoutView="0" workbookViewId="0" topLeftCell="A1">
      <selection activeCell="G20" sqref="G20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11.7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14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SUM(H9:H10)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5">
      <c r="A9" s="23" t="s">
        <v>1</v>
      </c>
      <c r="B9" s="103" t="s">
        <v>181</v>
      </c>
      <c r="C9" s="110">
        <v>6</v>
      </c>
      <c r="D9" s="105" t="s">
        <v>11</v>
      </c>
      <c r="E9" s="24"/>
      <c r="F9" s="24"/>
      <c r="G9" s="134"/>
      <c r="H9" s="26">
        <f>ROUND(ROUND(C9,2)*ROUND(G9,2),2)</f>
        <v>0</v>
      </c>
    </row>
    <row r="10" spans="1:8" ht="15">
      <c r="A10" s="99" t="s">
        <v>180</v>
      </c>
      <c r="B10" s="103" t="s">
        <v>182</v>
      </c>
      <c r="C10" s="110">
        <v>12</v>
      </c>
      <c r="D10" s="105" t="s">
        <v>183</v>
      </c>
      <c r="E10" s="57"/>
      <c r="F10" s="57"/>
      <c r="G10" s="128"/>
      <c r="H10" s="26">
        <f>ROUND(ROUND(C10,2)*ROUND(G10,2),2)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SheetLayoutView="100" zoomScalePageLayoutView="0" workbookViewId="0" topLeftCell="A1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29.2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15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SUM(H9:H11)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45.75" customHeight="1">
      <c r="A9" s="23" t="s">
        <v>1</v>
      </c>
      <c r="B9" s="103" t="s">
        <v>184</v>
      </c>
      <c r="C9" s="104">
        <v>10</v>
      </c>
      <c r="D9" s="105" t="s">
        <v>11</v>
      </c>
      <c r="E9" s="24"/>
      <c r="F9" s="24"/>
      <c r="G9" s="134"/>
      <c r="H9" s="26">
        <f>ROUND(ROUND(C9,2)*ROUND(G9,2),2)</f>
        <v>0</v>
      </c>
    </row>
    <row r="10" spans="1:8" ht="15">
      <c r="A10" s="99" t="s">
        <v>99</v>
      </c>
      <c r="B10" s="103" t="s">
        <v>185</v>
      </c>
      <c r="C10" s="104">
        <v>15</v>
      </c>
      <c r="D10" s="105" t="s">
        <v>11</v>
      </c>
      <c r="E10" s="57"/>
      <c r="F10" s="57"/>
      <c r="G10" s="128"/>
      <c r="H10" s="26">
        <f>ROUND(ROUND(C10,2)*ROUND(G10,2),2)</f>
        <v>0</v>
      </c>
    </row>
    <row r="11" spans="1:8" ht="15">
      <c r="A11" s="99" t="s">
        <v>100</v>
      </c>
      <c r="B11" s="103" t="s">
        <v>186</v>
      </c>
      <c r="C11" s="104">
        <v>10</v>
      </c>
      <c r="D11" s="105" t="s">
        <v>11</v>
      </c>
      <c r="E11" s="57"/>
      <c r="F11" s="57"/>
      <c r="G11" s="128"/>
      <c r="H11" s="26">
        <f>ROUND(ROUND(C11,2)*ROUND(G11,2),2)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zoomScale="110" zoomScaleNormal="110" zoomScaleSheetLayoutView="100" zoomScalePageLayoutView="0" workbookViewId="0" topLeftCell="A1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3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16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SUM(H9:H12)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60.5" customHeight="1">
      <c r="A9" s="23" t="s">
        <v>1</v>
      </c>
      <c r="B9" s="106" t="s">
        <v>187</v>
      </c>
      <c r="C9" s="119">
        <v>10</v>
      </c>
      <c r="D9" s="107" t="s">
        <v>11</v>
      </c>
      <c r="E9" s="24"/>
      <c r="F9" s="24"/>
      <c r="G9" s="134"/>
      <c r="H9" s="26">
        <f>ROUND(ROUND(C9,2)*ROUND(G9,2),2)</f>
        <v>0</v>
      </c>
    </row>
    <row r="10" spans="1:8" ht="15">
      <c r="A10" s="99" t="s">
        <v>99</v>
      </c>
      <c r="B10" s="106" t="s">
        <v>188</v>
      </c>
      <c r="C10" s="119">
        <v>10</v>
      </c>
      <c r="D10" s="107" t="s">
        <v>11</v>
      </c>
      <c r="E10" s="57"/>
      <c r="F10" s="57"/>
      <c r="G10" s="128"/>
      <c r="H10" s="26">
        <f>ROUND(ROUND(C10,2)*ROUND(G10,2),2)</f>
        <v>0</v>
      </c>
    </row>
    <row r="11" spans="1:8" ht="15">
      <c r="A11" s="99" t="s">
        <v>100</v>
      </c>
      <c r="B11" s="106" t="s">
        <v>189</v>
      </c>
      <c r="C11" s="119">
        <v>20</v>
      </c>
      <c r="D11" s="107" t="s">
        <v>11</v>
      </c>
      <c r="E11" s="57"/>
      <c r="F11" s="57"/>
      <c r="G11" s="128"/>
      <c r="H11" s="26">
        <f>ROUND(ROUND(C11,2)*ROUND(G11,2),2)</f>
        <v>0</v>
      </c>
    </row>
    <row r="12" spans="1:8" ht="25.5">
      <c r="A12" s="99" t="s">
        <v>102</v>
      </c>
      <c r="B12" s="106" t="s">
        <v>190</v>
      </c>
      <c r="C12" s="119">
        <v>10</v>
      </c>
      <c r="D12" s="107" t="s">
        <v>11</v>
      </c>
      <c r="E12" s="57"/>
      <c r="F12" s="57"/>
      <c r="G12" s="128"/>
      <c r="H12" s="26">
        <f>ROUND(ROUND(C12,2)*ROUND(G12,2),2)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zoomScaleSheetLayoutView="100" zoomScalePageLayoutView="0" workbookViewId="0" topLeftCell="A1">
      <selection activeCell="F14" sqref="F14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17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SUM(H10:H12)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18.25" customHeight="1">
      <c r="A9" s="23"/>
      <c r="B9" s="103" t="s">
        <v>191</v>
      </c>
      <c r="C9" s="138" t="s">
        <v>138</v>
      </c>
      <c r="D9" s="139" t="s">
        <v>138</v>
      </c>
      <c r="E9" s="71" t="s">
        <v>138</v>
      </c>
      <c r="F9" s="71" t="s">
        <v>138</v>
      </c>
      <c r="G9" s="71" t="s">
        <v>138</v>
      </c>
      <c r="H9" s="140" t="s">
        <v>138</v>
      </c>
    </row>
    <row r="10" spans="1:8" ht="15">
      <c r="A10" s="99" t="s">
        <v>1</v>
      </c>
      <c r="B10" s="103" t="s">
        <v>192</v>
      </c>
      <c r="C10" s="114">
        <v>8</v>
      </c>
      <c r="D10" s="115" t="s">
        <v>11</v>
      </c>
      <c r="E10" s="57"/>
      <c r="F10" s="57"/>
      <c r="G10" s="57"/>
      <c r="H10" s="26">
        <f>ROUND(ROUND(C10,2)*ROUND(G10,2),2)</f>
        <v>0</v>
      </c>
    </row>
    <row r="11" spans="1:8" ht="15">
      <c r="A11" s="99" t="s">
        <v>99</v>
      </c>
      <c r="B11" s="103" t="s">
        <v>193</v>
      </c>
      <c r="C11" s="114">
        <v>8</v>
      </c>
      <c r="D11" s="115" t="s">
        <v>11</v>
      </c>
      <c r="E11" s="57"/>
      <c r="F11" s="57"/>
      <c r="G11" s="57"/>
      <c r="H11" s="26">
        <f>ROUND(ROUND(C11,2)*ROUND(G11,2),2)</f>
        <v>0</v>
      </c>
    </row>
    <row r="12" spans="1:8" ht="15">
      <c r="A12" s="99" t="s">
        <v>100</v>
      </c>
      <c r="B12" s="103" t="s">
        <v>194</v>
      </c>
      <c r="C12" s="114">
        <v>8</v>
      </c>
      <c r="D12" s="115" t="s">
        <v>11</v>
      </c>
      <c r="E12" s="57"/>
      <c r="F12" s="57"/>
      <c r="G12" s="57"/>
      <c r="H12" s="26">
        <f>ROUND(ROUND(C12,2)*ROUND(G12,2),2)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SheetLayoutView="100" zoomScalePageLayoutView="0" workbookViewId="0" topLeftCell="A1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27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18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SUM(H10:H16)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60">
      <c r="A9" s="23"/>
      <c r="B9" s="118" t="s">
        <v>195</v>
      </c>
      <c r="C9" s="120" t="s">
        <v>138</v>
      </c>
      <c r="D9" s="115" t="s">
        <v>138</v>
      </c>
      <c r="E9" s="115" t="s">
        <v>138</v>
      </c>
      <c r="F9" s="115" t="s">
        <v>138</v>
      </c>
      <c r="G9" s="115" t="s">
        <v>138</v>
      </c>
      <c r="H9" s="115" t="s">
        <v>138</v>
      </c>
    </row>
    <row r="10" spans="1:8" ht="15">
      <c r="A10" s="99" t="s">
        <v>1</v>
      </c>
      <c r="B10" s="103" t="s">
        <v>196</v>
      </c>
      <c r="C10" s="142">
        <v>500</v>
      </c>
      <c r="D10" s="143" t="s">
        <v>197</v>
      </c>
      <c r="E10" s="76"/>
      <c r="F10" s="76"/>
      <c r="G10" s="141"/>
      <c r="H10" s="72">
        <f aca="true" t="shared" si="0" ref="H10:H16">ROUND(ROUND(C10,2)*ROUND(G10,2),2)</f>
        <v>0</v>
      </c>
    </row>
    <row r="11" spans="1:8" ht="15">
      <c r="A11" s="99" t="s">
        <v>99</v>
      </c>
      <c r="B11" s="103" t="s">
        <v>198</v>
      </c>
      <c r="C11" s="142">
        <v>500</v>
      </c>
      <c r="D11" s="143" t="s">
        <v>197</v>
      </c>
      <c r="E11" s="76"/>
      <c r="F11" s="76"/>
      <c r="G11" s="141"/>
      <c r="H11" s="72">
        <f t="shared" si="0"/>
        <v>0</v>
      </c>
    </row>
    <row r="12" spans="1:8" ht="15">
      <c r="A12" s="99" t="s">
        <v>100</v>
      </c>
      <c r="B12" s="103" t="s">
        <v>199</v>
      </c>
      <c r="C12" s="142">
        <v>1000</v>
      </c>
      <c r="D12" s="143" t="s">
        <v>197</v>
      </c>
      <c r="E12" s="76"/>
      <c r="F12" s="76"/>
      <c r="G12" s="141"/>
      <c r="H12" s="72">
        <f t="shared" si="0"/>
        <v>0</v>
      </c>
    </row>
    <row r="13" spans="1:8" ht="15">
      <c r="A13" s="99" t="s">
        <v>102</v>
      </c>
      <c r="B13" s="103" t="s">
        <v>200</v>
      </c>
      <c r="C13" s="142">
        <v>1000</v>
      </c>
      <c r="D13" s="143" t="s">
        <v>197</v>
      </c>
      <c r="E13" s="76"/>
      <c r="F13" s="76"/>
      <c r="G13" s="141"/>
      <c r="H13" s="72">
        <f t="shared" si="0"/>
        <v>0</v>
      </c>
    </row>
    <row r="14" spans="1:8" ht="15">
      <c r="A14" s="99" t="s">
        <v>104</v>
      </c>
      <c r="B14" s="103" t="s">
        <v>201</v>
      </c>
      <c r="C14" s="142">
        <v>1000</v>
      </c>
      <c r="D14" s="143" t="s">
        <v>197</v>
      </c>
      <c r="E14" s="76"/>
      <c r="F14" s="76"/>
      <c r="G14" s="141"/>
      <c r="H14" s="72">
        <f t="shared" si="0"/>
        <v>0</v>
      </c>
    </row>
    <row r="15" spans="1:8" ht="15">
      <c r="A15" s="99" t="s">
        <v>106</v>
      </c>
      <c r="B15" s="103" t="s">
        <v>202</v>
      </c>
      <c r="C15" s="142">
        <v>1000</v>
      </c>
      <c r="D15" s="143" t="s">
        <v>197</v>
      </c>
      <c r="E15" s="76"/>
      <c r="F15" s="76"/>
      <c r="G15" s="141"/>
      <c r="H15" s="72">
        <f t="shared" si="0"/>
        <v>0</v>
      </c>
    </row>
    <row r="16" spans="1:8" ht="15">
      <c r="A16" s="99" t="s">
        <v>108</v>
      </c>
      <c r="B16" s="103" t="s">
        <v>203</v>
      </c>
      <c r="C16" s="142">
        <v>900</v>
      </c>
      <c r="D16" s="143" t="s">
        <v>197</v>
      </c>
      <c r="E16" s="76"/>
      <c r="F16" s="76"/>
      <c r="G16" s="141"/>
      <c r="H16" s="72">
        <f t="shared" si="0"/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zoomScaleSheetLayoutView="80" zoomScalePageLayoutView="0" workbookViewId="0" topLeftCell="A1">
      <selection activeCell="D9" sqref="D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5:8" ht="15">
      <c r="E1" s="246"/>
      <c r="F1" s="246"/>
      <c r="G1" s="247" t="s">
        <v>119</v>
      </c>
      <c r="H1" s="247"/>
    </row>
    <row r="2" spans="8:9" ht="15" customHeight="1">
      <c r="H2" s="3" t="s">
        <v>120</v>
      </c>
      <c r="I2" s="46"/>
    </row>
    <row r="3" spans="2:8" ht="15">
      <c r="B3" s="5" t="s">
        <v>2</v>
      </c>
      <c r="C3" s="6">
        <v>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39" t="s">
        <v>5</v>
      </c>
      <c r="B8" s="39" t="s">
        <v>7</v>
      </c>
      <c r="C8" s="47" t="s">
        <v>6</v>
      </c>
      <c r="D8" s="48"/>
      <c r="E8" s="39" t="s">
        <v>8</v>
      </c>
      <c r="F8" s="39" t="s">
        <v>9</v>
      </c>
      <c r="G8" s="39" t="s">
        <v>10</v>
      </c>
      <c r="H8" s="39" t="s">
        <v>3</v>
      </c>
    </row>
    <row r="9" spans="1:8" s="27" customFormat="1" ht="40.5" customHeight="1">
      <c r="A9" s="23" t="s">
        <v>1</v>
      </c>
      <c r="B9" s="103" t="s">
        <v>133</v>
      </c>
      <c r="C9" s="104">
        <v>75</v>
      </c>
      <c r="D9" s="105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SheetLayoutView="100" zoomScalePageLayoutView="0" workbookViewId="0" topLeftCell="A1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3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19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SUM(H10:H13)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60" customHeight="1">
      <c r="A9" s="23"/>
      <c r="B9" s="118" t="s">
        <v>204</v>
      </c>
      <c r="C9" s="120" t="s">
        <v>138</v>
      </c>
      <c r="D9" s="115" t="s">
        <v>138</v>
      </c>
      <c r="E9" s="115" t="s">
        <v>138</v>
      </c>
      <c r="F9" s="115" t="s">
        <v>138</v>
      </c>
      <c r="G9" s="115" t="s">
        <v>138</v>
      </c>
      <c r="H9" s="115" t="s">
        <v>138</v>
      </c>
    </row>
    <row r="10" spans="1:8" ht="15">
      <c r="A10" s="99" t="s">
        <v>1</v>
      </c>
      <c r="B10" s="103" t="s">
        <v>205</v>
      </c>
      <c r="C10" s="142">
        <v>1000</v>
      </c>
      <c r="D10" s="143" t="s">
        <v>197</v>
      </c>
      <c r="E10" s="76"/>
      <c r="F10" s="76"/>
      <c r="G10" s="141"/>
      <c r="H10" s="72">
        <f>ROUND(ROUND(C10,2)*ROUND(G10,2),2)</f>
        <v>0</v>
      </c>
    </row>
    <row r="11" spans="1:8" ht="15">
      <c r="A11" s="99" t="s">
        <v>99</v>
      </c>
      <c r="B11" s="103" t="s">
        <v>206</v>
      </c>
      <c r="C11" s="142">
        <v>1500</v>
      </c>
      <c r="D11" s="143" t="s">
        <v>197</v>
      </c>
      <c r="E11" s="76"/>
      <c r="F11" s="76"/>
      <c r="G11" s="141"/>
      <c r="H11" s="72">
        <f>ROUND(ROUND(C11,2)*ROUND(G11,2),2)</f>
        <v>0</v>
      </c>
    </row>
    <row r="12" spans="1:8" ht="15">
      <c r="A12" s="99" t="s">
        <v>100</v>
      </c>
      <c r="B12" s="103" t="s">
        <v>207</v>
      </c>
      <c r="C12" s="142">
        <v>1500</v>
      </c>
      <c r="D12" s="143" t="s">
        <v>197</v>
      </c>
      <c r="E12" s="76"/>
      <c r="F12" s="76"/>
      <c r="G12" s="141"/>
      <c r="H12" s="72">
        <f>ROUND(ROUND(C12,2)*ROUND(G12,2),2)</f>
        <v>0</v>
      </c>
    </row>
    <row r="13" spans="1:8" ht="15">
      <c r="A13" s="99" t="s">
        <v>102</v>
      </c>
      <c r="B13" s="103" t="s">
        <v>208</v>
      </c>
      <c r="C13" s="142">
        <v>1500</v>
      </c>
      <c r="D13" s="143" t="s">
        <v>197</v>
      </c>
      <c r="E13" s="76"/>
      <c r="F13" s="76"/>
      <c r="G13" s="141"/>
      <c r="H13" s="72">
        <f>ROUND(ROUND(C13,2)*ROUND(G13,2),2)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="120" zoomScaleNormal="120" zoomScaleSheetLayoutView="100" zoomScalePageLayoutView="0" workbookViewId="0" topLeftCell="A1">
      <selection activeCell="B11" sqref="B11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41.2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20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63.75" customHeight="1">
      <c r="A9" s="23" t="s">
        <v>1</v>
      </c>
      <c r="B9" s="103" t="s">
        <v>209</v>
      </c>
      <c r="C9" s="104">
        <v>3700</v>
      </c>
      <c r="D9" s="105" t="s">
        <v>11</v>
      </c>
      <c r="E9" s="70"/>
      <c r="F9" s="70"/>
      <c r="G9" s="71"/>
      <c r="H9" s="72">
        <f>ROUND(ROUND(C9,2)*ROUND(G9,2),2)</f>
        <v>0</v>
      </c>
    </row>
    <row r="11" ht="36">
      <c r="B11" s="206" t="s">
        <v>210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="110" zoomScaleNormal="110" zoomScaleSheetLayoutView="100" zoomScalePageLayoutView="0" workbookViewId="0" topLeftCell="A1">
      <selection activeCell="G17" sqref="G17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21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SUM(H9:H10)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5">
      <c r="A9" s="23" t="s">
        <v>1</v>
      </c>
      <c r="B9" s="103" t="s">
        <v>211</v>
      </c>
      <c r="C9" s="110">
        <v>50</v>
      </c>
      <c r="D9" s="105" t="s">
        <v>212</v>
      </c>
      <c r="E9" s="24"/>
      <c r="F9" s="24"/>
      <c r="G9" s="134"/>
      <c r="H9" s="26">
        <f>ROUND(ROUND(C9,2)*ROUND(G9,2),2)</f>
        <v>0</v>
      </c>
    </row>
    <row r="10" spans="1:8" ht="15">
      <c r="A10" s="99" t="s">
        <v>99</v>
      </c>
      <c r="B10" s="103" t="s">
        <v>213</v>
      </c>
      <c r="C10" s="110">
        <v>5</v>
      </c>
      <c r="D10" s="105" t="s">
        <v>128</v>
      </c>
      <c r="E10" s="57"/>
      <c r="F10" s="57"/>
      <c r="G10" s="128"/>
      <c r="H10" s="26">
        <f>ROUND(ROUND(C10,2)*ROUND(G10,2),2)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110" zoomScaleNormal="110" zoomScaleSheetLayoutView="100" zoomScalePageLayoutView="0" workbookViewId="0" topLeftCell="A1">
      <selection activeCell="G9" sqref="G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22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60" customHeight="1">
      <c r="A9" s="23" t="s">
        <v>1</v>
      </c>
      <c r="B9" s="103" t="s">
        <v>214</v>
      </c>
      <c r="C9" s="110">
        <v>425</v>
      </c>
      <c r="D9" s="105" t="s">
        <v>128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110" zoomScaleNormal="110" zoomScaleSheetLayoutView="100" zoomScalePageLayoutView="0" workbookViewId="0" topLeftCell="A1">
      <selection activeCell="C16" sqref="C1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23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9.25" customHeight="1">
      <c r="A9" s="23" t="s">
        <v>1</v>
      </c>
      <c r="B9" s="103" t="s">
        <v>215</v>
      </c>
      <c r="C9" s="110">
        <v>70</v>
      </c>
      <c r="D9" s="105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="110" zoomScaleNormal="110" zoomScaleSheetLayoutView="100" zoomScalePageLayoutView="0" workbookViewId="0" topLeftCell="A1">
      <selection activeCell="H17" sqref="H17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8.2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24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SUM(H9:H10)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9.25" customHeight="1">
      <c r="A9" s="23" t="s">
        <v>1</v>
      </c>
      <c r="B9" s="103" t="s">
        <v>216</v>
      </c>
      <c r="C9" s="110">
        <v>60</v>
      </c>
      <c r="D9" s="105" t="s">
        <v>11</v>
      </c>
      <c r="E9" s="24"/>
      <c r="F9" s="24"/>
      <c r="G9" s="134"/>
      <c r="H9" s="26">
        <f>ROUND(ROUND(C9,2)*ROUND(G9,2),2)</f>
        <v>0</v>
      </c>
    </row>
    <row r="10" spans="1:8" ht="30">
      <c r="A10" s="99" t="s">
        <v>99</v>
      </c>
      <c r="B10" s="103" t="s">
        <v>217</v>
      </c>
      <c r="C10" s="110">
        <v>60</v>
      </c>
      <c r="D10" s="105" t="s">
        <v>11</v>
      </c>
      <c r="E10" s="57"/>
      <c r="F10" s="57"/>
      <c r="G10" s="128"/>
      <c r="H10" s="26">
        <f>ROUND(ROUND(C10,2)*ROUND(G10,2),2)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120" zoomScaleNormal="120" zoomScaleSheetLayoutView="100" zoomScalePageLayoutView="0" workbookViewId="0" topLeftCell="A1">
      <selection activeCell="G9" sqref="G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3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25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01.25" customHeight="1">
      <c r="A9" s="23" t="s">
        <v>1</v>
      </c>
      <c r="B9" s="103" t="s">
        <v>218</v>
      </c>
      <c r="C9" s="110">
        <v>7</v>
      </c>
      <c r="D9" s="105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120" zoomScaleNormal="120" zoomScaleSheetLayoutView="100" zoomScalePageLayoutView="0" workbookViewId="0" topLeftCell="A1">
      <selection activeCell="J9" sqref="J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1.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26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20.5" customHeight="1">
      <c r="A9" s="23" t="s">
        <v>1</v>
      </c>
      <c r="B9" s="103" t="s">
        <v>219</v>
      </c>
      <c r="C9" s="110">
        <v>300</v>
      </c>
      <c r="D9" s="105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120" zoomScaleNormal="120" zoomScaleSheetLayoutView="100" zoomScalePageLayoutView="0" workbookViewId="0" topLeftCell="A1">
      <selection activeCell="G16" sqref="G1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6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27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69" customHeight="1">
      <c r="A9" s="23" t="s">
        <v>1</v>
      </c>
      <c r="B9" s="103" t="s">
        <v>220</v>
      </c>
      <c r="C9" s="110">
        <v>930</v>
      </c>
      <c r="D9" s="105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SheetLayoutView="100" zoomScalePageLayoutView="0" workbookViewId="0" topLeftCell="A1">
      <selection activeCell="B24" sqref="B24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28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62.25" customHeight="1">
      <c r="A9" s="23" t="s">
        <v>1</v>
      </c>
      <c r="B9" s="103" t="s">
        <v>221</v>
      </c>
      <c r="C9" s="110">
        <v>770</v>
      </c>
      <c r="D9" s="105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SheetLayoutView="80" zoomScalePageLayoutView="0" workbookViewId="0" topLeftCell="A1">
      <selection activeCell="C16" sqref="C1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5.875" style="2" customWidth="1"/>
    <col min="9" max="10" width="14.25390625" style="2" customWidth="1"/>
    <col min="11" max="16384" width="11.375" style="2" customWidth="1"/>
  </cols>
  <sheetData>
    <row r="1" spans="5:8" ht="15">
      <c r="E1" s="246"/>
      <c r="F1" s="246"/>
      <c r="G1" s="247" t="s">
        <v>119</v>
      </c>
      <c r="H1" s="247"/>
    </row>
    <row r="2" ht="15">
      <c r="H2" s="3" t="s">
        <v>120</v>
      </c>
    </row>
    <row r="3" spans="2:8" ht="15">
      <c r="B3" s="5" t="s">
        <v>2</v>
      </c>
      <c r="C3" s="6">
        <v>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39" t="s">
        <v>5</v>
      </c>
      <c r="B8" s="39" t="s">
        <v>7</v>
      </c>
      <c r="C8" s="47" t="s">
        <v>6</v>
      </c>
      <c r="D8" s="48"/>
      <c r="E8" s="39" t="s">
        <v>8</v>
      </c>
      <c r="F8" s="39" t="s">
        <v>9</v>
      </c>
      <c r="G8" s="39" t="s">
        <v>10</v>
      </c>
      <c r="H8" s="39" t="s">
        <v>3</v>
      </c>
    </row>
    <row r="9" spans="1:8" s="27" customFormat="1" ht="132" customHeight="1">
      <c r="A9" s="23" t="s">
        <v>1</v>
      </c>
      <c r="B9" s="103" t="s">
        <v>134</v>
      </c>
      <c r="C9" s="108">
        <v>7</v>
      </c>
      <c r="D9" s="105" t="s">
        <v>128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3"/>
  <sheetViews>
    <sheetView showGridLines="0" zoomScale="110" zoomScaleNormal="110" zoomScaleSheetLayoutView="100" zoomScalePageLayoutView="0" workbookViewId="0" topLeftCell="A1">
      <selection activeCell="B12" sqref="B12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207">
        <v>29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9.25" customHeight="1">
      <c r="A9" s="23" t="s">
        <v>1</v>
      </c>
      <c r="B9" s="103" t="s">
        <v>222</v>
      </c>
      <c r="C9" s="110">
        <v>2900</v>
      </c>
      <c r="D9" s="105" t="s">
        <v>11</v>
      </c>
      <c r="E9" s="24"/>
      <c r="F9" s="24"/>
      <c r="G9" s="25"/>
      <c r="H9" s="26">
        <f>ROUND(ROUND(C9,2)*ROUND(G9,2),2)</f>
        <v>0</v>
      </c>
    </row>
    <row r="11" ht="69.75" customHeight="1">
      <c r="B11" s="144" t="s">
        <v>405</v>
      </c>
    </row>
    <row r="12" ht="70.5" customHeight="1">
      <c r="B12" s="209"/>
    </row>
    <row r="13" ht="15">
      <c r="B13" s="210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zoomScale="110" zoomScaleNormal="110" zoomScaleSheetLayoutView="100" zoomScalePageLayoutView="0" workbookViewId="0" topLeftCell="A1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30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SUM(H9:H12)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5">
      <c r="A9" s="23" t="s">
        <v>1</v>
      </c>
      <c r="B9" s="103" t="s">
        <v>223</v>
      </c>
      <c r="C9" s="110">
        <v>60</v>
      </c>
      <c r="D9" s="105" t="s">
        <v>11</v>
      </c>
      <c r="E9" s="24"/>
      <c r="F9" s="24"/>
      <c r="G9" s="134"/>
      <c r="H9" s="26">
        <f>ROUND(ROUND(C9,2)*ROUND(G9,2),2)</f>
        <v>0</v>
      </c>
    </row>
    <row r="10" spans="1:8" ht="15">
      <c r="A10" s="99" t="s">
        <v>99</v>
      </c>
      <c r="B10" s="103" t="s">
        <v>224</v>
      </c>
      <c r="C10" s="110">
        <v>40</v>
      </c>
      <c r="D10" s="105" t="s">
        <v>11</v>
      </c>
      <c r="E10" s="57"/>
      <c r="F10" s="57"/>
      <c r="G10" s="128"/>
      <c r="H10" s="26">
        <f>ROUND(ROUND(C10,2)*ROUND(G10,2),2)</f>
        <v>0</v>
      </c>
    </row>
    <row r="11" spans="1:8" ht="15">
      <c r="A11" s="99" t="s">
        <v>100</v>
      </c>
      <c r="B11" s="103" t="s">
        <v>225</v>
      </c>
      <c r="C11" s="110">
        <v>30</v>
      </c>
      <c r="D11" s="105" t="s">
        <v>11</v>
      </c>
      <c r="E11" s="57"/>
      <c r="F11" s="57"/>
      <c r="G11" s="128"/>
      <c r="H11" s="26">
        <f>ROUND(ROUND(C11,2)*ROUND(G11,2),2)</f>
        <v>0</v>
      </c>
    </row>
    <row r="12" spans="1:8" ht="15">
      <c r="A12" s="99" t="s">
        <v>102</v>
      </c>
      <c r="B12" s="103" t="s">
        <v>226</v>
      </c>
      <c r="C12" s="110">
        <v>10</v>
      </c>
      <c r="D12" s="105" t="s">
        <v>11</v>
      </c>
      <c r="E12" s="57"/>
      <c r="F12" s="57"/>
      <c r="G12" s="128"/>
      <c r="H12" s="26">
        <f>ROUND(ROUND(C12,2)*ROUND(G12,2),2)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110" zoomScaleNormal="110" zoomScaleSheetLayoutView="100" zoomScalePageLayoutView="0" workbookViewId="0" topLeftCell="A1">
      <selection activeCell="E13" sqref="E1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9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31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85.25" customHeight="1">
      <c r="A9" s="23" t="s">
        <v>1</v>
      </c>
      <c r="B9" s="103" t="s">
        <v>227</v>
      </c>
      <c r="C9" s="110">
        <v>5</v>
      </c>
      <c r="D9" s="105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="85" zoomScaleNormal="85" zoomScaleSheetLayoutView="100" zoomScalePageLayoutView="0" workbookViewId="0" topLeftCell="A1">
      <selection activeCell="I14" sqref="I14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29.2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32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SUM(H10:H14)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39" t="s">
        <v>5</v>
      </c>
      <c r="B8" s="39" t="s">
        <v>7</v>
      </c>
      <c r="C8" s="47" t="s">
        <v>6</v>
      </c>
      <c r="D8" s="48"/>
      <c r="E8" s="39" t="s">
        <v>8</v>
      </c>
      <c r="F8" s="39" t="s">
        <v>9</v>
      </c>
      <c r="G8" s="39" t="s">
        <v>10</v>
      </c>
      <c r="H8" s="39" t="s">
        <v>3</v>
      </c>
    </row>
    <row r="9" spans="1:8" s="27" customFormat="1" ht="345.75" customHeight="1">
      <c r="A9" s="23"/>
      <c r="B9" s="145" t="s">
        <v>228</v>
      </c>
      <c r="C9" s="120" t="s">
        <v>138</v>
      </c>
      <c r="D9" s="105" t="s">
        <v>138</v>
      </c>
      <c r="E9" s="121" t="s">
        <v>138</v>
      </c>
      <c r="F9" s="121" t="s">
        <v>138</v>
      </c>
      <c r="G9" s="121" t="s">
        <v>138</v>
      </c>
      <c r="H9" s="122" t="s">
        <v>138</v>
      </c>
    </row>
    <row r="10" spans="1:8" ht="15">
      <c r="A10" s="99" t="s">
        <v>1</v>
      </c>
      <c r="B10" s="146" t="s">
        <v>229</v>
      </c>
      <c r="C10" s="115">
        <v>25</v>
      </c>
      <c r="D10" s="115" t="s">
        <v>11</v>
      </c>
      <c r="E10" s="76"/>
      <c r="F10" s="76"/>
      <c r="G10" s="141"/>
      <c r="H10" s="72">
        <f>ROUND(ROUND(C10,2)*ROUND(G10,2),2)</f>
        <v>0</v>
      </c>
    </row>
    <row r="11" spans="1:8" ht="15">
      <c r="A11" s="99" t="s">
        <v>99</v>
      </c>
      <c r="B11" s="146" t="s">
        <v>230</v>
      </c>
      <c r="C11" s="115">
        <v>12</v>
      </c>
      <c r="D11" s="115" t="s">
        <v>11</v>
      </c>
      <c r="E11" s="76"/>
      <c r="F11" s="76"/>
      <c r="G11" s="141"/>
      <c r="H11" s="72">
        <f>ROUND(ROUND(C11,2)*ROUND(G11,2),2)</f>
        <v>0</v>
      </c>
    </row>
    <row r="12" spans="1:8" ht="15">
      <c r="A12" s="99" t="s">
        <v>100</v>
      </c>
      <c r="B12" s="146" t="s">
        <v>231</v>
      </c>
      <c r="C12" s="115">
        <v>8</v>
      </c>
      <c r="D12" s="115" t="s">
        <v>11</v>
      </c>
      <c r="E12" s="76"/>
      <c r="F12" s="76"/>
      <c r="G12" s="141"/>
      <c r="H12" s="72">
        <f>ROUND(ROUND(C12,2)*ROUND(G12,2),2)</f>
        <v>0</v>
      </c>
    </row>
    <row r="13" spans="1:8" ht="15">
      <c r="A13" s="99" t="s">
        <v>102</v>
      </c>
      <c r="B13" s="146" t="s">
        <v>232</v>
      </c>
      <c r="C13" s="115">
        <v>24</v>
      </c>
      <c r="D13" s="115" t="s">
        <v>11</v>
      </c>
      <c r="E13" s="76"/>
      <c r="F13" s="76"/>
      <c r="G13" s="141"/>
      <c r="H13" s="72">
        <f>ROUND(ROUND(C13,2)*ROUND(G13,2),2)</f>
        <v>0</v>
      </c>
    </row>
    <row r="14" spans="1:8" ht="15">
      <c r="A14" s="99" t="s">
        <v>104</v>
      </c>
      <c r="B14" s="146" t="s">
        <v>160</v>
      </c>
      <c r="C14" s="115">
        <v>12</v>
      </c>
      <c r="D14" s="115" t="s">
        <v>11</v>
      </c>
      <c r="E14" s="76"/>
      <c r="F14" s="76"/>
      <c r="G14" s="141"/>
      <c r="H14" s="72">
        <f>ROUND(ROUND(C14,2)*ROUND(G14,2),2)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110" zoomScaleNormal="110" zoomScaleSheetLayoutView="100" zoomScalePageLayoutView="0" workbookViewId="0" topLeftCell="A1">
      <selection activeCell="D18" sqref="D1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3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33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9.25" customHeight="1">
      <c r="A9" s="23" t="s">
        <v>1</v>
      </c>
      <c r="B9" s="113" t="s">
        <v>233</v>
      </c>
      <c r="C9" s="147">
        <v>40000</v>
      </c>
      <c r="D9" s="137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zoomScaleSheetLayoutView="100" zoomScalePageLayoutView="0" workbookViewId="0" topLeftCell="A10">
      <selection activeCell="H24" sqref="H24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10.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34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SUM(H10:H17)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9.25" customHeight="1">
      <c r="A9" s="23"/>
      <c r="B9" s="118" t="s">
        <v>234</v>
      </c>
      <c r="C9" s="110" t="s">
        <v>138</v>
      </c>
      <c r="D9" s="115" t="s">
        <v>138</v>
      </c>
      <c r="E9" s="115" t="s">
        <v>138</v>
      </c>
      <c r="F9" s="115" t="s">
        <v>138</v>
      </c>
      <c r="G9" s="115" t="s">
        <v>138</v>
      </c>
      <c r="H9" s="115" t="s">
        <v>138</v>
      </c>
    </row>
    <row r="10" spans="1:8" ht="69" customHeight="1">
      <c r="A10" s="99" t="s">
        <v>1</v>
      </c>
      <c r="B10" s="103" t="s">
        <v>235</v>
      </c>
      <c r="C10" s="110">
        <v>10</v>
      </c>
      <c r="D10" s="105" t="s">
        <v>236</v>
      </c>
      <c r="E10" s="76"/>
      <c r="F10" s="76"/>
      <c r="G10" s="141"/>
      <c r="H10" s="72">
        <f aca="true" t="shared" si="0" ref="H10:H17">ROUND(ROUND(C10,2)*ROUND(G10,2),2)</f>
        <v>0</v>
      </c>
    </row>
    <row r="11" spans="1:8" ht="70.5" customHeight="1">
      <c r="A11" s="99" t="s">
        <v>99</v>
      </c>
      <c r="B11" s="103" t="s">
        <v>237</v>
      </c>
      <c r="C11" s="110">
        <v>320</v>
      </c>
      <c r="D11" s="105" t="s">
        <v>236</v>
      </c>
      <c r="E11" s="76"/>
      <c r="F11" s="76"/>
      <c r="G11" s="141"/>
      <c r="H11" s="72">
        <f t="shared" si="0"/>
        <v>0</v>
      </c>
    </row>
    <row r="12" spans="1:8" ht="69.75" customHeight="1">
      <c r="A12" s="99" t="s">
        <v>100</v>
      </c>
      <c r="B12" s="103" t="s">
        <v>238</v>
      </c>
      <c r="C12" s="110">
        <v>20</v>
      </c>
      <c r="D12" s="105" t="s">
        <v>11</v>
      </c>
      <c r="E12" s="76"/>
      <c r="F12" s="76"/>
      <c r="G12" s="141"/>
      <c r="H12" s="72">
        <f t="shared" si="0"/>
        <v>0</v>
      </c>
    </row>
    <row r="13" spans="1:8" ht="60" customHeight="1">
      <c r="A13" s="99" t="s">
        <v>102</v>
      </c>
      <c r="B13" s="103" t="s">
        <v>239</v>
      </c>
      <c r="C13" s="110">
        <v>40</v>
      </c>
      <c r="D13" s="105" t="s">
        <v>183</v>
      </c>
      <c r="E13" s="76"/>
      <c r="F13" s="76"/>
      <c r="G13" s="141"/>
      <c r="H13" s="72">
        <f t="shared" si="0"/>
        <v>0</v>
      </c>
    </row>
    <row r="14" spans="1:8" ht="60" customHeight="1">
      <c r="A14" s="99" t="s">
        <v>104</v>
      </c>
      <c r="B14" s="103" t="s">
        <v>240</v>
      </c>
      <c r="C14" s="110">
        <v>10</v>
      </c>
      <c r="D14" s="105" t="s">
        <v>236</v>
      </c>
      <c r="E14" s="76"/>
      <c r="F14" s="76"/>
      <c r="G14" s="141"/>
      <c r="H14" s="72">
        <f t="shared" si="0"/>
        <v>0</v>
      </c>
    </row>
    <row r="15" spans="1:8" ht="45">
      <c r="A15" s="99" t="s">
        <v>106</v>
      </c>
      <c r="B15" s="103" t="s">
        <v>241</v>
      </c>
      <c r="C15" s="110">
        <v>10</v>
      </c>
      <c r="D15" s="105" t="s">
        <v>236</v>
      </c>
      <c r="E15" s="76"/>
      <c r="F15" s="76"/>
      <c r="G15" s="141"/>
      <c r="H15" s="72">
        <f t="shared" si="0"/>
        <v>0</v>
      </c>
    </row>
    <row r="16" spans="1:8" ht="66.75" customHeight="1">
      <c r="A16" s="99" t="s">
        <v>108</v>
      </c>
      <c r="B16" s="103" t="s">
        <v>242</v>
      </c>
      <c r="C16" s="110">
        <v>5</v>
      </c>
      <c r="D16" s="105" t="s">
        <v>11</v>
      </c>
      <c r="E16" s="76"/>
      <c r="F16" s="76"/>
      <c r="G16" s="141"/>
      <c r="H16" s="72">
        <f t="shared" si="0"/>
        <v>0</v>
      </c>
    </row>
    <row r="17" spans="1:8" ht="24.75" customHeight="1">
      <c r="A17" s="99" t="s">
        <v>109</v>
      </c>
      <c r="B17" s="103" t="s">
        <v>243</v>
      </c>
      <c r="C17" s="110">
        <v>10</v>
      </c>
      <c r="D17" s="105" t="s">
        <v>11</v>
      </c>
      <c r="E17" s="76"/>
      <c r="F17" s="76"/>
      <c r="G17" s="141"/>
      <c r="H17" s="72">
        <f t="shared" si="0"/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SheetLayoutView="100" zoomScalePageLayoutView="0" workbookViewId="0" topLeftCell="A1">
      <selection activeCell="B11" sqref="B11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8.2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35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76.5" customHeight="1">
      <c r="A9" s="23" t="s">
        <v>1</v>
      </c>
      <c r="B9" s="103" t="s">
        <v>244</v>
      </c>
      <c r="C9" s="110">
        <v>5</v>
      </c>
      <c r="D9" s="105" t="s">
        <v>11</v>
      </c>
      <c r="E9" s="24"/>
      <c r="F9" s="24"/>
      <c r="G9" s="25"/>
      <c r="H9" s="26">
        <f>ROUND(ROUND(C9,2)*ROUND(G9,2),2)</f>
        <v>0</v>
      </c>
    </row>
    <row r="11" ht="75">
      <c r="B11" s="116" t="s">
        <v>386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zoomScaleSheetLayoutView="100" zoomScalePageLayoutView="0" workbookViewId="0" topLeftCell="A1">
      <selection activeCell="H17" sqref="H17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6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36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SUM(H10:H12)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62" customHeight="1">
      <c r="A9" s="23"/>
      <c r="B9" s="103" t="s">
        <v>245</v>
      </c>
      <c r="C9" s="110" t="s">
        <v>138</v>
      </c>
      <c r="D9" s="105" t="s">
        <v>138</v>
      </c>
      <c r="E9" s="121" t="s">
        <v>138</v>
      </c>
      <c r="F9" s="121" t="s">
        <v>138</v>
      </c>
      <c r="G9" s="121" t="s">
        <v>138</v>
      </c>
      <c r="H9" s="122" t="s">
        <v>138</v>
      </c>
    </row>
    <row r="10" spans="1:8" ht="15">
      <c r="A10" s="99" t="s">
        <v>1</v>
      </c>
      <c r="B10" s="103" t="s">
        <v>246</v>
      </c>
      <c r="C10" s="110">
        <v>5</v>
      </c>
      <c r="D10" s="105" t="s">
        <v>247</v>
      </c>
      <c r="E10" s="76"/>
      <c r="F10" s="76"/>
      <c r="G10" s="141"/>
      <c r="H10" s="72">
        <f>ROUND(ROUND(C10,2)*ROUND(G10,2),2)</f>
        <v>0</v>
      </c>
    </row>
    <row r="11" spans="1:8" ht="15">
      <c r="A11" s="99" t="s">
        <v>99</v>
      </c>
      <c r="B11" s="103" t="s">
        <v>248</v>
      </c>
      <c r="C11" s="110">
        <v>3</v>
      </c>
      <c r="D11" s="105" t="s">
        <v>247</v>
      </c>
      <c r="E11" s="76"/>
      <c r="F11" s="76"/>
      <c r="G11" s="141"/>
      <c r="H11" s="72">
        <f>ROUND(ROUND(C11,2)*ROUND(G11,2),2)</f>
        <v>0</v>
      </c>
    </row>
    <row r="12" spans="1:8" ht="15">
      <c r="A12" s="99" t="s">
        <v>100</v>
      </c>
      <c r="B12" s="103" t="s">
        <v>249</v>
      </c>
      <c r="C12" s="110">
        <v>3</v>
      </c>
      <c r="D12" s="105" t="s">
        <v>247</v>
      </c>
      <c r="E12" s="76"/>
      <c r="F12" s="76"/>
      <c r="G12" s="141"/>
      <c r="H12" s="72">
        <f>ROUND(ROUND(C12,2)*ROUND(G12,2),2)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28"/>
  <sheetViews>
    <sheetView showGridLines="0" zoomScale="80" zoomScaleNormal="80" zoomScaleSheetLayoutView="100" zoomScalePageLayoutView="0" workbookViewId="0" topLeftCell="A10">
      <selection activeCell="B28" sqref="B2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9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37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SUM(H11:H26)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321.75" customHeight="1">
      <c r="A9" s="115"/>
      <c r="B9" s="103" t="s">
        <v>250</v>
      </c>
      <c r="C9" s="110" t="s">
        <v>138</v>
      </c>
      <c r="D9" s="150" t="s">
        <v>138</v>
      </c>
      <c r="E9" s="151" t="s">
        <v>138</v>
      </c>
      <c r="F9" s="151" t="s">
        <v>138</v>
      </c>
      <c r="G9" s="151" t="s">
        <v>138</v>
      </c>
      <c r="H9" s="152" t="s">
        <v>138</v>
      </c>
    </row>
    <row r="10" spans="1:8" s="27" customFormat="1" ht="29.25" customHeight="1">
      <c r="A10" s="163" t="s">
        <v>251</v>
      </c>
      <c r="B10" s="103" t="s">
        <v>252</v>
      </c>
      <c r="C10" s="155" t="s">
        <v>253</v>
      </c>
      <c r="D10" s="156" t="s">
        <v>253</v>
      </c>
      <c r="E10" s="157" t="s">
        <v>253</v>
      </c>
      <c r="F10" s="158" t="s">
        <v>253</v>
      </c>
      <c r="G10" s="158" t="s">
        <v>253</v>
      </c>
      <c r="H10" s="159" t="s">
        <v>253</v>
      </c>
    </row>
    <row r="11" spans="1:8" ht="15">
      <c r="A11" s="95" t="s">
        <v>1</v>
      </c>
      <c r="B11" s="160" t="s">
        <v>254</v>
      </c>
      <c r="C11" s="153">
        <v>15</v>
      </c>
      <c r="D11" s="154" t="s">
        <v>11</v>
      </c>
      <c r="E11" s="76"/>
      <c r="F11" s="76"/>
      <c r="G11" s="141"/>
      <c r="H11" s="72">
        <f aca="true" t="shared" si="0" ref="H11:H26">ROUND(ROUND(C11,2)*ROUND(G11,2),2)</f>
        <v>0</v>
      </c>
    </row>
    <row r="12" spans="1:8" ht="15">
      <c r="A12" s="95" t="s">
        <v>99</v>
      </c>
      <c r="B12" s="160" t="s">
        <v>255</v>
      </c>
      <c r="C12" s="153">
        <v>15</v>
      </c>
      <c r="D12" s="154" t="s">
        <v>11</v>
      </c>
      <c r="E12" s="76"/>
      <c r="F12" s="76"/>
      <c r="G12" s="141"/>
      <c r="H12" s="72">
        <f t="shared" si="0"/>
        <v>0</v>
      </c>
    </row>
    <row r="13" spans="1:8" ht="15">
      <c r="A13" s="95" t="s">
        <v>100</v>
      </c>
      <c r="B13" s="160" t="s">
        <v>256</v>
      </c>
      <c r="C13" s="153">
        <v>15</v>
      </c>
      <c r="D13" s="154" t="s">
        <v>11</v>
      </c>
      <c r="E13" s="76"/>
      <c r="F13" s="76"/>
      <c r="G13" s="141"/>
      <c r="H13" s="72">
        <f t="shared" si="0"/>
        <v>0</v>
      </c>
    </row>
    <row r="14" spans="1:8" ht="15">
      <c r="A14" s="95" t="s">
        <v>102</v>
      </c>
      <c r="B14" s="160" t="s">
        <v>257</v>
      </c>
      <c r="C14" s="153">
        <v>3</v>
      </c>
      <c r="D14" s="154" t="s">
        <v>11</v>
      </c>
      <c r="E14" s="76"/>
      <c r="F14" s="76"/>
      <c r="G14" s="141"/>
      <c r="H14" s="72">
        <f t="shared" si="0"/>
        <v>0</v>
      </c>
    </row>
    <row r="15" spans="1:8" ht="30">
      <c r="A15" s="163" t="s">
        <v>258</v>
      </c>
      <c r="B15" s="103" t="s">
        <v>259</v>
      </c>
      <c r="C15" s="155" t="s">
        <v>253</v>
      </c>
      <c r="D15" s="156" t="s">
        <v>253</v>
      </c>
      <c r="E15" s="157" t="s">
        <v>253</v>
      </c>
      <c r="F15" s="158" t="s">
        <v>253</v>
      </c>
      <c r="G15" s="158" t="s">
        <v>253</v>
      </c>
      <c r="H15" s="159" t="s">
        <v>253</v>
      </c>
    </row>
    <row r="16" spans="1:8" ht="15">
      <c r="A16" s="95" t="s">
        <v>1</v>
      </c>
      <c r="B16" s="160" t="s">
        <v>254</v>
      </c>
      <c r="C16" s="153">
        <v>30</v>
      </c>
      <c r="D16" s="154" t="s">
        <v>11</v>
      </c>
      <c r="E16" s="76"/>
      <c r="F16" s="76"/>
      <c r="G16" s="141"/>
      <c r="H16" s="72">
        <f t="shared" si="0"/>
        <v>0</v>
      </c>
    </row>
    <row r="17" spans="1:8" ht="15">
      <c r="A17" s="95" t="s">
        <v>99</v>
      </c>
      <c r="B17" s="160" t="s">
        <v>255</v>
      </c>
      <c r="C17" s="153">
        <v>30</v>
      </c>
      <c r="D17" s="154" t="s">
        <v>11</v>
      </c>
      <c r="E17" s="76"/>
      <c r="F17" s="76"/>
      <c r="G17" s="141"/>
      <c r="H17" s="72">
        <f t="shared" si="0"/>
        <v>0</v>
      </c>
    </row>
    <row r="18" spans="1:8" ht="15">
      <c r="A18" s="95" t="s">
        <v>100</v>
      </c>
      <c r="B18" s="161" t="s">
        <v>260</v>
      </c>
      <c r="C18" s="153">
        <v>15</v>
      </c>
      <c r="D18" s="154" t="s">
        <v>11</v>
      </c>
      <c r="E18" s="76"/>
      <c r="F18" s="76"/>
      <c r="G18" s="141"/>
      <c r="H18" s="72">
        <f t="shared" si="0"/>
        <v>0</v>
      </c>
    </row>
    <row r="19" spans="1:8" ht="15">
      <c r="A19" s="95" t="s">
        <v>102</v>
      </c>
      <c r="B19" s="160" t="s">
        <v>257</v>
      </c>
      <c r="C19" s="153">
        <v>6</v>
      </c>
      <c r="D19" s="154" t="s">
        <v>11</v>
      </c>
      <c r="E19" s="76"/>
      <c r="F19" s="76"/>
      <c r="G19" s="141"/>
      <c r="H19" s="72">
        <f t="shared" si="0"/>
        <v>0</v>
      </c>
    </row>
    <row r="20" spans="1:8" ht="15">
      <c r="A20" s="95" t="s">
        <v>104</v>
      </c>
      <c r="B20" s="160" t="s">
        <v>261</v>
      </c>
      <c r="C20" s="153">
        <v>3</v>
      </c>
      <c r="D20" s="154" t="s">
        <v>11</v>
      </c>
      <c r="E20" s="76"/>
      <c r="F20" s="76"/>
      <c r="G20" s="141"/>
      <c r="H20" s="72">
        <f t="shared" si="0"/>
        <v>0</v>
      </c>
    </row>
    <row r="21" spans="1:8" ht="15">
      <c r="A21" s="163" t="s">
        <v>262</v>
      </c>
      <c r="B21" s="103" t="s">
        <v>263</v>
      </c>
      <c r="C21" s="155" t="s">
        <v>253</v>
      </c>
      <c r="D21" s="156" t="s">
        <v>253</v>
      </c>
      <c r="E21" s="157" t="s">
        <v>253</v>
      </c>
      <c r="F21" s="158" t="s">
        <v>253</v>
      </c>
      <c r="G21" s="158" t="s">
        <v>253</v>
      </c>
      <c r="H21" s="159" t="s">
        <v>253</v>
      </c>
    </row>
    <row r="22" spans="1:8" ht="15">
      <c r="A22" s="95" t="s">
        <v>1</v>
      </c>
      <c r="B22" s="160" t="s">
        <v>254</v>
      </c>
      <c r="C22" s="162">
        <v>12</v>
      </c>
      <c r="D22" s="154" t="s">
        <v>11</v>
      </c>
      <c r="E22" s="76"/>
      <c r="F22" s="76"/>
      <c r="G22" s="141"/>
      <c r="H22" s="72">
        <f t="shared" si="0"/>
        <v>0</v>
      </c>
    </row>
    <row r="23" spans="1:8" ht="15">
      <c r="A23" s="95" t="s">
        <v>99</v>
      </c>
      <c r="B23" s="160" t="s">
        <v>255</v>
      </c>
      <c r="C23" s="162">
        <v>12</v>
      </c>
      <c r="D23" s="154" t="s">
        <v>11</v>
      </c>
      <c r="E23" s="76"/>
      <c r="F23" s="76"/>
      <c r="G23" s="141"/>
      <c r="H23" s="72">
        <f t="shared" si="0"/>
        <v>0</v>
      </c>
    </row>
    <row r="24" spans="1:8" ht="15">
      <c r="A24" s="95" t="s">
        <v>100</v>
      </c>
      <c r="B24" s="161" t="s">
        <v>260</v>
      </c>
      <c r="C24" s="162">
        <v>6</v>
      </c>
      <c r="D24" s="154" t="s">
        <v>11</v>
      </c>
      <c r="E24" s="76"/>
      <c r="F24" s="76"/>
      <c r="G24" s="141"/>
      <c r="H24" s="72">
        <f t="shared" si="0"/>
        <v>0</v>
      </c>
    </row>
    <row r="25" spans="1:8" ht="15">
      <c r="A25" s="95" t="s">
        <v>102</v>
      </c>
      <c r="B25" s="160" t="s">
        <v>257</v>
      </c>
      <c r="C25" s="162">
        <v>6</v>
      </c>
      <c r="D25" s="154" t="s">
        <v>11</v>
      </c>
      <c r="E25" s="76"/>
      <c r="F25" s="76"/>
      <c r="G25" s="141"/>
      <c r="H25" s="72">
        <f t="shared" si="0"/>
        <v>0</v>
      </c>
    </row>
    <row r="26" spans="1:8" ht="15">
      <c r="A26" s="95" t="s">
        <v>104</v>
      </c>
      <c r="B26" s="160" t="s">
        <v>261</v>
      </c>
      <c r="C26" s="162">
        <v>6</v>
      </c>
      <c r="D26" s="154" t="s">
        <v>11</v>
      </c>
      <c r="E26" s="76"/>
      <c r="F26" s="76"/>
      <c r="G26" s="141"/>
      <c r="H26" s="72">
        <f t="shared" si="0"/>
        <v>0</v>
      </c>
    </row>
    <row r="28" ht="15">
      <c r="B28" s="211" t="s">
        <v>402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80" zoomScaleNormal="80" zoomScaleSheetLayoutView="100" zoomScalePageLayoutView="0" workbookViewId="0" topLeftCell="A1">
      <selection activeCell="F23" sqref="F2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13.00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3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38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88.5" customHeight="1">
      <c r="A9" s="23" t="s">
        <v>1</v>
      </c>
      <c r="B9" s="103" t="s">
        <v>264</v>
      </c>
      <c r="C9" s="110">
        <v>26</v>
      </c>
      <c r="D9" s="105" t="s">
        <v>183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1"/>
  <sheetViews>
    <sheetView showGridLines="0" zoomScale="115" zoomScaleNormal="115" zoomScaleSheetLayoutView="100" zoomScalePageLayoutView="0" workbookViewId="0" topLeftCell="A4">
      <selection activeCell="B8" sqref="B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25390625" style="2" customWidth="1"/>
    <col min="8" max="8" width="26.125" style="2" customWidth="1"/>
    <col min="9" max="10" width="14.25390625" style="2" customWidth="1"/>
    <col min="11" max="16384" width="11.375" style="2" customWidth="1"/>
  </cols>
  <sheetData>
    <row r="1" spans="5:8" ht="15">
      <c r="E1" s="246"/>
      <c r="F1" s="246"/>
      <c r="G1" s="247" t="s">
        <v>119</v>
      </c>
      <c r="H1" s="247"/>
    </row>
    <row r="2" ht="19.5" customHeight="1">
      <c r="H2" s="3" t="s">
        <v>120</v>
      </c>
    </row>
    <row r="3" spans="2:8" ht="15">
      <c r="B3" s="5" t="s">
        <v>2</v>
      </c>
      <c r="C3" s="6">
        <v>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39" t="s">
        <v>5</v>
      </c>
      <c r="B8" s="39" t="s">
        <v>7</v>
      </c>
      <c r="C8" s="47" t="s">
        <v>6</v>
      </c>
      <c r="D8" s="48"/>
      <c r="E8" s="39" t="s">
        <v>8</v>
      </c>
      <c r="F8" s="39" t="s">
        <v>9</v>
      </c>
      <c r="G8" s="39" t="s">
        <v>10</v>
      </c>
      <c r="H8" s="39" t="s">
        <v>3</v>
      </c>
    </row>
    <row r="9" spans="1:8" s="27" customFormat="1" ht="285" customHeight="1">
      <c r="A9" s="23" t="s">
        <v>1</v>
      </c>
      <c r="B9" s="103" t="s">
        <v>135</v>
      </c>
      <c r="C9" s="109">
        <v>5</v>
      </c>
      <c r="D9" s="105" t="s">
        <v>128</v>
      </c>
      <c r="E9" s="24"/>
      <c r="F9" s="24"/>
      <c r="G9" s="25"/>
      <c r="H9" s="26">
        <f>ROUND(ROUND(C9,2)*ROUND(G9,2),2)</f>
        <v>0</v>
      </c>
    </row>
    <row r="11" ht="15">
      <c r="B11" s="211" t="s">
        <v>402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="115" zoomScaleNormal="115" zoomScaleSheetLayoutView="100" zoomScalePageLayoutView="0" workbookViewId="0" topLeftCell="A1">
      <selection activeCell="F16" sqref="F1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5.2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39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SUM(H10:H11)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56" customHeight="1">
      <c r="A9" s="23"/>
      <c r="B9" s="103" t="s">
        <v>265</v>
      </c>
      <c r="C9" s="148" t="s">
        <v>138</v>
      </c>
      <c r="D9" s="149" t="s">
        <v>138</v>
      </c>
      <c r="E9" s="125" t="s">
        <v>138</v>
      </c>
      <c r="F9" s="125" t="s">
        <v>138</v>
      </c>
      <c r="G9" s="125" t="s">
        <v>138</v>
      </c>
      <c r="H9" s="126" t="s">
        <v>138</v>
      </c>
    </row>
    <row r="10" spans="1:8" ht="15">
      <c r="A10" s="99" t="s">
        <v>1</v>
      </c>
      <c r="B10" s="164" t="s">
        <v>266</v>
      </c>
      <c r="C10" s="152">
        <v>120</v>
      </c>
      <c r="D10" s="152" t="s">
        <v>11</v>
      </c>
      <c r="E10" s="76"/>
      <c r="F10" s="76"/>
      <c r="G10" s="141"/>
      <c r="H10" s="72">
        <f>ROUND(ROUND(C10,2)*ROUND(G10,2),2)</f>
        <v>0</v>
      </c>
    </row>
    <row r="11" spans="1:8" ht="15">
      <c r="A11" s="99" t="s">
        <v>99</v>
      </c>
      <c r="B11" s="164" t="s">
        <v>267</v>
      </c>
      <c r="C11" s="152">
        <v>430</v>
      </c>
      <c r="D11" s="152" t="s">
        <v>11</v>
      </c>
      <c r="E11" s="76"/>
      <c r="F11" s="76"/>
      <c r="G11" s="141"/>
      <c r="H11" s="72">
        <f>ROUND(ROUND(C11,2)*ROUND(G11,2),2)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="125" zoomScaleNormal="125" zoomScaleSheetLayoutView="100" zoomScalePageLayoutView="0" workbookViewId="0" topLeftCell="A1">
      <selection activeCell="H9" sqref="C9:H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3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40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SUM(H10:H11)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54.5" customHeight="1">
      <c r="A9" s="23"/>
      <c r="B9" s="103" t="s">
        <v>268</v>
      </c>
      <c r="C9" s="148" t="s">
        <v>138</v>
      </c>
      <c r="D9" s="149" t="s">
        <v>138</v>
      </c>
      <c r="E9" s="125" t="s">
        <v>138</v>
      </c>
      <c r="F9" s="125" t="s">
        <v>138</v>
      </c>
      <c r="G9" s="125" t="s">
        <v>138</v>
      </c>
      <c r="H9" s="126" t="s">
        <v>138</v>
      </c>
    </row>
    <row r="10" spans="1:8" ht="15">
      <c r="A10" s="99" t="s">
        <v>1</v>
      </c>
      <c r="B10" s="164" t="s">
        <v>269</v>
      </c>
      <c r="C10" s="152">
        <v>5</v>
      </c>
      <c r="D10" s="152" t="s">
        <v>11</v>
      </c>
      <c r="E10" s="76"/>
      <c r="F10" s="76"/>
      <c r="G10" s="141"/>
      <c r="H10" s="72">
        <f>ROUND(ROUND(C10,2)*ROUND(G10,2),2)</f>
        <v>0</v>
      </c>
    </row>
    <row r="11" spans="1:8" ht="15">
      <c r="A11" s="99" t="s">
        <v>99</v>
      </c>
      <c r="B11" s="164" t="s">
        <v>270</v>
      </c>
      <c r="C11" s="152">
        <v>20</v>
      </c>
      <c r="D11" s="152" t="s">
        <v>11</v>
      </c>
      <c r="E11" s="76"/>
      <c r="F11" s="76"/>
      <c r="G11" s="141"/>
      <c r="H11" s="72">
        <f>ROUND(ROUND(C11,2)*ROUND(G11,2),2)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SheetLayoutView="100" zoomScalePageLayoutView="0" workbookViewId="0" topLeftCell="A10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11.1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29.2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41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SUM(H10:H20)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402" customHeight="1">
      <c r="A9" s="23"/>
      <c r="B9" s="165" t="s">
        <v>271</v>
      </c>
      <c r="C9" s="166" t="s">
        <v>138</v>
      </c>
      <c r="D9" s="167" t="s">
        <v>138</v>
      </c>
      <c r="E9" s="168" t="s">
        <v>138</v>
      </c>
      <c r="F9" s="168" t="s">
        <v>138</v>
      </c>
      <c r="G9" s="168" t="s">
        <v>138</v>
      </c>
      <c r="H9" s="169" t="s">
        <v>138</v>
      </c>
    </row>
    <row r="10" spans="1:8" ht="49.5" customHeight="1">
      <c r="A10" s="99" t="s">
        <v>1</v>
      </c>
      <c r="B10" s="66" t="s">
        <v>272</v>
      </c>
      <c r="C10" s="110">
        <v>16</v>
      </c>
      <c r="D10" s="152" t="s">
        <v>183</v>
      </c>
      <c r="E10" s="76"/>
      <c r="F10" s="76"/>
      <c r="G10" s="141"/>
      <c r="H10" s="72">
        <f aca="true" t="shared" si="0" ref="H10:H20">ROUND(ROUND(C10,2)*ROUND(G10,2),2)</f>
        <v>0</v>
      </c>
    </row>
    <row r="11" spans="1:8" ht="52.5" customHeight="1">
      <c r="A11" s="99" t="s">
        <v>99</v>
      </c>
      <c r="B11" s="160" t="s">
        <v>273</v>
      </c>
      <c r="C11" s="152">
        <v>8</v>
      </c>
      <c r="D11" s="152" t="s">
        <v>183</v>
      </c>
      <c r="E11" s="76"/>
      <c r="F11" s="76"/>
      <c r="G11" s="141"/>
      <c r="H11" s="72">
        <f t="shared" si="0"/>
        <v>0</v>
      </c>
    </row>
    <row r="12" spans="1:8" ht="33.75" customHeight="1">
      <c r="A12" s="99" t="s">
        <v>100</v>
      </c>
      <c r="B12" s="160" t="s">
        <v>274</v>
      </c>
      <c r="C12" s="152">
        <v>8</v>
      </c>
      <c r="D12" s="170" t="s">
        <v>11</v>
      </c>
      <c r="E12" s="76"/>
      <c r="F12" s="76"/>
      <c r="G12" s="141"/>
      <c r="H12" s="72">
        <f t="shared" si="0"/>
        <v>0</v>
      </c>
    </row>
    <row r="13" spans="1:8" ht="15">
      <c r="A13" s="99" t="s">
        <v>102</v>
      </c>
      <c r="B13" s="160" t="s">
        <v>275</v>
      </c>
      <c r="C13" s="152">
        <v>8</v>
      </c>
      <c r="D13" s="170" t="s">
        <v>11</v>
      </c>
      <c r="E13" s="76"/>
      <c r="F13" s="76"/>
      <c r="G13" s="141"/>
      <c r="H13" s="72">
        <f t="shared" si="0"/>
        <v>0</v>
      </c>
    </row>
    <row r="14" spans="1:8" ht="15">
      <c r="A14" s="99" t="s">
        <v>104</v>
      </c>
      <c r="B14" s="160" t="s">
        <v>276</v>
      </c>
      <c r="C14" s="152">
        <v>8</v>
      </c>
      <c r="D14" s="170" t="s">
        <v>11</v>
      </c>
      <c r="E14" s="76"/>
      <c r="F14" s="76"/>
      <c r="G14" s="141"/>
      <c r="H14" s="72">
        <f t="shared" si="0"/>
        <v>0</v>
      </c>
    </row>
    <row r="15" spans="1:8" ht="15">
      <c r="A15" s="99" t="s">
        <v>106</v>
      </c>
      <c r="B15" s="160" t="s">
        <v>277</v>
      </c>
      <c r="C15" s="152">
        <v>16</v>
      </c>
      <c r="D15" s="170" t="s">
        <v>11</v>
      </c>
      <c r="E15" s="76"/>
      <c r="F15" s="76"/>
      <c r="G15" s="141"/>
      <c r="H15" s="72">
        <f t="shared" si="0"/>
        <v>0</v>
      </c>
    </row>
    <row r="16" spans="1:8" ht="15">
      <c r="A16" s="99" t="s">
        <v>108</v>
      </c>
      <c r="B16" s="160" t="s">
        <v>278</v>
      </c>
      <c r="C16" s="152">
        <v>16</v>
      </c>
      <c r="D16" s="170" t="s">
        <v>11</v>
      </c>
      <c r="E16" s="76"/>
      <c r="F16" s="76"/>
      <c r="G16" s="141"/>
      <c r="H16" s="72">
        <f t="shared" si="0"/>
        <v>0</v>
      </c>
    </row>
    <row r="17" spans="1:8" ht="30">
      <c r="A17" s="99" t="s">
        <v>109</v>
      </c>
      <c r="B17" s="160" t="s">
        <v>279</v>
      </c>
      <c r="C17" s="152">
        <v>8</v>
      </c>
      <c r="D17" s="170" t="s">
        <v>11</v>
      </c>
      <c r="E17" s="76"/>
      <c r="F17" s="76"/>
      <c r="G17" s="141"/>
      <c r="H17" s="72">
        <f t="shared" si="0"/>
        <v>0</v>
      </c>
    </row>
    <row r="18" spans="1:8" ht="15">
      <c r="A18" s="99" t="s">
        <v>123</v>
      </c>
      <c r="B18" s="160" t="s">
        <v>280</v>
      </c>
      <c r="C18" s="152">
        <v>4</v>
      </c>
      <c r="D18" s="170" t="s">
        <v>183</v>
      </c>
      <c r="E18" s="76"/>
      <c r="F18" s="76"/>
      <c r="G18" s="141"/>
      <c r="H18" s="72">
        <f t="shared" si="0"/>
        <v>0</v>
      </c>
    </row>
    <row r="19" spans="1:8" ht="15">
      <c r="A19" s="99" t="s">
        <v>124</v>
      </c>
      <c r="B19" s="160" t="s">
        <v>281</v>
      </c>
      <c r="C19" s="152">
        <v>4</v>
      </c>
      <c r="D19" s="170" t="s">
        <v>11</v>
      </c>
      <c r="E19" s="76"/>
      <c r="F19" s="76"/>
      <c r="G19" s="141"/>
      <c r="H19" s="72">
        <f t="shared" si="0"/>
        <v>0</v>
      </c>
    </row>
    <row r="20" spans="1:8" ht="15">
      <c r="A20" s="99" t="s">
        <v>125</v>
      </c>
      <c r="B20" s="160" t="s">
        <v>282</v>
      </c>
      <c r="C20" s="152">
        <v>4</v>
      </c>
      <c r="D20" s="170" t="s">
        <v>183</v>
      </c>
      <c r="E20" s="76"/>
      <c r="F20" s="76"/>
      <c r="G20" s="141"/>
      <c r="H20" s="72">
        <f t="shared" si="0"/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2"/>
  <sheetViews>
    <sheetView showGridLines="0" zoomScale="110" zoomScaleNormal="110" zoomScaleSheetLayoutView="100" zoomScalePageLayoutView="0" workbookViewId="0" topLeftCell="A1">
      <selection activeCell="B12" sqref="B12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3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42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74.5" customHeight="1">
      <c r="A9" s="23" t="s">
        <v>1</v>
      </c>
      <c r="B9" s="103" t="s">
        <v>283</v>
      </c>
      <c r="C9" s="110">
        <v>170</v>
      </c>
      <c r="D9" s="105" t="s">
        <v>128</v>
      </c>
      <c r="E9" s="24"/>
      <c r="F9" s="24"/>
      <c r="G9" s="25"/>
      <c r="H9" s="26">
        <f>ROUND(ROUND(C9,2)*ROUND(G9,2),2)</f>
        <v>0</v>
      </c>
    </row>
    <row r="11" ht="15">
      <c r="B11" s="211" t="s">
        <v>398</v>
      </c>
    </row>
    <row r="12" ht="15">
      <c r="B12" s="211" t="s">
        <v>399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="90" zoomScaleNormal="90" zoomScaleSheetLayoutView="100" zoomScalePageLayoutView="0" workbookViewId="0" topLeftCell="A7">
      <selection activeCell="J13" sqref="J1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43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SUM(H10:H16)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402.75" customHeight="1">
      <c r="A9" s="23"/>
      <c r="B9" s="145" t="s">
        <v>284</v>
      </c>
      <c r="C9" s="138" t="s">
        <v>138</v>
      </c>
      <c r="D9" s="139" t="s">
        <v>138</v>
      </c>
      <c r="E9" s="71" t="s">
        <v>138</v>
      </c>
      <c r="F9" s="71" t="s">
        <v>138</v>
      </c>
      <c r="G9" s="71" t="s">
        <v>138</v>
      </c>
      <c r="H9" s="140" t="s">
        <v>138</v>
      </c>
    </row>
    <row r="10" spans="1:8" ht="15">
      <c r="A10" s="99" t="s">
        <v>1</v>
      </c>
      <c r="B10" s="171" t="s">
        <v>285</v>
      </c>
      <c r="C10" s="114">
        <v>5</v>
      </c>
      <c r="D10" s="115" t="s">
        <v>11</v>
      </c>
      <c r="E10" s="76"/>
      <c r="F10" s="76"/>
      <c r="G10" s="141"/>
      <c r="H10" s="72">
        <f aca="true" t="shared" si="0" ref="H10:H16">ROUND(ROUND(C10,2)*ROUND(G10,2),2)</f>
        <v>0</v>
      </c>
    </row>
    <row r="11" spans="1:8" ht="15">
      <c r="A11" s="99" t="s">
        <v>99</v>
      </c>
      <c r="B11" s="171" t="s">
        <v>286</v>
      </c>
      <c r="C11" s="114">
        <v>8</v>
      </c>
      <c r="D11" s="115" t="s">
        <v>11</v>
      </c>
      <c r="E11" s="76"/>
      <c r="F11" s="76"/>
      <c r="G11" s="141"/>
      <c r="H11" s="72">
        <f t="shared" si="0"/>
        <v>0</v>
      </c>
    </row>
    <row r="12" spans="1:8" ht="15">
      <c r="A12" s="99" t="s">
        <v>100</v>
      </c>
      <c r="B12" s="171" t="s">
        <v>287</v>
      </c>
      <c r="C12" s="114">
        <v>30</v>
      </c>
      <c r="D12" s="115" t="s">
        <v>11</v>
      </c>
      <c r="E12" s="76"/>
      <c r="F12" s="76"/>
      <c r="G12" s="141"/>
      <c r="H12" s="72">
        <f t="shared" si="0"/>
        <v>0</v>
      </c>
    </row>
    <row r="13" spans="1:8" ht="15">
      <c r="A13" s="99" t="s">
        <v>102</v>
      </c>
      <c r="B13" s="171" t="s">
        <v>288</v>
      </c>
      <c r="C13" s="114">
        <v>12</v>
      </c>
      <c r="D13" s="115" t="s">
        <v>11</v>
      </c>
      <c r="E13" s="76"/>
      <c r="F13" s="76"/>
      <c r="G13" s="141"/>
      <c r="H13" s="72">
        <f t="shared" si="0"/>
        <v>0</v>
      </c>
    </row>
    <row r="14" spans="1:8" ht="15">
      <c r="A14" s="99" t="s">
        <v>104</v>
      </c>
      <c r="B14" s="171" t="s">
        <v>289</v>
      </c>
      <c r="C14" s="115">
        <v>100</v>
      </c>
      <c r="D14" s="115" t="s">
        <v>11</v>
      </c>
      <c r="E14" s="76"/>
      <c r="F14" s="76"/>
      <c r="G14" s="141"/>
      <c r="H14" s="72">
        <f t="shared" si="0"/>
        <v>0</v>
      </c>
    </row>
    <row r="15" spans="1:8" ht="15">
      <c r="A15" s="99" t="s">
        <v>106</v>
      </c>
      <c r="B15" s="171" t="s">
        <v>290</v>
      </c>
      <c r="C15" s="115">
        <v>100</v>
      </c>
      <c r="D15" s="115" t="s">
        <v>11</v>
      </c>
      <c r="E15" s="76"/>
      <c r="F15" s="76"/>
      <c r="G15" s="141"/>
      <c r="H15" s="72">
        <f t="shared" si="0"/>
        <v>0</v>
      </c>
    </row>
    <row r="16" spans="1:8" ht="15">
      <c r="A16" s="99" t="s">
        <v>108</v>
      </c>
      <c r="B16" s="171" t="s">
        <v>261</v>
      </c>
      <c r="C16" s="115">
        <v>6</v>
      </c>
      <c r="D16" s="115" t="s">
        <v>11</v>
      </c>
      <c r="E16" s="76"/>
      <c r="F16" s="76"/>
      <c r="G16" s="141"/>
      <c r="H16" s="72">
        <f t="shared" si="0"/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="80" zoomScaleNormal="80" zoomScaleSheetLayoutView="100" zoomScalePageLayoutView="0" workbookViewId="0" topLeftCell="A1">
      <selection activeCell="G18" sqref="G1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4.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44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SUM(H10:H11)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95" customHeight="1">
      <c r="A9" s="23"/>
      <c r="B9" s="145" t="s">
        <v>291</v>
      </c>
      <c r="C9" s="138" t="s">
        <v>138</v>
      </c>
      <c r="D9" s="139" t="s">
        <v>138</v>
      </c>
      <c r="E9" s="71" t="s">
        <v>138</v>
      </c>
      <c r="F9" s="71" t="s">
        <v>138</v>
      </c>
      <c r="G9" s="71" t="s">
        <v>138</v>
      </c>
      <c r="H9" s="140" t="s">
        <v>138</v>
      </c>
    </row>
    <row r="10" spans="1:8" ht="15">
      <c r="A10" s="99" t="s">
        <v>1</v>
      </c>
      <c r="B10" s="172" t="s">
        <v>269</v>
      </c>
      <c r="C10" s="109">
        <v>30</v>
      </c>
      <c r="D10" s="115" t="s">
        <v>11</v>
      </c>
      <c r="E10" s="76"/>
      <c r="F10" s="76"/>
      <c r="G10" s="141"/>
      <c r="H10" s="72">
        <f>ROUND(ROUND(C10,2)*ROUND(G10,2),2)</f>
        <v>0</v>
      </c>
    </row>
    <row r="11" spans="1:8" ht="15">
      <c r="A11" s="99" t="s">
        <v>99</v>
      </c>
      <c r="B11" s="172" t="s">
        <v>158</v>
      </c>
      <c r="C11" s="109">
        <v>170</v>
      </c>
      <c r="D11" s="115" t="s">
        <v>11</v>
      </c>
      <c r="E11" s="76"/>
      <c r="F11" s="76"/>
      <c r="G11" s="141"/>
      <c r="H11" s="72">
        <f>ROUND(ROUND(C11,2)*ROUND(G11,2),2)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="80" zoomScaleNormal="80" zoomScaleSheetLayoutView="100" zoomScalePageLayoutView="0" workbookViewId="0" topLeftCell="A1">
      <selection activeCell="H22" sqref="H22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8.2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45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SUM(H10:H14)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13.25" customHeight="1">
      <c r="A9" s="23"/>
      <c r="B9" s="103" t="s">
        <v>292</v>
      </c>
      <c r="C9" s="138" t="s">
        <v>138</v>
      </c>
      <c r="D9" s="139" t="s">
        <v>138</v>
      </c>
      <c r="E9" s="71" t="s">
        <v>138</v>
      </c>
      <c r="F9" s="71" t="s">
        <v>138</v>
      </c>
      <c r="G9" s="71" t="s">
        <v>138</v>
      </c>
      <c r="H9" s="140" t="s">
        <v>138</v>
      </c>
    </row>
    <row r="10" spans="1:8" ht="15">
      <c r="A10" s="57" t="s">
        <v>1</v>
      </c>
      <c r="B10" s="103" t="s">
        <v>293</v>
      </c>
      <c r="C10" s="173">
        <v>15</v>
      </c>
      <c r="D10" s="115" t="s">
        <v>11</v>
      </c>
      <c r="E10" s="76"/>
      <c r="F10" s="76"/>
      <c r="G10" s="141"/>
      <c r="H10" s="72">
        <f>ROUND(ROUND(C10,2)*ROUND(G10,2),2)</f>
        <v>0</v>
      </c>
    </row>
    <row r="11" spans="1:8" ht="15">
      <c r="A11" s="57" t="s">
        <v>99</v>
      </c>
      <c r="B11" s="103" t="s">
        <v>294</v>
      </c>
      <c r="C11" s="173">
        <v>5</v>
      </c>
      <c r="D11" s="115" t="s">
        <v>11</v>
      </c>
      <c r="E11" s="76"/>
      <c r="F11" s="76"/>
      <c r="G11" s="141"/>
      <c r="H11" s="72">
        <f>ROUND(ROUND(C11,2)*ROUND(G11,2),2)</f>
        <v>0</v>
      </c>
    </row>
    <row r="12" spans="1:8" ht="15">
      <c r="A12" s="57" t="s">
        <v>100</v>
      </c>
      <c r="B12" s="103" t="s">
        <v>295</v>
      </c>
      <c r="C12" s="173">
        <v>5</v>
      </c>
      <c r="D12" s="115" t="s">
        <v>11</v>
      </c>
      <c r="E12" s="76"/>
      <c r="F12" s="76"/>
      <c r="G12" s="141"/>
      <c r="H12" s="72">
        <f>ROUND(ROUND(C12,2)*ROUND(G12,2),2)</f>
        <v>0</v>
      </c>
    </row>
    <row r="13" spans="1:8" ht="15">
      <c r="A13" s="57" t="s">
        <v>102</v>
      </c>
      <c r="B13" s="103" t="s">
        <v>296</v>
      </c>
      <c r="C13" s="173">
        <v>5</v>
      </c>
      <c r="D13" s="115" t="s">
        <v>11</v>
      </c>
      <c r="E13" s="76"/>
      <c r="F13" s="76"/>
      <c r="G13" s="141"/>
      <c r="H13" s="72">
        <f>ROUND(ROUND(C13,2)*ROUND(G13,2),2)</f>
        <v>0</v>
      </c>
    </row>
    <row r="14" spans="1:8" ht="15">
      <c r="A14" s="57" t="s">
        <v>104</v>
      </c>
      <c r="B14" s="103" t="s">
        <v>297</v>
      </c>
      <c r="C14" s="95">
        <v>3</v>
      </c>
      <c r="D14" s="115" t="s">
        <v>11</v>
      </c>
      <c r="E14" s="76"/>
      <c r="F14" s="76"/>
      <c r="G14" s="141"/>
      <c r="H14" s="72">
        <f>ROUND(ROUND(C14,2)*ROUND(G14,2),2)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="80" zoomScaleNormal="80" zoomScaleSheetLayoutView="100" zoomScalePageLayoutView="0" workbookViewId="0" topLeftCell="A1">
      <selection activeCell="E28" sqref="E2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46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SUM(H9:H13)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9.25" customHeight="1">
      <c r="A9" s="23" t="s">
        <v>1</v>
      </c>
      <c r="B9" s="103" t="s">
        <v>298</v>
      </c>
      <c r="C9" s="174">
        <v>30</v>
      </c>
      <c r="D9" s="150" t="s">
        <v>11</v>
      </c>
      <c r="E9" s="24"/>
      <c r="F9" s="24"/>
      <c r="G9" s="134"/>
      <c r="H9" s="26">
        <f>ROUND(ROUND(C9,2)*ROUND(G9,2),2)</f>
        <v>0</v>
      </c>
    </row>
    <row r="10" spans="1:8" ht="15">
      <c r="A10" s="99" t="s">
        <v>99</v>
      </c>
      <c r="B10" s="103" t="s">
        <v>299</v>
      </c>
      <c r="C10" s="174">
        <v>80</v>
      </c>
      <c r="D10" s="150" t="s">
        <v>11</v>
      </c>
      <c r="E10" s="57"/>
      <c r="F10" s="57"/>
      <c r="G10" s="128"/>
      <c r="H10" s="26">
        <f>ROUND(ROUND(C10,2)*ROUND(G10,2),2)</f>
        <v>0</v>
      </c>
    </row>
    <row r="11" spans="1:8" ht="15">
      <c r="A11" s="99" t="s">
        <v>100</v>
      </c>
      <c r="B11" s="103" t="s">
        <v>300</v>
      </c>
      <c r="C11" s="174">
        <v>70</v>
      </c>
      <c r="D11" s="150" t="s">
        <v>11</v>
      </c>
      <c r="E11" s="57"/>
      <c r="F11" s="57"/>
      <c r="G11" s="128"/>
      <c r="H11" s="26">
        <f>ROUND(ROUND(C11,2)*ROUND(G11,2),2)</f>
        <v>0</v>
      </c>
    </row>
    <row r="12" spans="1:8" ht="15">
      <c r="A12" s="99" t="s">
        <v>102</v>
      </c>
      <c r="B12" s="103" t="s">
        <v>301</v>
      </c>
      <c r="C12" s="174">
        <v>40</v>
      </c>
      <c r="D12" s="150" t="s">
        <v>11</v>
      </c>
      <c r="E12" s="57"/>
      <c r="F12" s="57"/>
      <c r="G12" s="128"/>
      <c r="H12" s="26">
        <f>ROUND(ROUND(C12,2)*ROUND(G12,2),2)</f>
        <v>0</v>
      </c>
    </row>
    <row r="13" spans="1:8" ht="15">
      <c r="A13" s="99" t="s">
        <v>104</v>
      </c>
      <c r="B13" s="103" t="s">
        <v>302</v>
      </c>
      <c r="C13" s="174">
        <v>5</v>
      </c>
      <c r="D13" s="150" t="s">
        <v>11</v>
      </c>
      <c r="E13" s="57"/>
      <c r="F13" s="57"/>
      <c r="G13" s="128"/>
      <c r="H13" s="26">
        <f>ROUND(ROUND(C13,2)*ROUND(G13,2),2)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9"/>
  <sheetViews>
    <sheetView showGridLines="0" zoomScaleSheetLayoutView="100" zoomScalePageLayoutView="0" workbookViewId="0" topLeftCell="A13">
      <selection activeCell="C16" sqref="C1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2.2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47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SUM(H10:H17)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40" customHeight="1">
      <c r="A9" s="23"/>
      <c r="B9" s="175" t="s">
        <v>387</v>
      </c>
      <c r="C9" s="176" t="s">
        <v>138</v>
      </c>
      <c r="D9" s="176" t="s">
        <v>138</v>
      </c>
      <c r="E9" s="177" t="s">
        <v>138</v>
      </c>
      <c r="F9" s="177" t="s">
        <v>138</v>
      </c>
      <c r="G9" s="177" t="s">
        <v>138</v>
      </c>
      <c r="H9" s="178" t="s">
        <v>138</v>
      </c>
    </row>
    <row r="10" spans="1:8" ht="15">
      <c r="A10" s="100" t="s">
        <v>1</v>
      </c>
      <c r="B10" s="179" t="s">
        <v>303</v>
      </c>
      <c r="C10" s="180">
        <v>55</v>
      </c>
      <c r="D10" s="115" t="s">
        <v>11</v>
      </c>
      <c r="E10" s="76"/>
      <c r="F10" s="76"/>
      <c r="G10" s="141"/>
      <c r="H10" s="72">
        <f aca="true" t="shared" si="0" ref="H10:H17">ROUND(ROUND(C10,2)*ROUND(G10,2),2)</f>
        <v>0</v>
      </c>
    </row>
    <row r="11" spans="1:8" ht="15">
      <c r="A11" s="100" t="s">
        <v>99</v>
      </c>
      <c r="B11" s="179" t="s">
        <v>304</v>
      </c>
      <c r="C11" s="180">
        <v>55</v>
      </c>
      <c r="D11" s="115" t="s">
        <v>11</v>
      </c>
      <c r="E11" s="76"/>
      <c r="F11" s="76"/>
      <c r="G11" s="141"/>
      <c r="H11" s="72">
        <f t="shared" si="0"/>
        <v>0</v>
      </c>
    </row>
    <row r="12" spans="1:8" ht="15">
      <c r="A12" s="100" t="s">
        <v>100</v>
      </c>
      <c r="B12" s="179" t="s">
        <v>305</v>
      </c>
      <c r="C12" s="180">
        <v>60</v>
      </c>
      <c r="D12" s="115" t="s">
        <v>11</v>
      </c>
      <c r="E12" s="76"/>
      <c r="F12" s="76"/>
      <c r="G12" s="141"/>
      <c r="H12" s="72">
        <f t="shared" si="0"/>
        <v>0</v>
      </c>
    </row>
    <row r="13" spans="1:8" ht="15">
      <c r="A13" s="100" t="s">
        <v>102</v>
      </c>
      <c r="B13" s="179" t="s">
        <v>306</v>
      </c>
      <c r="C13" s="180">
        <v>55</v>
      </c>
      <c r="D13" s="115" t="s">
        <v>11</v>
      </c>
      <c r="E13" s="76"/>
      <c r="F13" s="76"/>
      <c r="G13" s="141"/>
      <c r="H13" s="72">
        <f t="shared" si="0"/>
        <v>0</v>
      </c>
    </row>
    <row r="14" spans="1:8" ht="15">
      <c r="A14" s="100" t="s">
        <v>104</v>
      </c>
      <c r="B14" s="179" t="s">
        <v>307</v>
      </c>
      <c r="C14" s="180">
        <v>20</v>
      </c>
      <c r="D14" s="115" t="s">
        <v>11</v>
      </c>
      <c r="E14" s="76"/>
      <c r="F14" s="76"/>
      <c r="G14" s="141"/>
      <c r="H14" s="72">
        <f t="shared" si="0"/>
        <v>0</v>
      </c>
    </row>
    <row r="15" spans="1:8" ht="15">
      <c r="A15" s="100" t="s">
        <v>106</v>
      </c>
      <c r="B15" s="212" t="s">
        <v>308</v>
      </c>
      <c r="C15" s="213">
        <v>210</v>
      </c>
      <c r="D15" s="115" t="s">
        <v>11</v>
      </c>
      <c r="E15" s="76"/>
      <c r="F15" s="76"/>
      <c r="G15" s="141"/>
      <c r="H15" s="72">
        <f t="shared" si="0"/>
        <v>0</v>
      </c>
    </row>
    <row r="16" spans="1:8" ht="15">
      <c r="A16" s="100" t="s">
        <v>108</v>
      </c>
      <c r="B16" s="212" t="s">
        <v>309</v>
      </c>
      <c r="C16" s="214">
        <v>210</v>
      </c>
      <c r="D16" s="115" t="s">
        <v>11</v>
      </c>
      <c r="E16" s="76"/>
      <c r="F16" s="76"/>
      <c r="G16" s="141"/>
      <c r="H16" s="72">
        <f t="shared" si="0"/>
        <v>0</v>
      </c>
    </row>
    <row r="17" spans="1:8" ht="15">
      <c r="A17" s="100" t="s">
        <v>109</v>
      </c>
      <c r="B17" s="179" t="s">
        <v>310</v>
      </c>
      <c r="C17" s="180">
        <v>1</v>
      </c>
      <c r="D17" s="115" t="s">
        <v>11</v>
      </c>
      <c r="E17" s="76"/>
      <c r="F17" s="76"/>
      <c r="G17" s="141"/>
      <c r="H17" s="72">
        <f t="shared" si="0"/>
        <v>0</v>
      </c>
    </row>
    <row r="19" ht="195">
      <c r="B19" s="211" t="s">
        <v>404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3"/>
  <sheetViews>
    <sheetView showGridLines="0" zoomScale="120" zoomScaleNormal="120" zoomScaleSheetLayoutView="100" zoomScalePageLayoutView="0" workbookViewId="0" topLeftCell="A4">
      <selection activeCell="B17" sqref="B17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48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SUM(H10:H13)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215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52.75" customHeight="1">
      <c r="A9" s="23"/>
      <c r="B9" s="103" t="s">
        <v>406</v>
      </c>
      <c r="C9" s="120" t="s">
        <v>138</v>
      </c>
      <c r="D9" s="105" t="s">
        <v>138</v>
      </c>
      <c r="E9" s="121" t="s">
        <v>138</v>
      </c>
      <c r="F9" s="121" t="s">
        <v>138</v>
      </c>
      <c r="G9" s="121" t="s">
        <v>138</v>
      </c>
      <c r="H9" s="122" t="s">
        <v>138</v>
      </c>
    </row>
    <row r="10" spans="1:8" ht="15">
      <c r="A10" s="99" t="s">
        <v>1</v>
      </c>
      <c r="B10" s="179" t="s">
        <v>311</v>
      </c>
      <c r="C10" s="180">
        <v>20</v>
      </c>
      <c r="D10" s="181" t="s">
        <v>11</v>
      </c>
      <c r="E10" s="76"/>
      <c r="F10" s="76"/>
      <c r="G10" s="141"/>
      <c r="H10" s="72">
        <f>ROUND(ROUND(C10,2)*ROUND(G10,2),2)</f>
        <v>0</v>
      </c>
    </row>
    <row r="11" spans="1:8" ht="15">
      <c r="A11" s="99" t="s">
        <v>99</v>
      </c>
      <c r="B11" s="179" t="s">
        <v>312</v>
      </c>
      <c r="C11" s="180">
        <v>30</v>
      </c>
      <c r="D11" s="181" t="s">
        <v>11</v>
      </c>
      <c r="E11" s="76"/>
      <c r="F11" s="76"/>
      <c r="G11" s="141"/>
      <c r="H11" s="72">
        <f>ROUND(ROUND(C11,2)*ROUND(G11,2),2)</f>
        <v>0</v>
      </c>
    </row>
    <row r="12" spans="1:8" ht="15">
      <c r="A12" s="99" t="s">
        <v>100</v>
      </c>
      <c r="B12" s="179" t="s">
        <v>313</v>
      </c>
      <c r="C12" s="180">
        <v>16</v>
      </c>
      <c r="D12" s="181" t="s">
        <v>11</v>
      </c>
      <c r="E12" s="76"/>
      <c r="F12" s="76"/>
      <c r="G12" s="141"/>
      <c r="H12" s="72">
        <f>ROUND(ROUND(C12,2)*ROUND(G12,2),2)</f>
        <v>0</v>
      </c>
    </row>
    <row r="13" spans="1:8" ht="15">
      <c r="A13" s="99" t="s">
        <v>102</v>
      </c>
      <c r="B13" s="179" t="s">
        <v>314</v>
      </c>
      <c r="C13" s="180">
        <v>16</v>
      </c>
      <c r="D13" s="181" t="s">
        <v>11</v>
      </c>
      <c r="E13" s="76"/>
      <c r="F13" s="76"/>
      <c r="G13" s="141"/>
      <c r="H13" s="72">
        <f>ROUND(ROUND(C13,2)*ROUND(G13,2),2)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2"/>
  <sheetViews>
    <sheetView showGridLines="0" zoomScaleSheetLayoutView="100" zoomScalePageLayoutView="0" workbookViewId="0" topLeftCell="A7">
      <selection activeCell="B12" sqref="B12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7.125" style="2" customWidth="1"/>
    <col min="9" max="10" width="14.25390625" style="2" customWidth="1"/>
    <col min="11" max="16384" width="11.375" style="2" customWidth="1"/>
  </cols>
  <sheetData>
    <row r="1" spans="5:8" ht="15">
      <c r="E1" s="246"/>
      <c r="F1" s="246"/>
      <c r="G1" s="247" t="s">
        <v>119</v>
      </c>
      <c r="H1" s="247"/>
    </row>
    <row r="2" ht="15">
      <c r="H2" s="3" t="s">
        <v>120</v>
      </c>
    </row>
    <row r="3" spans="2:8" ht="15">
      <c r="B3" s="5" t="s">
        <v>2</v>
      </c>
      <c r="C3" s="6">
        <v>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39" t="s">
        <v>5</v>
      </c>
      <c r="B8" s="39" t="s">
        <v>7</v>
      </c>
      <c r="C8" s="47" t="s">
        <v>6</v>
      </c>
      <c r="D8" s="48"/>
      <c r="E8" s="39" t="s">
        <v>8</v>
      </c>
      <c r="F8" s="39" t="s">
        <v>9</v>
      </c>
      <c r="G8" s="39" t="s">
        <v>10</v>
      </c>
      <c r="H8" s="39" t="s">
        <v>3</v>
      </c>
    </row>
    <row r="9" spans="1:8" s="27" customFormat="1" ht="361.5" customHeight="1">
      <c r="A9" s="23" t="s">
        <v>1</v>
      </c>
      <c r="B9" s="103" t="s">
        <v>136</v>
      </c>
      <c r="C9" s="110">
        <v>140</v>
      </c>
      <c r="D9" s="105" t="s">
        <v>128</v>
      </c>
      <c r="E9" s="24"/>
      <c r="F9" s="24"/>
      <c r="G9" s="25"/>
      <c r="H9" s="26">
        <f>ROUND(ROUND(C9,2)*ROUND(G9,2),2)</f>
        <v>0</v>
      </c>
    </row>
    <row r="11" ht="150">
      <c r="B11" s="211" t="s">
        <v>391</v>
      </c>
    </row>
    <row r="12" ht="30">
      <c r="B12" s="211" t="s">
        <v>394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SheetLayoutView="100" zoomScalePageLayoutView="0" workbookViewId="0" topLeftCell="A1">
      <selection activeCell="B11" sqref="B11"/>
    </sheetView>
  </sheetViews>
  <sheetFormatPr defaultColWidth="11.375" defaultRowHeight="12.75"/>
  <cols>
    <col min="1" max="1" width="5.25390625" style="2" customWidth="1"/>
    <col min="2" max="2" width="108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6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49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25.75" customHeight="1">
      <c r="A9" s="23" t="s">
        <v>1</v>
      </c>
      <c r="B9" s="103" t="s">
        <v>315</v>
      </c>
      <c r="C9" s="110">
        <v>4</v>
      </c>
      <c r="D9" s="105" t="s">
        <v>128</v>
      </c>
      <c r="E9" s="24"/>
      <c r="F9" s="24"/>
      <c r="G9" s="25"/>
      <c r="H9" s="26">
        <f>ROUND(ROUND(C9,2)*ROUND(G9,2),2)</f>
        <v>0</v>
      </c>
    </row>
    <row r="10" spans="2:4" ht="15">
      <c r="B10" s="58"/>
      <c r="C10" s="60"/>
      <c r="D10" s="59"/>
    </row>
    <row r="11" spans="2:4" ht="60">
      <c r="B11" s="116" t="s">
        <v>386</v>
      </c>
      <c r="C11" s="60"/>
      <c r="D11" s="59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="80" zoomScaleNormal="80" zoomScaleSheetLayoutView="100" zoomScalePageLayoutView="0" workbookViewId="0" topLeftCell="A1">
      <selection activeCell="H18" sqref="H1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50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SUM(H9:H10)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90" customHeight="1">
      <c r="A9" s="23" t="s">
        <v>1</v>
      </c>
      <c r="B9" s="103" t="s">
        <v>316</v>
      </c>
      <c r="C9" s="110">
        <v>5</v>
      </c>
      <c r="D9" s="105" t="s">
        <v>128</v>
      </c>
      <c r="E9" s="24"/>
      <c r="F9" s="24"/>
      <c r="G9" s="134"/>
      <c r="H9" s="26">
        <f>ROUND(ROUND(C9,2)*ROUND(G9,2),2)</f>
        <v>0</v>
      </c>
    </row>
    <row r="10" spans="1:8" ht="44.25" customHeight="1">
      <c r="A10" s="99" t="s">
        <v>99</v>
      </c>
      <c r="B10" s="103" t="s">
        <v>317</v>
      </c>
      <c r="C10" s="110">
        <v>5</v>
      </c>
      <c r="D10" s="105" t="s">
        <v>128</v>
      </c>
      <c r="E10" s="57"/>
      <c r="F10" s="57"/>
      <c r="G10" s="128"/>
      <c r="H10" s="26">
        <f>ROUND(ROUND(C10,2)*ROUND(G10,2),2)</f>
        <v>0</v>
      </c>
    </row>
    <row r="11" ht="18" customHeight="1"/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1"/>
  <sheetViews>
    <sheetView showGridLines="0" zoomScale="80" zoomScaleNormal="80" zoomScaleSheetLayoutView="100" zoomScalePageLayoutView="0" workbookViewId="0" topLeftCell="A9">
      <selection activeCell="B11" sqref="B11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12.1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6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51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SUM(H9:H11)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69.25" customHeight="1">
      <c r="A9" s="23" t="s">
        <v>1</v>
      </c>
      <c r="B9" s="182" t="s">
        <v>392</v>
      </c>
      <c r="C9" s="183">
        <v>22</v>
      </c>
      <c r="D9" s="95" t="s">
        <v>183</v>
      </c>
      <c r="E9" s="24"/>
      <c r="F9" s="24"/>
      <c r="G9" s="134"/>
      <c r="H9" s="26">
        <f>ROUND(ROUND(C9,2)*ROUND(G9,2),2)</f>
        <v>0</v>
      </c>
    </row>
    <row r="10" spans="1:8" ht="300">
      <c r="A10" s="99" t="s">
        <v>99</v>
      </c>
      <c r="B10" s="184" t="s">
        <v>393</v>
      </c>
      <c r="C10" s="183">
        <v>45</v>
      </c>
      <c r="D10" s="95" t="s">
        <v>183</v>
      </c>
      <c r="E10" s="57"/>
      <c r="F10" s="57"/>
      <c r="G10" s="128"/>
      <c r="H10" s="26">
        <f>ROUND(ROUND(C10,2)*ROUND(G10,2),2)</f>
        <v>0</v>
      </c>
    </row>
    <row r="11" spans="1:8" ht="176.25" customHeight="1">
      <c r="A11" s="99" t="s">
        <v>100</v>
      </c>
      <c r="B11" s="184" t="s">
        <v>318</v>
      </c>
      <c r="C11" s="183">
        <v>65</v>
      </c>
      <c r="D11" s="95" t="s">
        <v>183</v>
      </c>
      <c r="E11" s="57"/>
      <c r="F11" s="57"/>
      <c r="G11" s="128"/>
      <c r="H11" s="26">
        <f>ROUND(ROUND(C11,2)*ROUND(G11,2),2)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SheetLayoutView="100" zoomScalePageLayoutView="0" workbookViewId="0" topLeftCell="A1">
      <selection activeCell="H26" sqref="H2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2.2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52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SUM(H9:H13)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9.25" customHeight="1">
      <c r="A9" s="23" t="s">
        <v>1</v>
      </c>
      <c r="B9" s="117" t="s">
        <v>319</v>
      </c>
      <c r="C9" s="185">
        <v>75</v>
      </c>
      <c r="D9" s="115" t="s">
        <v>11</v>
      </c>
      <c r="E9" s="24"/>
      <c r="F9" s="24"/>
      <c r="G9" s="134"/>
      <c r="H9" s="26">
        <f>ROUND(ROUND(C9,2)*ROUND(G9,2),2)</f>
        <v>0</v>
      </c>
    </row>
    <row r="10" spans="1:8" ht="15">
      <c r="A10" s="99" t="s">
        <v>99</v>
      </c>
      <c r="B10" s="117" t="s">
        <v>320</v>
      </c>
      <c r="C10" s="185">
        <v>75</v>
      </c>
      <c r="D10" s="115" t="s">
        <v>11</v>
      </c>
      <c r="E10" s="57"/>
      <c r="F10" s="57"/>
      <c r="G10" s="128"/>
      <c r="H10" s="26">
        <f>ROUND(ROUND(C10,2)*ROUND(G10,2),2)</f>
        <v>0</v>
      </c>
    </row>
    <row r="11" spans="1:8" ht="15">
      <c r="A11" s="99" t="s">
        <v>100</v>
      </c>
      <c r="B11" s="117" t="s">
        <v>321</v>
      </c>
      <c r="C11" s="185">
        <v>75</v>
      </c>
      <c r="D11" s="115" t="s">
        <v>11</v>
      </c>
      <c r="E11" s="57"/>
      <c r="F11" s="57"/>
      <c r="G11" s="128"/>
      <c r="H11" s="26">
        <f>ROUND(ROUND(C11,2)*ROUND(G11,2),2)</f>
        <v>0</v>
      </c>
    </row>
    <row r="12" spans="1:8" ht="15">
      <c r="A12" s="99" t="s">
        <v>102</v>
      </c>
      <c r="B12" s="117" t="s">
        <v>322</v>
      </c>
      <c r="C12" s="185">
        <v>300</v>
      </c>
      <c r="D12" s="115" t="s">
        <v>11</v>
      </c>
      <c r="E12" s="57"/>
      <c r="F12" s="57"/>
      <c r="G12" s="128"/>
      <c r="H12" s="26">
        <f>ROUND(ROUND(C12,2)*ROUND(G12,2),2)</f>
        <v>0</v>
      </c>
    </row>
    <row r="13" spans="1:8" ht="15">
      <c r="A13" s="99" t="s">
        <v>104</v>
      </c>
      <c r="B13" s="117" t="s">
        <v>323</v>
      </c>
      <c r="C13" s="185">
        <v>50</v>
      </c>
      <c r="D13" s="115" t="s">
        <v>11</v>
      </c>
      <c r="E13" s="57"/>
      <c r="F13" s="57"/>
      <c r="G13" s="128"/>
      <c r="H13" s="26">
        <f>ROUND(ROUND(C13,2)*ROUND(G13,2),2)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zoomScaleSheetLayoutView="100" zoomScalePageLayoutView="0" workbookViewId="0" topLeftCell="A1">
      <selection activeCell="K9" sqref="K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13.00390625" style="4" customWidth="1"/>
    <col min="4" max="4" width="11.375" style="3" customWidth="1"/>
    <col min="5" max="5" width="24.2539062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10" ht="39.75" customHeight="1">
      <c r="E1" s="246"/>
      <c r="F1" s="246"/>
      <c r="G1" s="247"/>
      <c r="H1" s="247"/>
      <c r="I1" s="247" t="s">
        <v>121</v>
      </c>
      <c r="J1" s="247"/>
    </row>
    <row r="3" spans="2:8" ht="15">
      <c r="B3" s="5" t="s">
        <v>2</v>
      </c>
      <c r="C3" s="6">
        <v>53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SUM(H9,J14)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72.75" customHeight="1">
      <c r="A9" s="23" t="s">
        <v>1</v>
      </c>
      <c r="B9" s="182" t="s">
        <v>324</v>
      </c>
      <c r="C9" s="183">
        <v>75</v>
      </c>
      <c r="D9" s="186" t="s">
        <v>11</v>
      </c>
      <c r="E9" s="24"/>
      <c r="F9" s="24"/>
      <c r="G9" s="25"/>
      <c r="H9" s="26">
        <f>ROUND(ROUND(C9,2)*ROUND(G9,2),2)</f>
        <v>0</v>
      </c>
    </row>
    <row r="13" spans="1:10" ht="60">
      <c r="A13" s="28" t="s">
        <v>13</v>
      </c>
      <c r="B13" s="29" t="s">
        <v>330</v>
      </c>
      <c r="C13" s="259" t="s">
        <v>14</v>
      </c>
      <c r="D13" s="260"/>
      <c r="E13" s="259" t="s">
        <v>15</v>
      </c>
      <c r="F13" s="261"/>
      <c r="G13" s="262"/>
      <c r="H13" s="263"/>
      <c r="I13" s="30" t="s">
        <v>16</v>
      </c>
      <c r="J13" s="30" t="s">
        <v>384</v>
      </c>
    </row>
    <row r="14" spans="1:10" ht="36" customHeight="1">
      <c r="A14" s="252" t="s">
        <v>99</v>
      </c>
      <c r="B14" s="253" t="s">
        <v>325</v>
      </c>
      <c r="C14" s="256">
        <v>36</v>
      </c>
      <c r="D14" s="256" t="s">
        <v>326</v>
      </c>
      <c r="E14" s="31" t="s">
        <v>17</v>
      </c>
      <c r="F14" s="248"/>
      <c r="G14" s="249"/>
      <c r="H14" s="250"/>
      <c r="I14" s="265"/>
      <c r="J14" s="264">
        <f>I14*36</f>
        <v>0</v>
      </c>
    </row>
    <row r="15" spans="1:10" ht="37.5" customHeight="1">
      <c r="A15" s="252"/>
      <c r="B15" s="254"/>
      <c r="C15" s="257"/>
      <c r="D15" s="257"/>
      <c r="E15" s="31" t="s">
        <v>18</v>
      </c>
      <c r="F15" s="248"/>
      <c r="G15" s="249"/>
      <c r="H15" s="250"/>
      <c r="I15" s="265"/>
      <c r="J15" s="264"/>
    </row>
    <row r="16" spans="1:10" ht="46.5" customHeight="1">
      <c r="A16" s="252"/>
      <c r="B16" s="254" t="s">
        <v>325</v>
      </c>
      <c r="C16" s="257"/>
      <c r="D16" s="257"/>
      <c r="E16" s="31" t="s">
        <v>327</v>
      </c>
      <c r="F16" s="251"/>
      <c r="G16" s="249"/>
      <c r="H16" s="250"/>
      <c r="I16" s="265"/>
      <c r="J16" s="264"/>
    </row>
    <row r="17" spans="1:10" ht="39" customHeight="1">
      <c r="A17" s="252"/>
      <c r="B17" s="254"/>
      <c r="C17" s="257"/>
      <c r="D17" s="257"/>
      <c r="E17" s="31" t="s">
        <v>328</v>
      </c>
      <c r="F17" s="248"/>
      <c r="G17" s="249"/>
      <c r="H17" s="250"/>
      <c r="I17" s="265"/>
      <c r="J17" s="264"/>
    </row>
    <row r="18" spans="1:10" ht="49.5" customHeight="1">
      <c r="A18" s="252"/>
      <c r="B18" s="254" t="s">
        <v>325</v>
      </c>
      <c r="C18" s="257"/>
      <c r="D18" s="257"/>
      <c r="E18" s="31" t="s">
        <v>19</v>
      </c>
      <c r="F18" s="248"/>
      <c r="G18" s="249"/>
      <c r="H18" s="250"/>
      <c r="I18" s="265"/>
      <c r="J18" s="264"/>
    </row>
    <row r="19" spans="1:10" ht="78.75" customHeight="1">
      <c r="A19" s="252"/>
      <c r="B19" s="255"/>
      <c r="C19" s="258"/>
      <c r="D19" s="258"/>
      <c r="E19" s="31" t="s">
        <v>329</v>
      </c>
      <c r="F19" s="248"/>
      <c r="G19" s="266"/>
      <c r="H19" s="267"/>
      <c r="I19" s="265"/>
      <c r="J19" s="264"/>
    </row>
    <row r="20" spans="1:10" ht="15">
      <c r="A20" s="55"/>
      <c r="B20" s="53"/>
      <c r="C20" s="54"/>
      <c r="D20" s="54"/>
      <c r="E20" s="53"/>
      <c r="F20" s="37"/>
      <c r="G20" s="37"/>
      <c r="H20" s="37"/>
      <c r="I20" s="51"/>
      <c r="J20" s="52"/>
    </row>
    <row r="21" spans="1:10" ht="15">
      <c r="A21" s="55"/>
      <c r="B21" s="53"/>
      <c r="C21" s="54"/>
      <c r="D21" s="54"/>
      <c r="E21" s="53"/>
      <c r="F21" s="37"/>
      <c r="G21" s="37"/>
      <c r="H21" s="37"/>
      <c r="I21" s="51"/>
      <c r="J21" s="52"/>
    </row>
    <row r="22" spans="1:10" ht="15">
      <c r="A22" s="32"/>
      <c r="B22" s="33"/>
      <c r="C22" s="34"/>
      <c r="D22" s="35"/>
      <c r="E22" s="36"/>
      <c r="F22" s="37"/>
      <c r="G22" s="38"/>
      <c r="H22" s="38"/>
      <c r="I22" s="33"/>
      <c r="J22" s="33"/>
    </row>
    <row r="23" spans="1:10" ht="90">
      <c r="A23" s="32"/>
      <c r="B23" s="34"/>
      <c r="C23" s="39" t="s">
        <v>378</v>
      </c>
      <c r="D23" s="40" t="s">
        <v>379</v>
      </c>
      <c r="E23" s="39" t="s">
        <v>380</v>
      </c>
      <c r="F23" s="39" t="s">
        <v>381</v>
      </c>
      <c r="G23" s="39" t="s">
        <v>382</v>
      </c>
      <c r="H23" s="33"/>
      <c r="I23" s="33"/>
      <c r="J23" s="33"/>
    </row>
    <row r="24" spans="1:10" ht="30">
      <c r="A24" s="32"/>
      <c r="B24" s="187" t="s">
        <v>331</v>
      </c>
      <c r="C24" s="42"/>
      <c r="D24" s="41">
        <v>208</v>
      </c>
      <c r="E24" s="203">
        <v>1.2</v>
      </c>
      <c r="F24" s="204">
        <f>ROUND((C24*D24*E24)/1000,2)</f>
        <v>0</v>
      </c>
      <c r="G24" s="204">
        <f>F24*36</f>
        <v>0</v>
      </c>
      <c r="H24" s="33"/>
      <c r="I24" s="33"/>
      <c r="J24" s="33"/>
    </row>
  </sheetData>
  <sheetProtection/>
  <mergeCells count="17">
    <mergeCell ref="E1:F1"/>
    <mergeCell ref="G1:H1"/>
    <mergeCell ref="C13:D13"/>
    <mergeCell ref="E13:H13"/>
    <mergeCell ref="I1:J1"/>
    <mergeCell ref="J14:J19"/>
    <mergeCell ref="I14:I19"/>
    <mergeCell ref="F18:H18"/>
    <mergeCell ref="F19:H19"/>
    <mergeCell ref="F14:H14"/>
    <mergeCell ref="F15:H15"/>
    <mergeCell ref="F16:H16"/>
    <mergeCell ref="F17:H17"/>
    <mergeCell ref="A14:A19"/>
    <mergeCell ref="B14:B19"/>
    <mergeCell ref="C14:C19"/>
    <mergeCell ref="D14:D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110" zoomScaleNormal="110" zoomScaleSheetLayoutView="100" zoomScalePageLayoutView="0" workbookViewId="0" topLeftCell="A1">
      <selection activeCell="G18" sqref="G1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4.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54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05" customHeight="1">
      <c r="A9" s="23" t="s">
        <v>1</v>
      </c>
      <c r="B9" s="182" t="s">
        <v>332</v>
      </c>
      <c r="C9" s="183">
        <v>18</v>
      </c>
      <c r="D9" s="186" t="s">
        <v>11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6"/>
  <sheetViews>
    <sheetView showGridLines="0" zoomScale="110" zoomScaleNormal="110" zoomScaleSheetLayoutView="100" zoomScalePageLayoutView="0" workbookViewId="0" topLeftCell="A10">
      <selection activeCell="B15" sqref="B15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3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55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SUM(H10:H13)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374.25" customHeight="1">
      <c r="A9" s="23"/>
      <c r="B9" s="66" t="s">
        <v>333</v>
      </c>
      <c r="C9" s="68" t="s">
        <v>138</v>
      </c>
      <c r="D9" s="67" t="s">
        <v>138</v>
      </c>
      <c r="E9" s="115" t="s">
        <v>138</v>
      </c>
      <c r="F9" s="121" t="s">
        <v>138</v>
      </c>
      <c r="G9" s="121" t="s">
        <v>138</v>
      </c>
      <c r="H9" s="122" t="s">
        <v>138</v>
      </c>
    </row>
    <row r="10" spans="1:8" ht="15">
      <c r="A10" s="99" t="s">
        <v>1</v>
      </c>
      <c r="B10" s="76" t="s">
        <v>334</v>
      </c>
      <c r="C10" s="193">
        <v>100</v>
      </c>
      <c r="D10" s="194" t="s">
        <v>11</v>
      </c>
      <c r="E10" s="57"/>
      <c r="F10" s="57"/>
      <c r="G10" s="128"/>
      <c r="H10" s="26">
        <f>ROUND(ROUND(C10,2)*ROUND(G10,2),2)</f>
        <v>0</v>
      </c>
    </row>
    <row r="11" spans="1:8" ht="15">
      <c r="A11" s="99" t="s">
        <v>99</v>
      </c>
      <c r="B11" s="76" t="s">
        <v>335</v>
      </c>
      <c r="C11" s="193">
        <v>100</v>
      </c>
      <c r="D11" s="194" t="s">
        <v>11</v>
      </c>
      <c r="E11" s="57"/>
      <c r="F11" s="57"/>
      <c r="G11" s="128"/>
      <c r="H11" s="26">
        <f>ROUND(ROUND(C11,2)*ROUND(G11,2),2)</f>
        <v>0</v>
      </c>
    </row>
    <row r="12" spans="1:10" ht="15">
      <c r="A12" s="189" t="s">
        <v>100</v>
      </c>
      <c r="B12" s="76" t="s">
        <v>336</v>
      </c>
      <c r="C12" s="193">
        <v>20</v>
      </c>
      <c r="D12" s="194" t="s">
        <v>11</v>
      </c>
      <c r="E12" s="56"/>
      <c r="F12" s="188"/>
      <c r="G12" s="191"/>
      <c r="H12" s="26">
        <f>ROUND(ROUND(C12,2)*ROUND(G12,2),2)</f>
        <v>0</v>
      </c>
      <c r="I12" s="51"/>
      <c r="J12" s="52"/>
    </row>
    <row r="13" spans="1:10" ht="15">
      <c r="A13" s="190" t="s">
        <v>102</v>
      </c>
      <c r="B13" s="76" t="s">
        <v>337</v>
      </c>
      <c r="C13" s="193">
        <v>50</v>
      </c>
      <c r="D13" s="194" t="s">
        <v>11</v>
      </c>
      <c r="E13" s="188"/>
      <c r="F13" s="188"/>
      <c r="G13" s="192"/>
      <c r="H13" s="26">
        <f>ROUND(ROUND(C13,2)*ROUND(G13,2),2)</f>
        <v>0</v>
      </c>
      <c r="I13" s="33"/>
      <c r="J13" s="33"/>
    </row>
    <row r="14" ht="15">
      <c r="E14" s="10"/>
    </row>
    <row r="15" ht="45" customHeight="1">
      <c r="B15" s="209" t="s">
        <v>388</v>
      </c>
    </row>
    <row r="16" ht="31.5" customHeight="1">
      <c r="B16" s="209" t="s">
        <v>389</v>
      </c>
    </row>
  </sheetData>
  <sheetProtection/>
  <mergeCells count="2">
    <mergeCell ref="G1:H1"/>
    <mergeCell ref="E1:F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7"/>
  <sheetViews>
    <sheetView showGridLines="0" zoomScale="110" zoomScaleNormal="110" zoomScaleSheetLayoutView="100" zoomScalePageLayoutView="0" workbookViewId="0" topLeftCell="A13">
      <selection activeCell="B27" sqref="B27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10" ht="38.25" customHeight="1">
      <c r="E1" s="246"/>
      <c r="F1" s="246"/>
      <c r="I1" s="247" t="s">
        <v>121</v>
      </c>
      <c r="J1" s="247"/>
    </row>
    <row r="3" spans="2:8" ht="15">
      <c r="B3" s="5" t="s">
        <v>2</v>
      </c>
      <c r="C3" s="6">
        <v>56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SUM(H10:H14)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333" customHeight="1">
      <c r="A9" s="23"/>
      <c r="B9" s="66" t="s">
        <v>338</v>
      </c>
      <c r="C9" s="68" t="s">
        <v>138</v>
      </c>
      <c r="D9" s="143" t="s">
        <v>138</v>
      </c>
      <c r="E9" s="115" t="s">
        <v>138</v>
      </c>
      <c r="F9" s="121" t="s">
        <v>138</v>
      </c>
      <c r="G9" s="121" t="s">
        <v>138</v>
      </c>
      <c r="H9" s="122" t="s">
        <v>138</v>
      </c>
    </row>
    <row r="10" spans="1:8" ht="15">
      <c r="A10" s="99" t="s">
        <v>1</v>
      </c>
      <c r="B10" s="76" t="s">
        <v>339</v>
      </c>
      <c r="C10" s="193">
        <v>100</v>
      </c>
      <c r="D10" s="194" t="s">
        <v>11</v>
      </c>
      <c r="E10" s="57"/>
      <c r="F10" s="57"/>
      <c r="G10" s="128"/>
      <c r="H10" s="26">
        <f>ROUND(ROUND(C10,2)*ROUND(G10,2),2)</f>
        <v>0</v>
      </c>
    </row>
    <row r="11" spans="1:8" ht="15">
      <c r="A11" s="99" t="s">
        <v>99</v>
      </c>
      <c r="B11" s="76" t="s">
        <v>340</v>
      </c>
      <c r="C11" s="193">
        <v>100</v>
      </c>
      <c r="D11" s="194" t="s">
        <v>11</v>
      </c>
      <c r="E11" s="57"/>
      <c r="F11" s="57"/>
      <c r="G11" s="128"/>
      <c r="H11" s="26">
        <f>ROUND(ROUND(C11,2)*ROUND(G11,2),2)</f>
        <v>0</v>
      </c>
    </row>
    <row r="12" spans="1:8" ht="15">
      <c r="A12" s="99" t="s">
        <v>100</v>
      </c>
      <c r="B12" s="76" t="s">
        <v>341</v>
      </c>
      <c r="C12" s="193">
        <v>50</v>
      </c>
      <c r="D12" s="194" t="s">
        <v>11</v>
      </c>
      <c r="E12" s="57"/>
      <c r="F12" s="57"/>
      <c r="G12" s="128"/>
      <c r="H12" s="26">
        <f>ROUND(ROUND(C12,2)*ROUND(G12,2),2)</f>
        <v>0</v>
      </c>
    </row>
    <row r="13" spans="1:10" ht="15">
      <c r="A13" s="189" t="s">
        <v>102</v>
      </c>
      <c r="B13" s="76" t="s">
        <v>342</v>
      </c>
      <c r="C13" s="193">
        <v>20</v>
      </c>
      <c r="D13" s="194" t="s">
        <v>11</v>
      </c>
      <c r="E13" s="56"/>
      <c r="F13" s="188"/>
      <c r="G13" s="191"/>
      <c r="H13" s="26">
        <f>ROUND(ROUND(C13,2)*ROUND(G13,2),2)</f>
        <v>0</v>
      </c>
      <c r="I13" s="51"/>
      <c r="J13" s="52"/>
    </row>
    <row r="14" spans="1:10" ht="15">
      <c r="A14" s="189" t="s">
        <v>104</v>
      </c>
      <c r="B14" s="76" t="s">
        <v>343</v>
      </c>
      <c r="C14" s="193">
        <v>50</v>
      </c>
      <c r="D14" s="194" t="s">
        <v>11</v>
      </c>
      <c r="E14" s="56"/>
      <c r="F14" s="188"/>
      <c r="G14" s="191"/>
      <c r="H14" s="26">
        <f>ROUND(ROUND(C14,2)*ROUND(G14,2),2)</f>
        <v>0</v>
      </c>
      <c r="I14" s="51"/>
      <c r="J14" s="52"/>
    </row>
    <row r="15" spans="1:10" ht="15">
      <c r="A15" s="50"/>
      <c r="B15" s="53"/>
      <c r="C15" s="54"/>
      <c r="D15" s="54"/>
      <c r="E15" s="53"/>
      <c r="F15" s="37"/>
      <c r="G15" s="37"/>
      <c r="H15" s="37"/>
      <c r="I15" s="51"/>
      <c r="J15" s="52"/>
    </row>
    <row r="16" spans="1:10" ht="54" customHeight="1">
      <c r="A16" s="32"/>
      <c r="B16" s="209" t="s">
        <v>390</v>
      </c>
      <c r="C16" s="34"/>
      <c r="D16" s="35"/>
      <c r="E16" s="37"/>
      <c r="F16" s="37"/>
      <c r="G16" s="38"/>
      <c r="H16" s="38"/>
      <c r="I16" s="33"/>
      <c r="J16" s="33"/>
    </row>
    <row r="17" spans="2:5" ht="31.5" customHeight="1">
      <c r="B17" s="209" t="s">
        <v>389</v>
      </c>
      <c r="E17" s="10"/>
    </row>
  </sheetData>
  <sheetProtection/>
  <mergeCells count="2">
    <mergeCell ref="I1:J1"/>
    <mergeCell ref="E1:F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9"/>
  <sheetViews>
    <sheetView showGridLines="0" zoomScale="110" zoomScaleNormal="110" zoomScaleSheetLayoutView="100" zoomScalePageLayoutView="0" workbookViewId="0" topLeftCell="A1">
      <selection activeCell="B26" sqref="B26:B27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10" ht="42" customHeight="1">
      <c r="E1" s="246"/>
      <c r="F1" s="246"/>
      <c r="I1" s="247" t="s">
        <v>121</v>
      </c>
      <c r="J1" s="247"/>
    </row>
    <row r="3" spans="2:8" ht="15">
      <c r="B3" s="5" t="s">
        <v>2</v>
      </c>
      <c r="C3" s="62">
        <v>57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SUM(H10:H16)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325.5" customHeight="1">
      <c r="A9" s="23"/>
      <c r="B9" s="66" t="s">
        <v>344</v>
      </c>
      <c r="C9" s="68" t="s">
        <v>138</v>
      </c>
      <c r="D9" s="143" t="s">
        <v>138</v>
      </c>
      <c r="E9" s="115" t="s">
        <v>138</v>
      </c>
      <c r="F9" s="121" t="s">
        <v>138</v>
      </c>
      <c r="G9" s="71" t="s">
        <v>138</v>
      </c>
      <c r="H9" s="122" t="s">
        <v>138</v>
      </c>
    </row>
    <row r="10" spans="1:8" ht="15">
      <c r="A10" s="99" t="s">
        <v>1</v>
      </c>
      <c r="B10" s="76" t="s">
        <v>345</v>
      </c>
      <c r="C10" s="193">
        <v>80</v>
      </c>
      <c r="D10" s="194" t="s">
        <v>11</v>
      </c>
      <c r="E10" s="57"/>
      <c r="F10" s="57"/>
      <c r="G10" s="128"/>
      <c r="H10" s="26">
        <f aca="true" t="shared" si="0" ref="H10:H16">ROUND(C10,2)*ROUND(G10,2)</f>
        <v>0</v>
      </c>
    </row>
    <row r="11" spans="1:8" ht="15">
      <c r="A11" s="99" t="s">
        <v>99</v>
      </c>
      <c r="B11" s="76" t="s">
        <v>340</v>
      </c>
      <c r="C11" s="193">
        <v>80</v>
      </c>
      <c r="D11" s="194" t="s">
        <v>11</v>
      </c>
      <c r="E11" s="57"/>
      <c r="F11" s="57"/>
      <c r="G11" s="128"/>
      <c r="H11" s="26">
        <f t="shared" si="0"/>
        <v>0</v>
      </c>
    </row>
    <row r="12" spans="1:8" ht="15">
      <c r="A12" s="99" t="s">
        <v>100</v>
      </c>
      <c r="B12" s="76" t="s">
        <v>341</v>
      </c>
      <c r="C12" s="193">
        <v>20</v>
      </c>
      <c r="D12" s="194" t="s">
        <v>11</v>
      </c>
      <c r="E12" s="57"/>
      <c r="F12" s="57"/>
      <c r="G12" s="128"/>
      <c r="H12" s="26">
        <f t="shared" si="0"/>
        <v>0</v>
      </c>
    </row>
    <row r="13" spans="1:8" ht="15">
      <c r="A13" s="99" t="s">
        <v>102</v>
      </c>
      <c r="B13" s="76" t="s">
        <v>346</v>
      </c>
      <c r="C13" s="193">
        <v>10</v>
      </c>
      <c r="D13" s="194" t="s">
        <v>11</v>
      </c>
      <c r="E13" s="57"/>
      <c r="F13" s="57"/>
      <c r="G13" s="128"/>
      <c r="H13" s="26">
        <f t="shared" si="0"/>
        <v>0</v>
      </c>
    </row>
    <row r="14" spans="1:8" ht="15">
      <c r="A14" s="99" t="s">
        <v>104</v>
      </c>
      <c r="B14" s="76" t="s">
        <v>347</v>
      </c>
      <c r="C14" s="193">
        <v>20</v>
      </c>
      <c r="D14" s="194" t="s">
        <v>11</v>
      </c>
      <c r="E14" s="57"/>
      <c r="F14" s="57"/>
      <c r="G14" s="128"/>
      <c r="H14" s="26">
        <f t="shared" si="0"/>
        <v>0</v>
      </c>
    </row>
    <row r="15" spans="1:8" ht="15">
      <c r="A15" s="99" t="s">
        <v>106</v>
      </c>
      <c r="B15" s="76" t="s">
        <v>348</v>
      </c>
      <c r="C15" s="193">
        <v>40</v>
      </c>
      <c r="D15" s="194" t="s">
        <v>11</v>
      </c>
      <c r="E15" s="57"/>
      <c r="F15" s="57"/>
      <c r="G15" s="128"/>
      <c r="H15" s="26">
        <f t="shared" si="0"/>
        <v>0</v>
      </c>
    </row>
    <row r="16" spans="1:8" ht="15">
      <c r="A16" s="99" t="s">
        <v>108</v>
      </c>
      <c r="B16" s="76" t="s">
        <v>349</v>
      </c>
      <c r="C16" s="193">
        <v>20</v>
      </c>
      <c r="D16" s="194" t="s">
        <v>11</v>
      </c>
      <c r="E16" s="57"/>
      <c r="F16" s="57"/>
      <c r="G16" s="128"/>
      <c r="H16" s="26">
        <f t="shared" si="0"/>
        <v>0</v>
      </c>
    </row>
    <row r="18" ht="44.25" customHeight="1">
      <c r="B18" s="209" t="s">
        <v>388</v>
      </c>
    </row>
    <row r="19" ht="25.5">
      <c r="B19" s="210" t="s">
        <v>389</v>
      </c>
    </row>
  </sheetData>
  <sheetProtection/>
  <mergeCells count="2">
    <mergeCell ref="I1:J1"/>
    <mergeCell ref="E1:F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2"/>
  <sheetViews>
    <sheetView showGridLines="0" zoomScaleSheetLayoutView="100" zoomScalePageLayoutView="0" workbookViewId="0" topLeftCell="A1">
      <selection activeCell="B12" sqref="B12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11.1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28.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58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95" customHeight="1">
      <c r="A9" s="23" t="s">
        <v>1</v>
      </c>
      <c r="B9" s="66" t="s">
        <v>350</v>
      </c>
      <c r="C9" s="195">
        <v>20</v>
      </c>
      <c r="D9" s="69" t="s">
        <v>183</v>
      </c>
      <c r="E9" s="24"/>
      <c r="F9" s="24"/>
      <c r="G9" s="25"/>
      <c r="H9" s="26">
        <f>ROUND(ROUND(C9,2)*ROUND(G9,2),2)</f>
        <v>0</v>
      </c>
    </row>
    <row r="11" ht="30">
      <c r="B11" s="211" t="s">
        <v>400</v>
      </c>
    </row>
    <row r="12" ht="30">
      <c r="B12" s="205" t="s">
        <v>401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SheetLayoutView="100" zoomScalePageLayoutView="0" workbookViewId="0" topLeftCell="A4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SUM(H10:H16)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381.75" customHeight="1">
      <c r="A9" s="23"/>
      <c r="B9" s="112" t="s">
        <v>137</v>
      </c>
      <c r="C9" s="44" t="s">
        <v>138</v>
      </c>
      <c r="D9" s="43" t="s">
        <v>138</v>
      </c>
      <c r="E9" s="24" t="s">
        <v>138</v>
      </c>
      <c r="F9" s="24" t="s">
        <v>138</v>
      </c>
      <c r="G9" s="25" t="s">
        <v>138</v>
      </c>
      <c r="H9" s="111" t="s">
        <v>138</v>
      </c>
    </row>
    <row r="10" spans="1:8" s="27" customFormat="1" ht="29.25" customHeight="1">
      <c r="A10" s="23">
        <v>1</v>
      </c>
      <c r="B10" s="113" t="s">
        <v>139</v>
      </c>
      <c r="C10" s="114">
        <v>780</v>
      </c>
      <c r="D10" s="115" t="s">
        <v>11</v>
      </c>
      <c r="E10" s="24"/>
      <c r="F10" s="24"/>
      <c r="G10" s="25"/>
      <c r="H10" s="26">
        <f aca="true" t="shared" si="0" ref="H10:H15">ROUND(ROUND(C10,2)*ROUND(G10,2),2)</f>
        <v>0</v>
      </c>
    </row>
    <row r="11" spans="1:8" s="27" customFormat="1" ht="29.25" customHeight="1">
      <c r="A11" s="23">
        <v>2</v>
      </c>
      <c r="B11" s="113" t="s">
        <v>140</v>
      </c>
      <c r="C11" s="114">
        <v>810</v>
      </c>
      <c r="D11" s="115" t="s">
        <v>11</v>
      </c>
      <c r="E11" s="24"/>
      <c r="F11" s="24"/>
      <c r="G11" s="25"/>
      <c r="H11" s="26">
        <f t="shared" si="0"/>
        <v>0</v>
      </c>
    </row>
    <row r="12" spans="1:8" s="27" customFormat="1" ht="29.25" customHeight="1">
      <c r="A12" s="23">
        <v>3</v>
      </c>
      <c r="B12" s="113" t="s">
        <v>141</v>
      </c>
      <c r="C12" s="115">
        <v>300</v>
      </c>
      <c r="D12" s="115" t="s">
        <v>11</v>
      </c>
      <c r="E12" s="24"/>
      <c r="F12" s="24"/>
      <c r="G12" s="25"/>
      <c r="H12" s="26">
        <f t="shared" si="0"/>
        <v>0</v>
      </c>
    </row>
    <row r="13" spans="1:8" s="27" customFormat="1" ht="29.25" customHeight="1">
      <c r="A13" s="23">
        <v>4</v>
      </c>
      <c r="B13" s="116" t="s">
        <v>142</v>
      </c>
      <c r="C13" s="115">
        <v>40</v>
      </c>
      <c r="D13" s="115" t="s">
        <v>11</v>
      </c>
      <c r="E13" s="24"/>
      <c r="F13" s="24"/>
      <c r="G13" s="25"/>
      <c r="H13" s="26">
        <f t="shared" si="0"/>
        <v>0</v>
      </c>
    </row>
    <row r="14" spans="1:8" s="27" customFormat="1" ht="29.25" customHeight="1">
      <c r="A14" s="23">
        <v>5</v>
      </c>
      <c r="B14" s="113" t="s">
        <v>143</v>
      </c>
      <c r="C14" s="115">
        <v>80</v>
      </c>
      <c r="D14" s="115" t="s">
        <v>11</v>
      </c>
      <c r="E14" s="24"/>
      <c r="F14" s="24"/>
      <c r="G14" s="25"/>
      <c r="H14" s="26">
        <f t="shared" si="0"/>
        <v>0</v>
      </c>
    </row>
    <row r="15" spans="1:8" s="27" customFormat="1" ht="29.25" customHeight="1">
      <c r="A15" s="23">
        <v>6</v>
      </c>
      <c r="B15" s="117" t="s">
        <v>144</v>
      </c>
      <c r="C15" s="115">
        <v>15</v>
      </c>
      <c r="D15" s="115" t="s">
        <v>11</v>
      </c>
      <c r="E15" s="24"/>
      <c r="F15" s="24"/>
      <c r="G15" s="25"/>
      <c r="H15" s="26">
        <f t="shared" si="0"/>
        <v>0</v>
      </c>
    </row>
    <row r="16" spans="1:8" ht="25.5" customHeight="1">
      <c r="A16" s="99">
        <v>7</v>
      </c>
      <c r="B16" s="118" t="s">
        <v>145</v>
      </c>
      <c r="C16" s="115">
        <v>15</v>
      </c>
      <c r="D16" s="115" t="s">
        <v>11</v>
      </c>
      <c r="E16" s="57"/>
      <c r="F16" s="57"/>
      <c r="G16" s="101"/>
      <c r="H16" s="26">
        <f>ROUND(ROUND(C16,2)*ROUND(G16,2),2)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21"/>
  <sheetViews>
    <sheetView showGridLines="0" zoomScale="80" zoomScaleNormal="80" zoomScaleSheetLayoutView="100" zoomScalePageLayoutView="0" workbookViewId="0" topLeftCell="A7">
      <selection activeCell="E20" sqref="E20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3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59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SUM(H10:H15)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ht="228" customHeight="1">
      <c r="A9" s="23"/>
      <c r="B9" s="66" t="s">
        <v>351</v>
      </c>
      <c r="C9" s="68" t="s">
        <v>138</v>
      </c>
      <c r="D9" s="143" t="s">
        <v>138</v>
      </c>
      <c r="E9" s="115" t="s">
        <v>138</v>
      </c>
      <c r="F9" s="121" t="s">
        <v>138</v>
      </c>
      <c r="G9" s="71" t="s">
        <v>138</v>
      </c>
      <c r="H9" s="122" t="s">
        <v>138</v>
      </c>
    </row>
    <row r="10" spans="1:8" ht="27" customHeight="1">
      <c r="A10" s="23" t="s">
        <v>1</v>
      </c>
      <c r="B10" s="196" t="s">
        <v>352</v>
      </c>
      <c r="C10" s="173">
        <v>50</v>
      </c>
      <c r="D10" s="95" t="s">
        <v>11</v>
      </c>
      <c r="E10" s="45"/>
      <c r="F10" s="45"/>
      <c r="G10" s="128"/>
      <c r="H10" s="26">
        <f aca="true" t="shared" si="0" ref="H10:H15">ROUND(ROUND(C10,2)*ROUND(G10,2),2)</f>
        <v>0</v>
      </c>
    </row>
    <row r="11" spans="1:8" ht="36.75" customHeight="1">
      <c r="A11" s="96" t="s">
        <v>99</v>
      </c>
      <c r="B11" s="196" t="s">
        <v>340</v>
      </c>
      <c r="C11" s="173">
        <v>50</v>
      </c>
      <c r="D11" s="95" t="s">
        <v>11</v>
      </c>
      <c r="E11" s="97"/>
      <c r="F11" s="97"/>
      <c r="G11" s="197"/>
      <c r="H11" s="26">
        <f t="shared" si="0"/>
        <v>0</v>
      </c>
    </row>
    <row r="12" spans="1:8" ht="30.75" customHeight="1">
      <c r="A12" s="23" t="s">
        <v>100</v>
      </c>
      <c r="B12" s="196" t="s">
        <v>353</v>
      </c>
      <c r="C12" s="173">
        <v>20</v>
      </c>
      <c r="D12" s="95" t="s">
        <v>11</v>
      </c>
      <c r="E12" s="45"/>
      <c r="F12" s="45"/>
      <c r="G12" s="128"/>
      <c r="H12" s="26">
        <f t="shared" si="0"/>
        <v>0</v>
      </c>
    </row>
    <row r="13" spans="1:8" ht="28.5" customHeight="1">
      <c r="A13" s="99" t="s">
        <v>102</v>
      </c>
      <c r="B13" s="196" t="s">
        <v>354</v>
      </c>
      <c r="C13" s="173">
        <v>20</v>
      </c>
      <c r="D13" s="95" t="s">
        <v>11</v>
      </c>
      <c r="E13" s="57"/>
      <c r="F13" s="57"/>
      <c r="G13" s="128"/>
      <c r="H13" s="26">
        <f t="shared" si="0"/>
        <v>0</v>
      </c>
    </row>
    <row r="14" spans="1:8" ht="24.75" customHeight="1">
      <c r="A14" s="99" t="s">
        <v>104</v>
      </c>
      <c r="B14" s="196" t="s">
        <v>355</v>
      </c>
      <c r="C14" s="173">
        <v>20</v>
      </c>
      <c r="D14" s="95" t="s">
        <v>11</v>
      </c>
      <c r="E14" s="57"/>
      <c r="F14" s="57"/>
      <c r="G14" s="128"/>
      <c r="H14" s="26">
        <f t="shared" si="0"/>
        <v>0</v>
      </c>
    </row>
    <row r="15" spans="1:8" ht="32.25" customHeight="1">
      <c r="A15" s="99" t="s">
        <v>106</v>
      </c>
      <c r="B15" s="196" t="s">
        <v>356</v>
      </c>
      <c r="C15" s="173">
        <v>20</v>
      </c>
      <c r="D15" s="95" t="s">
        <v>11</v>
      </c>
      <c r="E15" s="57"/>
      <c r="F15" s="57"/>
      <c r="G15" s="128"/>
      <c r="H15" s="26">
        <f t="shared" si="0"/>
        <v>0</v>
      </c>
    </row>
    <row r="18" ht="45">
      <c r="B18" s="198" t="s">
        <v>357</v>
      </c>
    </row>
    <row r="20" ht="55.5" customHeight="1">
      <c r="B20" s="209" t="s">
        <v>388</v>
      </c>
    </row>
    <row r="21" ht="43.5" customHeight="1">
      <c r="B21" s="209" t="s">
        <v>389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SheetLayoutView="100" zoomScalePageLayoutView="0" workbookViewId="0" topLeftCell="A7">
      <selection activeCell="K19" sqref="K1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12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60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SUM(H10:H16)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ht="38.25" customHeight="1">
      <c r="A9" s="98"/>
      <c r="B9" s="199" t="s">
        <v>358</v>
      </c>
      <c r="C9" s="268"/>
      <c r="D9" s="269"/>
      <c r="E9" s="269"/>
      <c r="F9" s="269"/>
      <c r="G9" s="269"/>
      <c r="H9" s="270"/>
    </row>
    <row r="10" spans="1:8" ht="58.5" customHeight="1">
      <c r="A10" s="98" t="s">
        <v>1</v>
      </c>
      <c r="B10" s="196" t="s">
        <v>359</v>
      </c>
      <c r="C10" s="173">
        <v>5</v>
      </c>
      <c r="D10" s="95" t="s">
        <v>360</v>
      </c>
      <c r="E10" s="45"/>
      <c r="F10" s="45"/>
      <c r="G10" s="128"/>
      <c r="H10" s="26">
        <f aca="true" t="shared" si="0" ref="H10:H16">ROUND(ROUND(C10,2)*ROUND(G10,2),2)</f>
        <v>0</v>
      </c>
    </row>
    <row r="11" spans="1:8" ht="52.5" customHeight="1">
      <c r="A11" s="98" t="s">
        <v>99</v>
      </c>
      <c r="B11" s="196" t="s">
        <v>361</v>
      </c>
      <c r="C11" s="173">
        <v>5</v>
      </c>
      <c r="D11" s="95" t="s">
        <v>360</v>
      </c>
      <c r="E11" s="45"/>
      <c r="F11" s="45"/>
      <c r="G11" s="128"/>
      <c r="H11" s="26">
        <f t="shared" si="0"/>
        <v>0</v>
      </c>
    </row>
    <row r="12" spans="1:8" ht="76.5" customHeight="1">
      <c r="A12" s="98" t="s">
        <v>100</v>
      </c>
      <c r="B12" s="196" t="s">
        <v>362</v>
      </c>
      <c r="C12" s="173">
        <v>25</v>
      </c>
      <c r="D12" s="95" t="s">
        <v>360</v>
      </c>
      <c r="E12" s="97"/>
      <c r="F12" s="97"/>
      <c r="G12" s="197"/>
      <c r="H12" s="26">
        <f t="shared" si="0"/>
        <v>0</v>
      </c>
    </row>
    <row r="13" spans="1:8" ht="74.25" customHeight="1">
      <c r="A13" s="99" t="s">
        <v>102</v>
      </c>
      <c r="B13" s="196" t="s">
        <v>363</v>
      </c>
      <c r="C13" s="173">
        <v>25</v>
      </c>
      <c r="D13" s="95" t="s">
        <v>360</v>
      </c>
      <c r="E13" s="45"/>
      <c r="F13" s="45"/>
      <c r="G13" s="128"/>
      <c r="H13" s="26">
        <f t="shared" si="0"/>
        <v>0</v>
      </c>
    </row>
    <row r="14" spans="1:8" ht="60">
      <c r="A14" s="99" t="s">
        <v>104</v>
      </c>
      <c r="B14" s="196" t="s">
        <v>364</v>
      </c>
      <c r="C14" s="173">
        <v>5</v>
      </c>
      <c r="D14" s="95" t="s">
        <v>11</v>
      </c>
      <c r="E14" s="57"/>
      <c r="F14" s="57"/>
      <c r="G14" s="128"/>
      <c r="H14" s="26">
        <f t="shared" si="0"/>
        <v>0</v>
      </c>
    </row>
    <row r="15" spans="1:8" ht="60">
      <c r="A15" s="99" t="s">
        <v>106</v>
      </c>
      <c r="B15" s="196" t="s">
        <v>365</v>
      </c>
      <c r="C15" s="173">
        <v>5</v>
      </c>
      <c r="D15" s="95" t="s">
        <v>11</v>
      </c>
      <c r="E15" s="57"/>
      <c r="F15" s="57"/>
      <c r="G15" s="128"/>
      <c r="H15" s="26">
        <f t="shared" si="0"/>
        <v>0</v>
      </c>
    </row>
    <row r="16" spans="1:8" ht="45">
      <c r="A16" s="99" t="s">
        <v>108</v>
      </c>
      <c r="B16" s="196" t="s">
        <v>366</v>
      </c>
      <c r="C16" s="173">
        <v>5</v>
      </c>
      <c r="D16" s="95" t="s">
        <v>11</v>
      </c>
      <c r="E16" s="57"/>
      <c r="F16" s="57"/>
      <c r="G16" s="128"/>
      <c r="H16" s="26">
        <f t="shared" si="0"/>
        <v>0</v>
      </c>
    </row>
  </sheetData>
  <sheetProtection/>
  <mergeCells count="3">
    <mergeCell ref="E1:F1"/>
    <mergeCell ref="G1:H1"/>
    <mergeCell ref="C9:H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SheetLayoutView="100" zoomScalePageLayoutView="0" workbookViewId="0" topLeftCell="A4">
      <selection activeCell="B16" sqref="B1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28.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61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SUM(H10:H14)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43" customHeight="1">
      <c r="A9" s="23"/>
      <c r="B9" s="66" t="s">
        <v>367</v>
      </c>
      <c r="C9" s="200" t="s">
        <v>138</v>
      </c>
      <c r="D9" s="143" t="s">
        <v>138</v>
      </c>
      <c r="E9" s="115" t="s">
        <v>138</v>
      </c>
      <c r="F9" s="121" t="s">
        <v>138</v>
      </c>
      <c r="G9" s="71" t="s">
        <v>138</v>
      </c>
      <c r="H9" s="122" t="s">
        <v>138</v>
      </c>
    </row>
    <row r="10" spans="1:8" ht="15">
      <c r="A10" s="99" t="s">
        <v>1</v>
      </c>
      <c r="B10" s="66" t="s">
        <v>368</v>
      </c>
      <c r="C10" s="201">
        <v>5</v>
      </c>
      <c r="D10" s="202" t="s">
        <v>11</v>
      </c>
      <c r="E10" s="76"/>
      <c r="F10" s="76"/>
      <c r="G10" s="141"/>
      <c r="H10" s="72">
        <f>ROUND(ROUND(C10,2)*ROUND(G10,2),2)</f>
        <v>0</v>
      </c>
    </row>
    <row r="11" spans="1:8" ht="15">
      <c r="A11" s="99" t="s">
        <v>99</v>
      </c>
      <c r="B11" s="66" t="s">
        <v>369</v>
      </c>
      <c r="C11" s="201">
        <v>5</v>
      </c>
      <c r="D11" s="202" t="s">
        <v>11</v>
      </c>
      <c r="E11" s="76"/>
      <c r="F11" s="76"/>
      <c r="G11" s="141"/>
      <c r="H11" s="72">
        <f>ROUND(ROUND(C11,2)*ROUND(G11,2),2)</f>
        <v>0</v>
      </c>
    </row>
    <row r="12" spans="1:8" ht="15">
      <c r="A12" s="99" t="s">
        <v>100</v>
      </c>
      <c r="B12" s="66" t="s">
        <v>370</v>
      </c>
      <c r="C12" s="201">
        <v>10</v>
      </c>
      <c r="D12" s="202" t="s">
        <v>11</v>
      </c>
      <c r="E12" s="76"/>
      <c r="F12" s="76"/>
      <c r="G12" s="141"/>
      <c r="H12" s="72">
        <f>ROUND(ROUND(C12,2)*ROUND(G12,2),2)</f>
        <v>0</v>
      </c>
    </row>
    <row r="13" spans="1:8" ht="15">
      <c r="A13" s="99" t="s">
        <v>102</v>
      </c>
      <c r="B13" s="66" t="s">
        <v>371</v>
      </c>
      <c r="C13" s="201">
        <v>5</v>
      </c>
      <c r="D13" s="202" t="s">
        <v>11</v>
      </c>
      <c r="E13" s="76"/>
      <c r="F13" s="76"/>
      <c r="G13" s="141"/>
      <c r="H13" s="72">
        <f>ROUND(ROUND(C13,2)*ROUND(G13,2),2)</f>
        <v>0</v>
      </c>
    </row>
    <row r="14" spans="1:8" ht="15">
      <c r="A14" s="99" t="s">
        <v>104</v>
      </c>
      <c r="B14" s="66" t="s">
        <v>372</v>
      </c>
      <c r="C14" s="201">
        <v>5</v>
      </c>
      <c r="D14" s="202" t="s">
        <v>11</v>
      </c>
      <c r="E14" s="76"/>
      <c r="F14" s="76"/>
      <c r="G14" s="141"/>
      <c r="H14" s="72">
        <f>ROUND(ROUND(C14,2)*ROUND(G14,2),2)</f>
        <v>0</v>
      </c>
    </row>
    <row r="16" ht="45">
      <c r="B16" s="208" t="s">
        <v>385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80" zoomScaleNormal="80" zoomScaleSheetLayoutView="100" zoomScalePageLayoutView="0" workbookViewId="0" topLeftCell="A10">
      <selection activeCell="B15" sqref="B15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28.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62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SUM(H9:H12)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52" customHeight="1">
      <c r="A9" s="23" t="s">
        <v>1</v>
      </c>
      <c r="B9" s="66" t="s">
        <v>373</v>
      </c>
      <c r="C9" s="200">
        <v>5</v>
      </c>
      <c r="D9" s="143" t="s">
        <v>128</v>
      </c>
      <c r="E9" s="24"/>
      <c r="F9" s="24"/>
      <c r="G9" s="134"/>
      <c r="H9" s="26">
        <f>ROUND(ROUND(C9,2)*ROUND(G9,2),2)</f>
        <v>0</v>
      </c>
    </row>
    <row r="10" spans="1:8" ht="243.75" customHeight="1">
      <c r="A10" s="99" t="s">
        <v>99</v>
      </c>
      <c r="B10" s="66" t="s">
        <v>374</v>
      </c>
      <c r="C10" s="200">
        <v>5</v>
      </c>
      <c r="D10" s="143" t="s">
        <v>128</v>
      </c>
      <c r="E10" s="57"/>
      <c r="F10" s="57"/>
      <c r="G10" s="128"/>
      <c r="H10" s="26">
        <f>ROUND(ROUND(C10,2)*ROUND(G10,2),2)</f>
        <v>0</v>
      </c>
    </row>
    <row r="11" spans="1:8" ht="30">
      <c r="A11" s="99" t="s">
        <v>100</v>
      </c>
      <c r="B11" s="117" t="s">
        <v>375</v>
      </c>
      <c r="C11" s="200">
        <v>5</v>
      </c>
      <c r="D11" s="67" t="s">
        <v>11</v>
      </c>
      <c r="E11" s="57"/>
      <c r="F11" s="57"/>
      <c r="G11" s="128"/>
      <c r="H11" s="26">
        <f>ROUND(ROUND(C11,2)*ROUND(G11,2),2)</f>
        <v>0</v>
      </c>
    </row>
    <row r="12" spans="1:8" ht="30">
      <c r="A12" s="99" t="s">
        <v>102</v>
      </c>
      <c r="B12" s="117" t="s">
        <v>376</v>
      </c>
      <c r="C12" s="200">
        <v>5</v>
      </c>
      <c r="D12" s="67" t="s">
        <v>377</v>
      </c>
      <c r="E12" s="57"/>
      <c r="F12" s="57"/>
      <c r="G12" s="128"/>
      <c r="H12" s="26">
        <f>ROUND(ROUND(C12,2)*ROUND(G12,2),2)</f>
        <v>0</v>
      </c>
    </row>
    <row r="14" ht="15">
      <c r="B14" s="205"/>
    </row>
    <row r="15" ht="45">
      <c r="B15" s="208" t="s">
        <v>385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SheetLayoutView="100" zoomScalePageLayoutView="0" workbookViewId="0" topLeftCell="A1">
      <selection activeCell="G21" sqref="G21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27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SUM(H9:H10)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82.5" customHeight="1">
      <c r="A9" s="23" t="s">
        <v>1</v>
      </c>
      <c r="B9" s="103" t="s">
        <v>146</v>
      </c>
      <c r="C9" s="104">
        <v>210</v>
      </c>
      <c r="D9" s="105" t="s">
        <v>128</v>
      </c>
      <c r="E9" s="24"/>
      <c r="F9" s="24"/>
      <c r="G9" s="25"/>
      <c r="H9" s="26">
        <f>ROUND(ROUND(C9,2)*ROUND(G9,2),2)</f>
        <v>0</v>
      </c>
    </row>
    <row r="10" spans="1:8" ht="31.5" customHeight="1">
      <c r="A10" s="100" t="s">
        <v>99</v>
      </c>
      <c r="B10" s="103" t="s">
        <v>147</v>
      </c>
      <c r="C10" s="104">
        <v>40</v>
      </c>
      <c r="D10" s="105" t="s">
        <v>11</v>
      </c>
      <c r="E10" s="57"/>
      <c r="F10" s="57"/>
      <c r="G10" s="101"/>
      <c r="H10" s="26">
        <f>ROUND(ROUND(C10,2)*ROUND(G10,2),2)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zoomScaleSheetLayoutView="100" zoomScalePageLayoutView="0" workbookViewId="0" topLeftCell="A1">
      <selection activeCell="A10" sqref="A10:A1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7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SUM(H10:H17)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52.5" customHeight="1">
      <c r="A9" s="23"/>
      <c r="B9" s="103" t="s">
        <v>148</v>
      </c>
      <c r="C9" s="120" t="s">
        <v>138</v>
      </c>
      <c r="D9" s="105" t="s">
        <v>138</v>
      </c>
      <c r="E9" s="121" t="s">
        <v>138</v>
      </c>
      <c r="F9" s="121" t="s">
        <v>138</v>
      </c>
      <c r="G9" s="121" t="s">
        <v>138</v>
      </c>
      <c r="H9" s="122" t="s">
        <v>138</v>
      </c>
    </row>
    <row r="10" spans="1:8" ht="15">
      <c r="A10" s="115" t="s">
        <v>1</v>
      </c>
      <c r="B10" s="103" t="s">
        <v>149</v>
      </c>
      <c r="C10" s="104">
        <v>15</v>
      </c>
      <c r="D10" s="105" t="s">
        <v>11</v>
      </c>
      <c r="E10" s="57"/>
      <c r="F10" s="57"/>
      <c r="G10" s="101"/>
      <c r="H10" s="26">
        <f aca="true" t="shared" si="0" ref="H10:H17">ROUND(ROUND(C10,2)*ROUND(G10,2),2)</f>
        <v>0</v>
      </c>
    </row>
    <row r="11" spans="1:8" ht="15">
      <c r="A11" s="115" t="s">
        <v>99</v>
      </c>
      <c r="B11" s="103" t="s">
        <v>150</v>
      </c>
      <c r="C11" s="104">
        <v>15</v>
      </c>
      <c r="D11" s="105" t="s">
        <v>11</v>
      </c>
      <c r="E11" s="57"/>
      <c r="F11" s="57"/>
      <c r="G11" s="101"/>
      <c r="H11" s="26">
        <f t="shared" si="0"/>
        <v>0</v>
      </c>
    </row>
    <row r="12" spans="1:8" ht="15">
      <c r="A12" s="115" t="s">
        <v>100</v>
      </c>
      <c r="B12" s="103" t="s">
        <v>151</v>
      </c>
      <c r="C12" s="104">
        <v>11</v>
      </c>
      <c r="D12" s="105" t="s">
        <v>11</v>
      </c>
      <c r="E12" s="57"/>
      <c r="F12" s="57"/>
      <c r="G12" s="101"/>
      <c r="H12" s="26">
        <f t="shared" si="0"/>
        <v>0</v>
      </c>
    </row>
    <row r="13" spans="1:8" ht="15">
      <c r="A13" s="115" t="s">
        <v>102</v>
      </c>
      <c r="B13" s="103" t="s">
        <v>152</v>
      </c>
      <c r="C13" s="104">
        <v>5</v>
      </c>
      <c r="D13" s="105" t="s">
        <v>11</v>
      </c>
      <c r="E13" s="57"/>
      <c r="F13" s="57"/>
      <c r="G13" s="101"/>
      <c r="H13" s="26">
        <f t="shared" si="0"/>
        <v>0</v>
      </c>
    </row>
    <row r="14" spans="1:8" ht="15">
      <c r="A14" s="115" t="s">
        <v>104</v>
      </c>
      <c r="B14" s="103" t="s">
        <v>153</v>
      </c>
      <c r="C14" s="104">
        <v>5</v>
      </c>
      <c r="D14" s="105" t="s">
        <v>11</v>
      </c>
      <c r="E14" s="57"/>
      <c r="F14" s="57"/>
      <c r="G14" s="101"/>
      <c r="H14" s="26">
        <f t="shared" si="0"/>
        <v>0</v>
      </c>
    </row>
    <row r="15" spans="1:8" ht="15">
      <c r="A15" s="115" t="s">
        <v>106</v>
      </c>
      <c r="B15" s="103" t="s">
        <v>154</v>
      </c>
      <c r="C15" s="104">
        <v>3</v>
      </c>
      <c r="D15" s="105" t="s">
        <v>12</v>
      </c>
      <c r="E15" s="57"/>
      <c r="F15" s="57"/>
      <c r="G15" s="101"/>
      <c r="H15" s="26">
        <f t="shared" si="0"/>
        <v>0</v>
      </c>
    </row>
    <row r="16" spans="1:8" ht="15">
      <c r="A16" s="115" t="s">
        <v>108</v>
      </c>
      <c r="B16" s="103" t="s">
        <v>155</v>
      </c>
      <c r="C16" s="104">
        <v>11</v>
      </c>
      <c r="D16" s="105" t="s">
        <v>11</v>
      </c>
      <c r="E16" s="57"/>
      <c r="F16" s="57"/>
      <c r="G16" s="101"/>
      <c r="H16" s="26">
        <f t="shared" si="0"/>
        <v>0</v>
      </c>
    </row>
    <row r="17" spans="1:8" ht="18.75" customHeight="1">
      <c r="A17" s="115" t="s">
        <v>109</v>
      </c>
      <c r="B17" s="103" t="s">
        <v>156</v>
      </c>
      <c r="C17" s="104">
        <v>3</v>
      </c>
      <c r="D17" s="105" t="s">
        <v>12</v>
      </c>
      <c r="E17" s="57"/>
      <c r="F17" s="57"/>
      <c r="G17" s="101"/>
      <c r="H17" s="26">
        <f t="shared" si="0"/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75"/>
  <sheetViews>
    <sheetView showGridLines="0" zoomScaleSheetLayoutView="100" zoomScalePageLayoutView="0" workbookViewId="0" topLeftCell="A13">
      <selection activeCell="B20" sqref="B20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6.75" customHeight="1">
      <c r="E1" s="246"/>
      <c r="F1" s="246"/>
      <c r="G1" s="247" t="s">
        <v>121</v>
      </c>
      <c r="H1" s="247"/>
    </row>
    <row r="3" spans="2:8" ht="15">
      <c r="B3" s="5" t="s">
        <v>2</v>
      </c>
      <c r="C3" s="6">
        <v>8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SUM(H10:H16)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348">
      <c r="A9" s="23"/>
      <c r="B9" s="102" t="s">
        <v>157</v>
      </c>
      <c r="C9" s="123" t="s">
        <v>138</v>
      </c>
      <c r="D9" s="124" t="s">
        <v>138</v>
      </c>
      <c r="E9" s="125" t="s">
        <v>138</v>
      </c>
      <c r="F9" s="125" t="s">
        <v>138</v>
      </c>
      <c r="G9" s="125" t="s">
        <v>138</v>
      </c>
      <c r="H9" s="126" t="s">
        <v>138</v>
      </c>
    </row>
    <row r="10" spans="1:8" ht="15">
      <c r="A10" s="115" t="s">
        <v>1</v>
      </c>
      <c r="B10" s="103" t="s">
        <v>158</v>
      </c>
      <c r="C10" s="109">
        <v>290</v>
      </c>
      <c r="D10" s="115" t="s">
        <v>11</v>
      </c>
      <c r="E10" s="57"/>
      <c r="F10" s="57"/>
      <c r="G10" s="101"/>
      <c r="H10" s="26">
        <f aca="true" t="shared" si="0" ref="H10:H16">ROUND(ROUND(C10,2)*ROUND(G10,2),2)</f>
        <v>0</v>
      </c>
    </row>
    <row r="11" spans="1:8" ht="15">
      <c r="A11" s="115" t="s">
        <v>99</v>
      </c>
      <c r="B11" s="103" t="s">
        <v>159</v>
      </c>
      <c r="C11" s="109">
        <v>30</v>
      </c>
      <c r="D11" s="115" t="s">
        <v>11</v>
      </c>
      <c r="E11" s="57"/>
      <c r="F11" s="57"/>
      <c r="G11" s="101"/>
      <c r="H11" s="26">
        <f t="shared" si="0"/>
        <v>0</v>
      </c>
    </row>
    <row r="12" spans="1:8" ht="15">
      <c r="A12" s="115" t="s">
        <v>100</v>
      </c>
      <c r="B12" s="103" t="s">
        <v>141</v>
      </c>
      <c r="C12" s="109">
        <v>120</v>
      </c>
      <c r="D12" s="115" t="s">
        <v>11</v>
      </c>
      <c r="E12" s="57"/>
      <c r="F12" s="57"/>
      <c r="G12" s="101"/>
      <c r="H12" s="26">
        <f t="shared" si="0"/>
        <v>0</v>
      </c>
    </row>
    <row r="13" spans="1:8" ht="15">
      <c r="A13" s="115" t="s">
        <v>102</v>
      </c>
      <c r="B13" s="103" t="s">
        <v>160</v>
      </c>
      <c r="C13" s="109">
        <v>24</v>
      </c>
      <c r="D13" s="115" t="s">
        <v>11</v>
      </c>
      <c r="E13" s="57"/>
      <c r="F13" s="57"/>
      <c r="G13" s="127"/>
      <c r="H13" s="26">
        <f>ROUND(ROUND(C13,2)*ROUND(G14,2),2)</f>
        <v>0</v>
      </c>
    </row>
    <row r="14" spans="1:8" ht="15">
      <c r="A14" s="115" t="s">
        <v>104</v>
      </c>
      <c r="B14" s="103" t="s">
        <v>161</v>
      </c>
      <c r="C14" s="109">
        <v>20</v>
      </c>
      <c r="D14" s="115" t="s">
        <v>11</v>
      </c>
      <c r="E14" s="57"/>
      <c r="F14" s="57"/>
      <c r="G14" s="101"/>
      <c r="H14" s="26">
        <f>ROUND(ROUND(C14,2)*ROUND(G15,2),2)</f>
        <v>0</v>
      </c>
    </row>
    <row r="15" spans="1:8" ht="15">
      <c r="A15" s="115" t="s">
        <v>106</v>
      </c>
      <c r="B15" s="103" t="s">
        <v>143</v>
      </c>
      <c r="C15" s="109">
        <v>32</v>
      </c>
      <c r="D15" s="115" t="s">
        <v>11</v>
      </c>
      <c r="E15" s="57"/>
      <c r="F15" s="57"/>
      <c r="G15" s="101"/>
      <c r="H15" s="26">
        <f t="shared" si="0"/>
        <v>0</v>
      </c>
    </row>
    <row r="16" spans="1:8" ht="15">
      <c r="A16" s="115" t="s">
        <v>108</v>
      </c>
      <c r="B16" s="103" t="s">
        <v>162</v>
      </c>
      <c r="C16" s="109">
        <v>16</v>
      </c>
      <c r="D16" s="115" t="s">
        <v>11</v>
      </c>
      <c r="E16" s="57"/>
      <c r="F16" s="57"/>
      <c r="G16" s="101"/>
      <c r="H16" s="26">
        <f t="shared" si="0"/>
        <v>0</v>
      </c>
    </row>
    <row r="18" ht="15">
      <c r="B18" s="211" t="s">
        <v>395</v>
      </c>
    </row>
    <row r="19" ht="15">
      <c r="B19" s="211" t="s">
        <v>396</v>
      </c>
    </row>
    <row r="20" ht="30">
      <c r="B20" s="211" t="s">
        <v>397</v>
      </c>
    </row>
    <row r="75" ht="15">
      <c r="I75" s="49" t="s">
        <v>122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2019-04-08T13:23:13Z</cp:lastPrinted>
  <dcterms:created xsi:type="dcterms:W3CDTF">2003-05-16T10:10:29Z</dcterms:created>
  <dcterms:modified xsi:type="dcterms:W3CDTF">2020-05-29T11:08:44Z</dcterms:modified>
  <cp:category/>
  <cp:version/>
  <cp:contentType/>
  <cp:contentStatus/>
</cp:coreProperties>
</file>