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030" tabRatio="95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s>
  <definedNames/>
  <calcPr fullCalcOnLoad="1"/>
</workbook>
</file>

<file path=xl/sharedStrings.xml><?xml version="1.0" encoding="utf-8"?>
<sst xmlns="http://schemas.openxmlformats.org/spreadsheetml/2006/main" count="174" uniqueCount="91">
  <si>
    <t>Cena brutto:</t>
  </si>
  <si>
    <t>1.</t>
  </si>
  <si>
    <t>Część nr:</t>
  </si>
  <si>
    <t>Wartość brutto pozycji</t>
  </si>
  <si>
    <t>ARKUSZ CENOWY</t>
  </si>
  <si>
    <t>Poz.</t>
  </si>
  <si>
    <t xml:space="preserve">Ilość </t>
  </si>
  <si>
    <t>Parametry wymagane</t>
  </si>
  <si>
    <t>Nazwa handlowa
Producent</t>
  </si>
  <si>
    <t>Numer katalogowy 
(jeżeli istnieje)</t>
  </si>
  <si>
    <t>Cena jednostkowa brutto</t>
  </si>
  <si>
    <t>Załącznik nr 1 do specyfikacji</t>
  </si>
  <si>
    <t>FORMULARZ OFERTY</t>
  </si>
  <si>
    <t>Numer sprawy</t>
  </si>
  <si>
    <t>Nazwa zamówienia</t>
  </si>
  <si>
    <t>nazwa Wykonawcy:</t>
  </si>
  <si>
    <t>adres (siedziba) Wykonawcy:</t>
  </si>
  <si>
    <t>województwo:</t>
  </si>
  <si>
    <t>powiat:</t>
  </si>
  <si>
    <t>NIP</t>
  </si>
  <si>
    <t>REGON</t>
  </si>
  <si>
    <t>osoba do kontaktu</t>
  </si>
  <si>
    <t>telefon</t>
  </si>
  <si>
    <t>faks</t>
  </si>
  <si>
    <t>email</t>
  </si>
  <si>
    <t>Oferujemy wykonanie przedmiotu zamówienia za cenę:</t>
  </si>
  <si>
    <t>Numer części</t>
  </si>
  <si>
    <t>część 1</t>
  </si>
  <si>
    <t>część 2</t>
  </si>
  <si>
    <t>część 3</t>
  </si>
  <si>
    <t>część 4</t>
  </si>
  <si>
    <t>część 5</t>
  </si>
  <si>
    <t>część 6</t>
  </si>
  <si>
    <t>Oświadczamy, że termin płatności wynosi 60 dni.</t>
  </si>
  <si>
    <t>2.</t>
  </si>
  <si>
    <t>3.</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</si>
  <si>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</si>
  <si>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</si>
  <si>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</si>
  <si>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</si>
  <si>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</si>
  <si>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</si>
  <si>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</si>
  <si>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</si>
  <si>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</si>
  <si>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</si>
  <si>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</si>
  <si>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</si>
  <si>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</si>
  <si>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</si>
  <si>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</si>
  <si>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</si>
  <si>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</si>
  <si>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t>
  </si>
  <si>
    <t xml:space="preserve">Załącznik nr …... do umowy </t>
  </si>
  <si>
    <t>Załącznik nr 1a do specyfikacji
Załącznik nr ….. do umowy</t>
  </si>
  <si>
    <t>9.</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</si>
  <si>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</si>
  <si>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r>
      <t xml:space="preserve">Oświadczamy, że wybór niniejszej oferty będzie prowadził do powstania u Zamawiającego obowiązku podatkowego zgodnie z przepisami o podatku od towarów i usług w zakresie*: 
………………………………………………………………………………………………………
</t>
    </r>
    <r>
      <rPr>
        <i/>
        <sz val="11"/>
        <color indexed="8"/>
        <rFont val="Garamond"/>
        <family val="1"/>
      </rPr>
      <t>*Jeżeli wykonawca nie poda powyższej informacji to Zamawiający przyjmie, że wybór oferty nie będzie prowadził do powstania u Zamawiającego obowiązku podatkowego zgodnie z przepisami o podatku od towarów i usług.</t>
    </r>
  </si>
  <si>
    <t xml:space="preserve">Dot. części 1-6: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</si>
  <si>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t>sztuka</t>
  </si>
  <si>
    <t>DFP.271.116.2020.ADB</t>
  </si>
  <si>
    <t>Dostawa materiałów medycznych do dializ oraz innych materiałów medycznych.</t>
  </si>
  <si>
    <t>Oświadczamy, że zamówienie będziemy wykonywać do czasu wyczerpania kwoty wynagrodzenia umownego, jednak nie dłużej niż przez 34 miesiące w zakresie części 1-4, nie dłużej niż przez 12 miesięcy w zakresie części 5 oraz nie dłużej niż przez 24 miesiące w zakresie części 6 od dnia zawarcia umowy.</t>
  </si>
  <si>
    <t>Wodorowęglanowy dializat (typu Dializat CiCa dedykowany do aparatu Multifiltrate) o składzie: potas 2 lub 4 mmol/l; sód 133 mmol/l; wapń 0 mmol/l (bezwapniowy); magnez 0,75 lub 1,00 mmol/l; fosforany 0 lub 1,25 mmol/l; wodorowęglan 20 mmol/l. Opakowanie - 5,0 litrowy worek dwukomorowy.</t>
  </si>
  <si>
    <t>opak</t>
  </si>
  <si>
    <t>Cytrynian sodu 4% (136 mmol/l). Opakowanie - worek 1,5 litra. Worki muszą być kompatybilne z końcówka SecuNet, która jest zastosowana w zestawach do zabiegów nerkozastępczych z antykoagulacją cytrynianową i roztworem dwuwodnego chlorku wapnia  uzywanych przez Zamawiajacego. Zestawy te dedykowane są do posiadanych przez Zamawiającego urządzeń typu Multifiltrate</t>
  </si>
  <si>
    <t>Ilość</t>
  </si>
  <si>
    <t>j.m.</t>
  </si>
  <si>
    <t xml:space="preserve">Stenty nitynolowe dostępne w rozmiarach 6mm - 12mm i długościach 30mm -200mm, osadzone na multi-funkcyjnym, zbrojonym cewniku zakończonym rękojeścią (dostępna wersja bez rękojeści – wg preferencji operatora). System kompatybilny z introducerami 6Fr oraz prowadnikami 0.035″.  Wymagane 3 długości użytkowe systemu: 85cm/ 135cm oraz 175cm. Dostępne stenty kompatybilne z introducerami 5Fr oraz 4Fr o długościach odpowiednio: 5-8mm/ 4-7mm; Kompatybilne z prowadnikami  0.018″. Stent gwarantujący optymalny balans pomiędzy rezystancją kompresyjną a deformacją podłużną w naczyniu, dedykowany mało ruchliwym naczyniom o bardzo dużej kalcyfikacji, siła radialna powyżej 1N/mm - udokumentowana w testach wytrzymałościowych dla każdej średnicy oferowanego stentu: 6mm-12mm </t>
  </si>
  <si>
    <t>Czynsz dzierżawny brutto za 1 miesiąc</t>
  </si>
  <si>
    <t>Założony czas pracy urządzenia w godzinach [h]</t>
  </si>
  <si>
    <t>Przyjęty koszt 1 kWh [zł]</t>
  </si>
  <si>
    <t>Moc oferowanego urządzenia w watach [W]</t>
  </si>
  <si>
    <t>Numer katalogowy
(jeżeli istnieje)</t>
  </si>
  <si>
    <t xml:space="preserve">1. Balon do usuwania zwapnień dostępny 
w rozmiarach 3.5-7.0mm dla całkowitej długości balonu 60mm 
2. Balon do usuwania zwapnień dostępny 
w rozmiarach 2,5-4.0mm dla całkowitej długości balonu 40mm   
3. Zestaw kompatybilny z prowadnikiem 0.014”   
4. Zestaw kompatybilny z introducerem 5F, 6F, 7F – w zależności od długości balonu   
5. Długość robocza 138cm oraz 135cm   
</t>
  </si>
  <si>
    <t>Dzierżawa urządzenia do litotrypsji kompatybilnego z wyżej wymienionymi cewnikami balonowymi.                             Warunki serwisu:
1. Serwis w okresie dzierżawy: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3 dni.
4. Zapewnienie aparatu zastępczego, wolnego od wad, o parametrach nie gorszych od modelu ujętego w umowie w przypadku czasu naprawy przekraczającego 3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9. Dodatkowe szkolenie dla personelu medycznego, w przypadku wyrażenia takiej potrzeby przez personel medyczny.
10. Wykonawca wyraża zgodę na oznakowanie aparatu przez Zamawiającego w celach ewidencyjnych na czas obowiązywania umowy. Oznaczenie zostanie całkowicie usunięte przez Zamawiającego przed wydaniem aparatu.</t>
  </si>
  <si>
    <t>miesiące</t>
  </si>
  <si>
    <t xml:space="preserve">Urządzenie do litotrypsji (1 szt.) kompatybilnego z wyżej wymienionymi cewnikami balonowymi </t>
  </si>
  <si>
    <t>KLUCZ 1X UŻYTKU DO WYMIANY TIPU</t>
  </si>
  <si>
    <t>Bezprzewodowy generator noża ultradzwiekowego pozwalana wykonania 150 procedur. Działąjący na zasanie przetwornika energii w ruch mechaniczny</t>
  </si>
  <si>
    <t>Bezprzewodowa, jednorazowa końcówka noża ultradzwiękowego o długości 13, 26, 39 lub 48 cm, średnica 5 mm. Końcówka z jednym przyciskiem posiadającym dwie pozycje aktywujące tryby pracy, minimalny i maksymalny. Długość aktywnego ostrza 14,5 mm,  szerokość 0,8 mm, szczęki wygięte, wykonane z materiałów ograniczających przywieranie tkanek</t>
  </si>
  <si>
    <t>Strylna osłona jednorazowego użytku, będąca częścią wielorazowego staplera składającego się z zasilanej rękojeści, zasilanej osłony i przejściówki. Sterylna zasilana osłona zakrywa niesterylną zasilaną rękojeść w celu utworzenia aseptycznej bariery, interfejs sterowania i złącze uniwersalnej przejściówki</t>
  </si>
  <si>
    <t>Zamawiający wymaga użyczenia na czas trwania umowy bateri oraz ładowarki.</t>
  </si>
  <si>
    <t>Środek płuczący na bazie środków powierzchniowo-czynnych do użycia w myjniach dezynfektorach dla łatwego suszenia oraz uzyskania po płukaniu czystych powierzchni wyrobów medycznych. Odpowiedni do stali nierdzewnej, ceramiki, szkła, plastiku oraz odpornych metali miękkich, nie utrudniający penetracji pary, dozowanie 0,2-1,0 ml/l do płukania końcowego w temperaturze &gt;50C, składniki: anioniowe środki powierzchniowo czynne, niejonowe środki powierzchniowo czynne, środki konserwujące, regulator pH, formuła ulegająca biodegradacji. Wyrób medyczny. Wartość pH (koncentrat) 2,2, wartość pH (0,5% roztwór wodny) 6,2, gęstość względna (20oC) 1,008 g/cm3; lepkość poniżej 30 cps, Opakowanie 5L</t>
  </si>
  <si>
    <t>opak.</t>
  </si>
  <si>
    <t>Detergent średnio zasadowy do użycia w myjniach dezynfektorach, myjniach ultradzwiękowych oraz do mycia ręcznego wyrobów medycznych. Środek niskopienny, odpowiedni do uzycia do powierzchni odpornych na zasady takich jak stal nierdzewna, ceramika, szkło, plastik oraz metale miękkie, dozowanie 3-4 ml/l, do stosowania w temperaturach od 35C do 60C, temperatura mycia ręcznego/ultradzwiękowego od 35C do 50C, środek nie wymaga stosowania neutralizatora, składniki: anionowe środki powierzchniowo czynne, niejonowe środki powierzchniowo czynne, środki konserwujące, enzymy, środki maskujące, inhibitory korozji. Wartość ph (0,5% roztwór wody) ok 9,2. Formuła ulegająca biodegradacji. Wartość pH (koncentrat) 11,7. wartość PH (0,5 % roztwór wodny) 9,2 gęstość względna (20C) 1,073 g/cm3, lepkość poniżej 30 cps, opakowanie 5L</t>
  </si>
  <si>
    <t>(dostawa produktów i dzierżawa urządzenia)</t>
  </si>
  <si>
    <t>Czynsz dzierżawny brutto pozycji</t>
  </si>
  <si>
    <t>Koszt zużycia energii elektrycznej przez 1 urządzenie</t>
  </si>
  <si>
    <t>Zamawiający wymaga płynów dopuszczonych przez producenta urządzenia Multifiltrate. Producentem urządzenia jest Fresenius Medical.</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</si>
</sst>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 numFmtId="184" formatCode="#,##0_ ;\-#,##0\ "/>
    <numFmt numFmtId="185" formatCode="0_ ;\-0\ "/>
    <numFmt numFmtId="186" formatCode="#,##0.00;[Red]#,##0.00"/>
    <numFmt numFmtId="187" formatCode="[$-415]#,##0"/>
  </numFmts>
  <fonts count="52">
    <font>
      <sz val="10"/>
      <name val="Arial CE"/>
      <family val="0"/>
    </font>
    <font>
      <u val="single"/>
      <sz val="10"/>
      <color indexed="12"/>
      <name val="Arial CE"/>
      <family val="0"/>
    </font>
    <font>
      <u val="single"/>
      <sz val="10"/>
      <color indexed="36"/>
      <name val="Arial CE"/>
      <family val="0"/>
    </font>
    <font>
      <sz val="10"/>
      <name val="Arial"/>
      <family val="2"/>
    </font>
    <font>
      <b/>
      <sz val="11"/>
      <name val="Garamond"/>
      <family val="1"/>
    </font>
    <font>
      <sz val="11"/>
      <name val="Garamond"/>
      <family val="1"/>
    </font>
    <font>
      <sz val="8"/>
      <name val="Arial CE"/>
      <family val="0"/>
    </font>
    <font>
      <i/>
      <sz val="11"/>
      <color indexed="8"/>
      <name val="Garamond"/>
      <family val="1"/>
    </font>
    <font>
      <sz val="10"/>
      <color indexed="8"/>
      <name val="Arial"/>
      <family val="2"/>
    </font>
    <font>
      <sz val="10"/>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8"/>
      <name val="Czcionka tekstu podstawowego"/>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b/>
      <sz val="11"/>
      <color indexed="8"/>
      <name val="Garamond"/>
      <family val="1"/>
    </font>
    <font>
      <sz val="11"/>
      <color indexed="8"/>
      <name val="Garamond"/>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theme="1"/>
      <name val="Garamond"/>
      <family val="1"/>
    </font>
    <font>
      <sz val="11"/>
      <color theme="1"/>
      <name val="Garamond"/>
      <family val="1"/>
    </font>
    <font>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8" fillId="0" borderId="0">
      <alignment/>
      <protection/>
    </xf>
    <xf numFmtId="0" fontId="0" fillId="0" borderId="0">
      <alignment/>
      <protection/>
    </xf>
    <xf numFmtId="0" fontId="42"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3" fillId="0" borderId="0">
      <alignment/>
      <protection/>
    </xf>
    <xf numFmtId="0" fontId="0" fillId="0" borderId="0">
      <alignment/>
      <protection/>
    </xf>
    <xf numFmtId="0" fontId="43"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8" fillId="32" borderId="0" applyNumberFormat="0" applyBorder="0" applyAlignment="0" applyProtection="0"/>
  </cellStyleXfs>
  <cellXfs count="126">
    <xf numFmtId="0" fontId="0" fillId="0" borderId="0" xfId="0" applyAlignment="1">
      <alignment/>
    </xf>
    <xf numFmtId="0" fontId="4" fillId="33"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5" fillId="34" borderId="0" xfId="0" applyNumberFormat="1" applyFont="1" applyFill="1" applyBorder="1" applyAlignment="1" applyProtection="1">
      <alignment horizontal="left" vertical="top" wrapText="1"/>
      <protection locked="0"/>
    </xf>
    <xf numFmtId="0" fontId="5" fillId="34" borderId="0" xfId="0" applyFont="1" applyFill="1" applyBorder="1" applyAlignment="1" applyProtection="1">
      <alignment horizontal="center" vertical="top" wrapText="1"/>
      <protection locked="0"/>
    </xf>
    <xf numFmtId="44" fontId="5" fillId="34" borderId="11" xfId="0" applyNumberFormat="1"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1" fontId="5" fillId="34" borderId="0" xfId="0" applyNumberFormat="1" applyFont="1" applyFill="1" applyAlignment="1" applyProtection="1">
      <alignment horizontal="left" vertical="top" wrapText="1"/>
      <protection locked="0"/>
    </xf>
    <xf numFmtId="0" fontId="5" fillId="34" borderId="0" xfId="0" applyFont="1" applyFill="1" applyAlignment="1" applyProtection="1">
      <alignment horizontal="center"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5" fillId="34" borderId="11"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5" fillId="34" borderId="10" xfId="0" applyNumberFormat="1" applyFont="1" applyFill="1" applyBorder="1" applyAlignment="1" applyProtection="1">
      <alignment horizontal="center" vertical="center" wrapText="1" shrinkToFit="1"/>
      <protection locked="0"/>
    </xf>
    <xf numFmtId="4" fontId="5" fillId="0" borderId="10" xfId="0" applyNumberFormat="1" applyFont="1" applyFill="1" applyBorder="1" applyAlignment="1" applyProtection="1">
      <alignment horizontal="center" vertical="center" wrapText="1" shrinkToFit="1"/>
      <protection locked="0"/>
    </xf>
    <xf numFmtId="44" fontId="5" fillId="0" borderId="10"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5" fillId="0" borderId="0" xfId="0" applyFont="1" applyFill="1" applyAlignment="1" applyProtection="1">
      <alignment vertical="top" wrapText="1"/>
      <protection locked="0"/>
    </xf>
    <xf numFmtId="175" fontId="4" fillId="33" borderId="12" xfId="42" applyNumberFormat="1" applyFont="1" applyFill="1" applyBorder="1" applyAlignment="1" applyProtection="1">
      <alignment horizontal="center" vertical="center" wrapText="1"/>
      <protection locked="0"/>
    </xf>
    <xf numFmtId="0" fontId="5" fillId="33" borderId="11" xfId="0" applyFont="1" applyFill="1" applyBorder="1" applyAlignment="1">
      <alignment horizontal="center" vertical="center" wrapText="1"/>
    </xf>
    <xf numFmtId="0" fontId="5" fillId="0"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Alignment="1">
      <alignment/>
    </xf>
    <xf numFmtId="3" fontId="5"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xf>
    <xf numFmtId="0" fontId="5" fillId="0" borderId="13"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3" fontId="5" fillId="0" borderId="0" xfId="76"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0" fontId="5" fillId="0" borderId="0" xfId="0" applyFont="1" applyAlignment="1" quotePrefix="1">
      <alignment/>
    </xf>
    <xf numFmtId="0" fontId="4" fillId="4" borderId="14"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top" wrapText="1"/>
      <protection locked="0"/>
    </xf>
    <xf numFmtId="2" fontId="5" fillId="0" borderId="10" xfId="0" applyNumberFormat="1" applyFont="1" applyFill="1" applyBorder="1" applyAlignment="1" applyProtection="1">
      <alignment horizontal="center" vertical="center" wrapText="1"/>
      <protection locked="0"/>
    </xf>
    <xf numFmtId="186" fontId="5" fillId="0" borderId="10" xfId="0" applyNumberFormat="1" applyFont="1" applyFill="1" applyBorder="1" applyAlignment="1" applyProtection="1">
      <alignment horizontal="center" vertical="center" wrapText="1" shrinkToFit="1"/>
      <protection locked="0"/>
    </xf>
    <xf numFmtId="2" fontId="5" fillId="0" borderId="10" xfId="0" applyNumberFormat="1" applyFont="1" applyFill="1" applyBorder="1" applyAlignment="1" applyProtection="1">
      <alignment horizontal="center" vertical="center" wrapText="1" shrinkToFit="1"/>
      <protection locked="0"/>
    </xf>
    <xf numFmtId="0" fontId="49" fillId="35" borderId="0" xfId="62" applyFont="1" applyFill="1" applyAlignment="1" applyProtection="1">
      <alignment horizontal="left" vertical="center" wrapText="1"/>
      <protection locked="0"/>
    </xf>
    <xf numFmtId="0" fontId="50" fillId="0" borderId="0" xfId="58" applyFont="1" applyFill="1" applyAlignment="1" applyProtection="1">
      <alignment horizontal="left" vertical="top" wrapText="1"/>
      <protection locked="0"/>
    </xf>
    <xf numFmtId="0" fontId="5" fillId="0" borderId="12" xfId="0" applyFont="1" applyFill="1" applyBorder="1" applyAlignment="1">
      <alignment horizontal="left" vertical="center" wrapText="1"/>
    </xf>
    <xf numFmtId="3" fontId="50" fillId="0" borderId="10" xfId="0" applyNumberFormat="1" applyFont="1" applyFill="1" applyBorder="1" applyAlignment="1">
      <alignment horizontal="center" vertical="center" wrapText="1"/>
    </xf>
    <xf numFmtId="3" fontId="5" fillId="0" borderId="10" xfId="0" applyNumberFormat="1" applyFont="1" applyFill="1" applyBorder="1" applyAlignment="1" applyProtection="1">
      <alignment horizontal="center" vertical="center" wrapText="1"/>
      <protection/>
    </xf>
    <xf numFmtId="0" fontId="50" fillId="0" borderId="10" xfId="0" applyFont="1" applyFill="1" applyBorder="1" applyAlignment="1" applyProtection="1">
      <alignment horizontal="center" vertical="center" wrapText="1"/>
      <protection locked="0"/>
    </xf>
    <xf numFmtId="3" fontId="51" fillId="33" borderId="10" xfId="0" applyNumberFormat="1" applyFont="1" applyFill="1" applyBorder="1" applyAlignment="1">
      <alignment horizontal="center" vertical="center" wrapText="1"/>
    </xf>
    <xf numFmtId="3" fontId="49" fillId="33"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pplyProtection="1">
      <alignment horizontal="center" vertical="top" wrapText="1"/>
      <protection locked="0"/>
    </xf>
    <xf numFmtId="44" fontId="50" fillId="0" borderId="10" xfId="79" applyFont="1" applyFill="1" applyBorder="1" applyAlignment="1" applyProtection="1">
      <alignment horizontal="center" vertical="center" wrapText="1"/>
      <protection locked="0"/>
    </xf>
    <xf numFmtId="0" fontId="50" fillId="0" borderId="10" xfId="0" applyFont="1" applyFill="1" applyBorder="1" applyAlignment="1" applyProtection="1">
      <alignment horizontal="left" vertical="top" wrapText="1"/>
      <protection locked="0"/>
    </xf>
    <xf numFmtId="0" fontId="50" fillId="0" borderId="0" xfId="0" applyFont="1" applyFill="1" applyAlignment="1" applyProtection="1">
      <alignment horizontal="left" vertical="top" wrapText="1"/>
      <protection locked="0"/>
    </xf>
    <xf numFmtId="3" fontId="50" fillId="0" borderId="0" xfId="0" applyNumberFormat="1" applyFont="1" applyFill="1" applyAlignment="1" applyProtection="1">
      <alignment horizontal="left" vertical="top" wrapText="1"/>
      <protection locked="0"/>
    </xf>
    <xf numFmtId="175" fontId="50" fillId="0" borderId="10" xfId="45" applyNumberFormat="1" applyFont="1" applyFill="1" applyBorder="1" applyAlignment="1" applyProtection="1">
      <alignment horizontal="left" vertical="top" wrapText="1"/>
      <protection locked="0"/>
    </xf>
    <xf numFmtId="44" fontId="5" fillId="0" borderId="10" xfId="79" applyFont="1" applyFill="1" applyBorder="1" applyAlignment="1" applyProtection="1">
      <alignment horizontal="center" vertical="top" wrapText="1"/>
      <protection locked="0"/>
    </xf>
    <xf numFmtId="0" fontId="5" fillId="0" borderId="0" xfId="0" applyFont="1" applyAlignment="1">
      <alignment horizontal="left" vertical="top" wrapText="1"/>
    </xf>
    <xf numFmtId="0" fontId="5" fillId="36" borderId="0" xfId="0" applyFont="1" applyFill="1" applyAlignment="1" applyProtection="1">
      <alignment horizontal="left" vertical="top" wrapText="1"/>
      <protection locked="0"/>
    </xf>
    <xf numFmtId="0" fontId="5" fillId="33" borderId="12" xfId="0" applyFont="1" applyFill="1" applyBorder="1" applyAlignment="1" applyProtection="1">
      <alignment horizontal="center" vertical="center" wrapText="1"/>
      <protection locked="0"/>
    </xf>
    <xf numFmtId="1" fontId="5" fillId="33" borderId="10" xfId="0" applyNumberFormat="1" applyFont="1" applyFill="1" applyBorder="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locked="0"/>
    </xf>
    <xf numFmtId="3" fontId="5" fillId="36" borderId="10" xfId="0" applyNumberFormat="1" applyFont="1" applyFill="1" applyBorder="1" applyAlignment="1" applyProtection="1">
      <alignment horizontal="center" vertical="center" wrapText="1"/>
      <protection locked="0"/>
    </xf>
    <xf numFmtId="4" fontId="5" fillId="36" borderId="10" xfId="0" applyNumberFormat="1" applyFont="1" applyFill="1" applyBorder="1" applyAlignment="1" applyProtection="1">
      <alignment horizontal="center" vertical="center" wrapText="1"/>
      <protection locked="0"/>
    </xf>
    <xf numFmtId="44" fontId="5" fillId="36" borderId="12" xfId="0" applyNumberFormat="1" applyFont="1" applyFill="1" applyBorder="1" applyAlignment="1" applyProtection="1">
      <alignment horizontal="left" vertical="top" wrapText="1"/>
      <protection locked="0"/>
    </xf>
    <xf numFmtId="44" fontId="5" fillId="36" borderId="10" xfId="0" applyNumberFormat="1" applyFont="1" applyFill="1" applyBorder="1" applyAlignment="1" applyProtection="1">
      <alignment horizontal="left" vertical="top" wrapText="1"/>
      <protection locked="0"/>
    </xf>
    <xf numFmtId="0" fontId="4" fillId="33" borderId="10" xfId="0"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 fillId="33" borderId="12" xfId="0" applyFont="1" applyFill="1" applyBorder="1" applyAlignment="1" applyProtection="1">
      <alignment horizontal="center" vertical="top" wrapText="1"/>
      <protection locked="0"/>
    </xf>
    <xf numFmtId="0" fontId="4" fillId="33" borderId="10" xfId="0" applyFont="1" applyFill="1" applyBorder="1" applyAlignment="1" applyProtection="1">
      <alignment horizontal="center" vertical="top" wrapText="1"/>
      <protection locked="0"/>
    </xf>
    <xf numFmtId="2" fontId="50" fillId="0" borderId="10" xfId="0" applyNumberFormat="1" applyFont="1" applyFill="1" applyBorder="1" applyAlignment="1" applyProtection="1">
      <alignment horizontal="center" vertical="top" wrapText="1"/>
      <protection locked="0"/>
    </xf>
    <xf numFmtId="0" fontId="49" fillId="33" borderId="10" xfId="0" applyFont="1" applyFill="1" applyBorder="1" applyAlignment="1" applyProtection="1">
      <alignment horizontal="center" vertical="center" wrapText="1"/>
      <protection locked="0"/>
    </xf>
    <xf numFmtId="2" fontId="50" fillId="0" borderId="10" xfId="0" applyNumberFormat="1" applyFont="1" applyFill="1" applyBorder="1" applyAlignment="1" applyProtection="1">
      <alignment horizontal="center" vertical="center" wrapText="1"/>
      <protection locked="0"/>
    </xf>
    <xf numFmtId="0" fontId="50"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3" fontId="4" fillId="4" borderId="15" xfId="0" applyNumberFormat="1" applyFont="1" applyFill="1" applyBorder="1" applyAlignment="1" applyProtection="1">
      <alignment horizontal="center" vertical="top" wrapText="1"/>
      <protection locked="0"/>
    </xf>
    <xf numFmtId="0" fontId="5" fillId="4" borderId="16" xfId="0" applyFont="1" applyFill="1" applyBorder="1" applyAlignment="1">
      <alignment horizontal="center" vertical="top" wrapText="1"/>
    </xf>
    <xf numFmtId="44" fontId="5" fillId="0" borderId="13" xfId="76" applyNumberFormat="1" applyFont="1" applyFill="1" applyBorder="1" applyAlignment="1" applyProtection="1">
      <alignment horizontal="left" vertical="center" wrapText="1"/>
      <protection locked="0"/>
    </xf>
    <xf numFmtId="44" fontId="5" fillId="0" borderId="13" xfId="0" applyNumberFormat="1" applyFont="1" applyFill="1" applyBorder="1" applyAlignment="1">
      <alignment horizontal="left" vertical="center" wrapText="1"/>
    </xf>
    <xf numFmtId="0" fontId="50" fillId="0" borderId="0" xfId="0" applyFont="1" applyFill="1" applyBorder="1" applyAlignment="1" applyProtection="1">
      <alignment horizontal="left" vertical="center" wrapText="1"/>
      <protection/>
    </xf>
    <xf numFmtId="0" fontId="5" fillId="0" borderId="0" xfId="0" applyFont="1" applyFill="1" applyAlignment="1" applyProtection="1">
      <alignment horizontal="justify"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17"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0" fontId="5" fillId="0" borderId="0" xfId="0" applyFont="1" applyFill="1" applyAlignment="1">
      <alignment vertical="top" wrapText="1"/>
    </xf>
    <xf numFmtId="49" fontId="5" fillId="0" borderId="0" xfId="0" applyNumberFormat="1" applyFont="1" applyFill="1" applyBorder="1" applyAlignment="1" applyProtection="1">
      <alignment vertical="top" wrapText="1"/>
      <protection locked="0"/>
    </xf>
    <xf numFmtId="49" fontId="5" fillId="0" borderId="10"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49" fontId="5" fillId="36" borderId="10" xfId="0" applyNumberFormat="1" applyFont="1" applyFill="1" applyBorder="1" applyAlignment="1" applyProtection="1">
      <alignment horizontal="left" vertical="top" wrapText="1"/>
      <protection locked="0"/>
    </xf>
    <xf numFmtId="0" fontId="9" fillId="0" borderId="10" xfId="0" applyFont="1" applyBorder="1" applyAlignment="1">
      <alignment wrapText="1"/>
    </xf>
  </cellXfs>
  <cellStyles count="6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_Sheet1 2" xfId="55"/>
    <cellStyle name="Normalny 10" xfId="56"/>
    <cellStyle name="Normalny 12" xfId="57"/>
    <cellStyle name="Normalny 2" xfId="58"/>
    <cellStyle name="Normalny 2 2" xfId="59"/>
    <cellStyle name="Normalny 2 2 2" xfId="60"/>
    <cellStyle name="Normalny 3" xfId="61"/>
    <cellStyle name="Normalny 4" xfId="62"/>
    <cellStyle name="Normalny 4 2" xfId="63"/>
    <cellStyle name="Normalny 5" xfId="64"/>
    <cellStyle name="Normalny 6" xfId="65"/>
    <cellStyle name="Normalny 7" xfId="66"/>
    <cellStyle name="Normalny 8" xfId="67"/>
    <cellStyle name="Obliczenia" xfId="68"/>
    <cellStyle name="Followed Hyperlink" xfId="69"/>
    <cellStyle name="Percent" xfId="70"/>
    <cellStyle name="Suma" xfId="71"/>
    <cellStyle name="Tekst objaśnienia" xfId="72"/>
    <cellStyle name="Tekst ostrzeżenia" xfId="73"/>
    <cellStyle name="Tytuł" xfId="74"/>
    <cellStyle name="Uwaga" xfId="75"/>
    <cellStyle name="Currency" xfId="76"/>
    <cellStyle name="Currency [0]" xfId="77"/>
    <cellStyle name="Walutowy 2" xfId="78"/>
    <cellStyle name="Walutowy 3" xfId="79"/>
    <cellStyle name="Zły"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E52"/>
  <sheetViews>
    <sheetView showGridLines="0" tabSelected="1" zoomScale="115" zoomScaleNormal="115" zoomScalePageLayoutView="0" workbookViewId="0" topLeftCell="A1">
      <selection activeCell="C4" sqref="C4"/>
    </sheetView>
  </sheetViews>
  <sheetFormatPr defaultColWidth="9.00390625" defaultRowHeight="12.75"/>
  <cols>
    <col min="1" max="1" width="3.625" style="37" customWidth="1"/>
    <col min="2" max="2" width="19.25390625" style="37" customWidth="1"/>
    <col min="3" max="3" width="47.75390625" style="37" customWidth="1"/>
    <col min="4" max="4" width="13.625" style="37" customWidth="1"/>
    <col min="5" max="5" width="28.875" style="37" customWidth="1"/>
    <col min="6" max="16384" width="9.125" style="37" customWidth="1"/>
  </cols>
  <sheetData>
    <row r="1" spans="1:4" ht="15">
      <c r="A1" s="36"/>
      <c r="B1" s="36"/>
      <c r="C1" s="36"/>
      <c r="D1" s="38" t="s">
        <v>11</v>
      </c>
    </row>
    <row r="2" spans="1:4" ht="15">
      <c r="A2" s="36"/>
      <c r="B2" s="39"/>
      <c r="C2" s="39" t="s">
        <v>12</v>
      </c>
      <c r="D2" s="39"/>
    </row>
    <row r="3" spans="1:4" ht="15">
      <c r="A3" s="36"/>
      <c r="B3" s="36"/>
      <c r="C3" s="36"/>
      <c r="D3" s="40"/>
    </row>
    <row r="4" spans="1:4" ht="15">
      <c r="A4" s="36"/>
      <c r="B4" s="36" t="s">
        <v>13</v>
      </c>
      <c r="C4" s="36" t="s">
        <v>61</v>
      </c>
      <c r="D4" s="40"/>
    </row>
    <row r="5" spans="1:4" ht="15">
      <c r="A5" s="36"/>
      <c r="B5" s="36"/>
      <c r="C5" s="36"/>
      <c r="D5" s="40"/>
    </row>
    <row r="6" spans="1:4" ht="31.5" customHeight="1">
      <c r="A6" s="36"/>
      <c r="B6" s="36" t="s">
        <v>14</v>
      </c>
      <c r="C6" s="99" t="s">
        <v>62</v>
      </c>
      <c r="D6" s="99"/>
    </row>
    <row r="7" spans="1:4" ht="15">
      <c r="A7" s="36"/>
      <c r="B7" s="36"/>
      <c r="C7" s="36"/>
      <c r="D7" s="40"/>
    </row>
    <row r="8" spans="1:4" ht="15">
      <c r="A8" s="36"/>
      <c r="B8" s="41" t="s">
        <v>15</v>
      </c>
      <c r="C8" s="100"/>
      <c r="D8" s="101"/>
    </row>
    <row r="9" spans="1:4" ht="30">
      <c r="A9" s="36"/>
      <c r="B9" s="41" t="s">
        <v>16</v>
      </c>
      <c r="C9" s="102"/>
      <c r="D9" s="103"/>
    </row>
    <row r="10" spans="1:4" ht="15">
      <c r="A10" s="36"/>
      <c r="B10" s="41" t="s">
        <v>17</v>
      </c>
      <c r="C10" s="104"/>
      <c r="D10" s="105"/>
    </row>
    <row r="11" spans="1:4" ht="15">
      <c r="A11" s="36"/>
      <c r="B11" s="41" t="s">
        <v>18</v>
      </c>
      <c r="C11" s="104"/>
      <c r="D11" s="105"/>
    </row>
    <row r="12" spans="1:4" ht="15">
      <c r="A12" s="36"/>
      <c r="B12" s="41" t="s">
        <v>19</v>
      </c>
      <c r="C12" s="104"/>
      <c r="D12" s="105"/>
    </row>
    <row r="13" spans="1:4" ht="15">
      <c r="A13" s="36"/>
      <c r="B13" s="41" t="s">
        <v>20</v>
      </c>
      <c r="C13" s="104"/>
      <c r="D13" s="105"/>
    </row>
    <row r="14" spans="1:4" ht="15">
      <c r="A14" s="36"/>
      <c r="B14" s="41" t="s">
        <v>21</v>
      </c>
      <c r="C14" s="104"/>
      <c r="D14" s="105"/>
    </row>
    <row r="15" spans="1:4" ht="15">
      <c r="A15" s="36"/>
      <c r="B15" s="41" t="s">
        <v>22</v>
      </c>
      <c r="C15" s="104"/>
      <c r="D15" s="105"/>
    </row>
    <row r="16" spans="1:4" ht="15">
      <c r="A16" s="36"/>
      <c r="B16" s="41" t="s">
        <v>23</v>
      </c>
      <c r="C16" s="104"/>
      <c r="D16" s="105"/>
    </row>
    <row r="17" spans="1:4" ht="15">
      <c r="A17" s="36"/>
      <c r="B17" s="41" t="s">
        <v>24</v>
      </c>
      <c r="C17" s="104"/>
      <c r="D17" s="105"/>
    </row>
    <row r="18" spans="1:4" ht="15">
      <c r="A18" s="36"/>
      <c r="B18" s="36"/>
      <c r="C18" s="35"/>
      <c r="D18" s="42"/>
    </row>
    <row r="19" spans="1:4" ht="15">
      <c r="A19" s="36"/>
      <c r="B19" s="106" t="s">
        <v>25</v>
      </c>
      <c r="C19" s="107"/>
      <c r="D19" s="43"/>
    </row>
    <row r="20" spans="1:4" ht="15.75" thickBot="1">
      <c r="A20" s="36"/>
      <c r="B20" s="36"/>
      <c r="C20" s="33"/>
      <c r="D20" s="43"/>
    </row>
    <row r="21" spans="1:4" ht="15.75" thickBot="1">
      <c r="A21" s="36"/>
      <c r="B21" s="59" t="s">
        <v>26</v>
      </c>
      <c r="C21" s="108" t="s">
        <v>0</v>
      </c>
      <c r="D21" s="109"/>
    </row>
    <row r="22" spans="1:5" ht="15">
      <c r="A22" s="44"/>
      <c r="B22" s="45" t="s">
        <v>27</v>
      </c>
      <c r="C22" s="110">
        <f>'część (1)'!$F$6</f>
        <v>0</v>
      </c>
      <c r="D22" s="111"/>
      <c r="E22" s="58"/>
    </row>
    <row r="23" spans="1:4" ht="15">
      <c r="A23" s="44"/>
      <c r="B23" s="46" t="s">
        <v>28</v>
      </c>
      <c r="C23" s="110">
        <f>'część (2)'!F6</f>
        <v>0</v>
      </c>
      <c r="D23" s="111"/>
    </row>
    <row r="24" spans="1:5" ht="15">
      <c r="A24" s="44"/>
      <c r="B24" s="45" t="s">
        <v>29</v>
      </c>
      <c r="C24" s="110">
        <f>'część (3)'!F6</f>
        <v>0</v>
      </c>
      <c r="D24" s="111"/>
      <c r="E24" s="37" t="s">
        <v>87</v>
      </c>
    </row>
    <row r="25" spans="1:4" ht="15">
      <c r="A25" s="44"/>
      <c r="B25" s="46" t="s">
        <v>30</v>
      </c>
      <c r="C25" s="110">
        <f>'część (4)'!F6</f>
        <v>0</v>
      </c>
      <c r="D25" s="111"/>
    </row>
    <row r="26" spans="1:4" ht="15" customHeight="1">
      <c r="A26" s="44"/>
      <c r="B26" s="45" t="s">
        <v>31</v>
      </c>
      <c r="C26" s="110">
        <f>'część (5)'!F6</f>
        <v>0</v>
      </c>
      <c r="D26" s="111"/>
    </row>
    <row r="27" spans="1:4" ht="15">
      <c r="A27" s="44"/>
      <c r="B27" s="46" t="s">
        <v>32</v>
      </c>
      <c r="C27" s="110">
        <f>'część (6)'!F6</f>
        <v>0</v>
      </c>
      <c r="D27" s="111"/>
    </row>
    <row r="28" spans="1:4" ht="15">
      <c r="A28" s="36"/>
      <c r="B28" s="47"/>
      <c r="C28" s="36"/>
      <c r="D28" s="48"/>
    </row>
    <row r="29" spans="1:4" ht="99" customHeight="1">
      <c r="A29" s="36" t="s">
        <v>1</v>
      </c>
      <c r="B29" s="112" t="s">
        <v>58</v>
      </c>
      <c r="C29" s="112"/>
      <c r="D29" s="112"/>
    </row>
    <row r="30" spans="1:4" ht="22.5" customHeight="1">
      <c r="A30" s="36" t="s">
        <v>34</v>
      </c>
      <c r="B30" s="107" t="s">
        <v>33</v>
      </c>
      <c r="C30" s="106"/>
      <c r="D30" s="117"/>
    </row>
    <row r="31" spans="1:4" ht="69.75" customHeight="1">
      <c r="A31" s="36" t="s">
        <v>35</v>
      </c>
      <c r="B31" s="118" t="s">
        <v>63</v>
      </c>
      <c r="C31" s="118"/>
      <c r="D31" s="118"/>
    </row>
    <row r="32" spans="1:4" ht="70.5" customHeight="1">
      <c r="A32" s="49" t="s">
        <v>36</v>
      </c>
      <c r="B32" s="99" t="s">
        <v>59</v>
      </c>
      <c r="C32" s="99"/>
      <c r="D32" s="99"/>
    </row>
    <row r="33" spans="1:4" ht="53.25" customHeight="1">
      <c r="A33" s="36" t="s">
        <v>38</v>
      </c>
      <c r="B33" s="99" t="s">
        <v>37</v>
      </c>
      <c r="C33" s="113"/>
      <c r="D33" s="113"/>
    </row>
    <row r="34" spans="1:4" ht="40.5" customHeight="1">
      <c r="A34" s="36" t="s">
        <v>40</v>
      </c>
      <c r="B34" s="106" t="s">
        <v>39</v>
      </c>
      <c r="C34" s="107"/>
      <c r="D34" s="107"/>
    </row>
    <row r="35" spans="1:4" ht="55.5" customHeight="1">
      <c r="A35" s="36" t="s">
        <v>42</v>
      </c>
      <c r="B35" s="99" t="s">
        <v>41</v>
      </c>
      <c r="C35" s="113"/>
      <c r="D35" s="113"/>
    </row>
    <row r="36" spans="1:4" ht="126" customHeight="1">
      <c r="A36" s="36" t="s">
        <v>43</v>
      </c>
      <c r="B36" s="106" t="s">
        <v>57</v>
      </c>
      <c r="C36" s="106"/>
      <c r="D36" s="106"/>
    </row>
    <row r="37" spans="1:4" ht="15">
      <c r="A37" s="50" t="s">
        <v>56</v>
      </c>
      <c r="B37" s="34" t="s">
        <v>44</v>
      </c>
      <c r="C37" s="33"/>
      <c r="D37" s="36"/>
    </row>
    <row r="38" spans="1:4" ht="15">
      <c r="A38" s="36"/>
      <c r="B38" s="33"/>
      <c r="C38" s="33"/>
      <c r="D38" s="51"/>
    </row>
    <row r="39" spans="1:4" ht="15">
      <c r="A39" s="36"/>
      <c r="B39" s="114" t="s">
        <v>45</v>
      </c>
      <c r="C39" s="115"/>
      <c r="D39" s="116"/>
    </row>
    <row r="40" spans="1:4" ht="15">
      <c r="A40" s="36"/>
      <c r="B40" s="114" t="s">
        <v>46</v>
      </c>
      <c r="C40" s="116"/>
      <c r="D40" s="41"/>
    </row>
    <row r="41" spans="1:4" ht="15">
      <c r="A41" s="36"/>
      <c r="B41" s="120"/>
      <c r="C41" s="121"/>
      <c r="D41" s="41"/>
    </row>
    <row r="42" spans="1:4" ht="15">
      <c r="A42" s="36"/>
      <c r="B42" s="120"/>
      <c r="C42" s="121"/>
      <c r="D42" s="41"/>
    </row>
    <row r="43" spans="1:4" ht="15">
      <c r="A43" s="36"/>
      <c r="B43" s="120"/>
      <c r="C43" s="121"/>
      <c r="D43" s="41"/>
    </row>
    <row r="44" spans="1:4" ht="15">
      <c r="A44" s="36"/>
      <c r="B44" s="53" t="s">
        <v>47</v>
      </c>
      <c r="C44" s="53"/>
      <c r="D44" s="51"/>
    </row>
    <row r="45" spans="1:4" ht="15">
      <c r="A45" s="36"/>
      <c r="B45" s="114" t="s">
        <v>48</v>
      </c>
      <c r="C45" s="115"/>
      <c r="D45" s="116"/>
    </row>
    <row r="46" spans="1:4" ht="30">
      <c r="A46" s="36"/>
      <c r="B46" s="54" t="s">
        <v>46</v>
      </c>
      <c r="C46" s="52" t="s">
        <v>49</v>
      </c>
      <c r="D46" s="55" t="s">
        <v>50</v>
      </c>
    </row>
    <row r="47" spans="1:4" ht="15">
      <c r="A47" s="36"/>
      <c r="B47" s="56"/>
      <c r="C47" s="52"/>
      <c r="D47" s="57"/>
    </row>
    <row r="48" spans="1:4" ht="15">
      <c r="A48" s="36"/>
      <c r="B48" s="56"/>
      <c r="C48" s="52"/>
      <c r="D48" s="57"/>
    </row>
    <row r="49" spans="1:4" ht="15">
      <c r="A49" s="36"/>
      <c r="B49" s="53"/>
      <c r="C49" s="53"/>
      <c r="D49" s="51"/>
    </row>
    <row r="50" spans="1:4" ht="15">
      <c r="A50" s="36"/>
      <c r="B50" s="114" t="s">
        <v>51</v>
      </c>
      <c r="C50" s="115"/>
      <c r="D50" s="116"/>
    </row>
    <row r="51" spans="1:4" ht="15">
      <c r="A51" s="36"/>
      <c r="B51" s="119" t="s">
        <v>52</v>
      </c>
      <c r="C51" s="119"/>
      <c r="D51" s="41"/>
    </row>
    <row r="52" spans="1:4" ht="15">
      <c r="A52" s="36"/>
      <c r="B52" s="101"/>
      <c r="C52" s="101"/>
      <c r="D52" s="41"/>
    </row>
  </sheetData>
  <sheetProtection/>
  <mergeCells count="36">
    <mergeCell ref="B51:C51"/>
    <mergeCell ref="B52:C52"/>
    <mergeCell ref="B36:D36"/>
    <mergeCell ref="B39:D39"/>
    <mergeCell ref="B40:C40"/>
    <mergeCell ref="B41:C41"/>
    <mergeCell ref="B42:C42"/>
    <mergeCell ref="B43:C43"/>
    <mergeCell ref="B29:D29"/>
    <mergeCell ref="C27:D27"/>
    <mergeCell ref="B32:D32"/>
    <mergeCell ref="B33:D33"/>
    <mergeCell ref="B45:D45"/>
    <mergeCell ref="B50:D50"/>
    <mergeCell ref="B34:D34"/>
    <mergeCell ref="B35:D35"/>
    <mergeCell ref="B30:D30"/>
    <mergeCell ref="B31:D31"/>
    <mergeCell ref="C21:D21"/>
    <mergeCell ref="C22:D22"/>
    <mergeCell ref="C23:D23"/>
    <mergeCell ref="C24:D24"/>
    <mergeCell ref="C25:D25"/>
    <mergeCell ref="C26:D26"/>
    <mergeCell ref="C13:D13"/>
    <mergeCell ref="C14:D14"/>
    <mergeCell ref="C15:D15"/>
    <mergeCell ref="C16:D16"/>
    <mergeCell ref="C17:D17"/>
    <mergeCell ref="B19:C19"/>
    <mergeCell ref="C6:D6"/>
    <mergeCell ref="C8:D8"/>
    <mergeCell ref="C9:D9"/>
    <mergeCell ref="C10:D10"/>
    <mergeCell ref="C11:D11"/>
    <mergeCell ref="C12:D12"/>
  </mergeCells>
  <printOptions/>
  <pageMargins left="0.7" right="0.7" top="0.75" bottom="0.75" header="0.3" footer="0.3"/>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zoomScaleSheetLayoutView="80" zoomScalePageLayoutView="0" workbookViewId="0" topLeftCell="A1">
      <selection activeCell="B11" sqref="B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32.125" style="2" customWidth="1"/>
    <col min="9" max="10" width="14.25390625" style="2" customWidth="1"/>
    <col min="11" max="16384" width="11.375" style="2" customWidth="1"/>
  </cols>
  <sheetData>
    <row r="1" spans="5:8" ht="15">
      <c r="E1" s="122"/>
      <c r="F1" s="122"/>
      <c r="G1" s="123" t="s">
        <v>53</v>
      </c>
      <c r="H1" s="123"/>
    </row>
    <row r="2" spans="8:9" ht="15" customHeight="1">
      <c r="H2" s="3" t="s">
        <v>54</v>
      </c>
      <c r="I2" s="29"/>
    </row>
    <row r="3" spans="2:8" ht="15">
      <c r="B3" s="5" t="s">
        <v>2</v>
      </c>
      <c r="C3" s="6">
        <v>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28" t="s">
        <v>5</v>
      </c>
      <c r="B8" s="28" t="s">
        <v>7</v>
      </c>
      <c r="C8" s="30" t="s">
        <v>6</v>
      </c>
      <c r="D8" s="72" t="s">
        <v>68</v>
      </c>
      <c r="E8" s="28" t="s">
        <v>8</v>
      </c>
      <c r="F8" s="28" t="s">
        <v>9</v>
      </c>
      <c r="G8" s="28" t="s">
        <v>10</v>
      </c>
      <c r="H8" s="28" t="s">
        <v>3</v>
      </c>
    </row>
    <row r="9" spans="1:8" ht="45">
      <c r="A9" s="61" t="s">
        <v>1</v>
      </c>
      <c r="B9" s="67" t="s">
        <v>64</v>
      </c>
      <c r="C9" s="68">
        <v>70000</v>
      </c>
      <c r="D9" s="69" t="s">
        <v>65</v>
      </c>
      <c r="E9" s="32"/>
      <c r="F9" s="32"/>
      <c r="G9" s="62"/>
      <c r="H9" s="26">
        <f>ROUND(ROUND(C9,2)*ROUND(G9,2),2)</f>
        <v>0</v>
      </c>
    </row>
    <row r="11" ht="30">
      <c r="B11" s="98" t="s">
        <v>90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showGridLines="0" zoomScaleSheetLayoutView="80" zoomScalePageLayoutView="0" workbookViewId="0" topLeftCell="A1">
      <selection activeCell="F23" sqref="F23"/>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5.875" style="2" customWidth="1"/>
    <col min="9" max="10" width="14.25390625" style="2" customWidth="1"/>
    <col min="11" max="16384" width="11.375" style="2" customWidth="1"/>
  </cols>
  <sheetData>
    <row r="1" spans="5:8" ht="15">
      <c r="E1" s="122"/>
      <c r="F1" s="122"/>
      <c r="G1" s="123" t="s">
        <v>53</v>
      </c>
      <c r="H1" s="123"/>
    </row>
    <row r="2" ht="15">
      <c r="H2" s="3" t="s">
        <v>54</v>
      </c>
    </row>
    <row r="3" spans="2:8" ht="15">
      <c r="B3" s="5" t="s">
        <v>2</v>
      </c>
      <c r="C3" s="6">
        <v>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28" t="s">
        <v>5</v>
      </c>
      <c r="B8" s="28" t="s">
        <v>7</v>
      </c>
      <c r="C8" s="30" t="s">
        <v>6</v>
      </c>
      <c r="D8" s="71" t="s">
        <v>68</v>
      </c>
      <c r="E8" s="28" t="s">
        <v>8</v>
      </c>
      <c r="F8" s="28" t="s">
        <v>9</v>
      </c>
      <c r="G8" s="28" t="s">
        <v>10</v>
      </c>
      <c r="H8" s="28" t="s">
        <v>3</v>
      </c>
    </row>
    <row r="9" spans="1:8" s="27" customFormat="1" ht="78.75" customHeight="1">
      <c r="A9" s="23" t="s">
        <v>1</v>
      </c>
      <c r="B9" s="67" t="s">
        <v>66</v>
      </c>
      <c r="C9" s="68">
        <v>30000</v>
      </c>
      <c r="D9" s="70" t="s">
        <v>65</v>
      </c>
      <c r="E9" s="24"/>
      <c r="F9" s="24"/>
      <c r="G9" s="63"/>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17"/>
  <sheetViews>
    <sheetView showGridLines="0" zoomScale="115" zoomScaleNormal="115" zoomScaleSheetLayoutView="100" zoomScalePageLayoutView="0" workbookViewId="0" topLeftCell="A1">
      <selection activeCell="J13" sqref="J13"/>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25390625" style="2" customWidth="1"/>
    <col min="8" max="8" width="26.125" style="2" customWidth="1"/>
    <col min="9" max="10" width="14.25390625" style="2" customWidth="1"/>
    <col min="11" max="16384" width="11.375" style="2" customWidth="1"/>
  </cols>
  <sheetData>
    <row r="1" spans="5:8" ht="15">
      <c r="E1" s="122"/>
      <c r="F1" s="122"/>
      <c r="G1" s="123" t="s">
        <v>53</v>
      </c>
      <c r="H1" s="123"/>
    </row>
    <row r="2" ht="19.5" customHeight="1">
      <c r="H2" s="3" t="s">
        <v>54</v>
      </c>
    </row>
    <row r="3" spans="2:8" ht="15">
      <c r="B3" s="5" t="s">
        <v>2</v>
      </c>
      <c r="C3" s="6">
        <v>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SUM(H10:H11)</f>
        <v>0</v>
      </c>
      <c r="G6" s="16"/>
      <c r="H6" s="16"/>
    </row>
    <row r="7" spans="1:8" ht="12.75" customHeight="1">
      <c r="A7" s="16"/>
      <c r="B7" s="12"/>
      <c r="C7" s="17"/>
      <c r="D7" s="18"/>
      <c r="E7" s="16"/>
      <c r="F7" s="16"/>
      <c r="G7" s="16"/>
      <c r="H7" s="16"/>
    </row>
    <row r="9" spans="1:8" ht="45">
      <c r="A9" s="92" t="s">
        <v>5</v>
      </c>
      <c r="B9" s="92" t="s">
        <v>7</v>
      </c>
      <c r="C9" s="72" t="s">
        <v>67</v>
      </c>
      <c r="D9" s="72" t="s">
        <v>68</v>
      </c>
      <c r="E9" s="92" t="s">
        <v>8</v>
      </c>
      <c r="F9" s="92" t="s">
        <v>74</v>
      </c>
      <c r="G9" s="96" t="s">
        <v>10</v>
      </c>
      <c r="H9" s="96" t="s">
        <v>3</v>
      </c>
    </row>
    <row r="10" spans="1:8" ht="127.5" customHeight="1">
      <c r="A10" s="73" t="s">
        <v>1</v>
      </c>
      <c r="B10" s="67" t="s">
        <v>69</v>
      </c>
      <c r="C10" s="68">
        <v>500</v>
      </c>
      <c r="D10" s="70" t="s">
        <v>60</v>
      </c>
      <c r="E10" s="73"/>
      <c r="F10" s="73"/>
      <c r="G10" s="75"/>
      <c r="H10" s="75">
        <f>ROUND(ROUND(C10,2)*ROUND(G10,2),2)</f>
        <v>0</v>
      </c>
    </row>
    <row r="11" spans="1:8" ht="120">
      <c r="A11" s="73" t="s">
        <v>34</v>
      </c>
      <c r="B11" s="67" t="s">
        <v>75</v>
      </c>
      <c r="C11" s="68">
        <v>40</v>
      </c>
      <c r="D11" s="70" t="s">
        <v>60</v>
      </c>
      <c r="E11" s="76"/>
      <c r="F11" s="76"/>
      <c r="G11" s="97"/>
      <c r="H11" s="75">
        <f>ROUND(ROUND(C11,2)*ROUND(G11,2),2)</f>
        <v>0</v>
      </c>
    </row>
    <row r="12" spans="1:8" ht="15">
      <c r="A12" s="77"/>
      <c r="B12" s="77"/>
      <c r="C12" s="78"/>
      <c r="D12" s="77"/>
      <c r="E12" s="77"/>
      <c r="F12" s="77"/>
      <c r="G12" s="77"/>
      <c r="H12" s="77"/>
    </row>
    <row r="13" spans="1:8" ht="60">
      <c r="A13" s="93" t="s">
        <v>5</v>
      </c>
      <c r="B13" s="90" t="s">
        <v>7</v>
      </c>
      <c r="C13" s="91" t="s">
        <v>67</v>
      </c>
      <c r="D13" s="91" t="s">
        <v>68</v>
      </c>
      <c r="E13" s="92" t="s">
        <v>8</v>
      </c>
      <c r="F13" s="92" t="s">
        <v>74</v>
      </c>
      <c r="G13" s="94" t="s">
        <v>70</v>
      </c>
      <c r="H13" s="94" t="s">
        <v>88</v>
      </c>
    </row>
    <row r="14" spans="1:8" ht="280.5" customHeight="1">
      <c r="A14" s="76" t="s">
        <v>35</v>
      </c>
      <c r="B14" s="67" t="s">
        <v>76</v>
      </c>
      <c r="C14" s="79">
        <v>34</v>
      </c>
      <c r="D14" s="74" t="s">
        <v>77</v>
      </c>
      <c r="E14" s="76"/>
      <c r="F14" s="76"/>
      <c r="G14" s="95"/>
      <c r="H14" s="80">
        <f>C14*G14</f>
        <v>0</v>
      </c>
    </row>
    <row r="15" spans="1:8" ht="15">
      <c r="A15" s="81"/>
      <c r="B15" s="81"/>
      <c r="C15" s="81"/>
      <c r="D15" s="33"/>
      <c r="E15" s="33"/>
      <c r="F15" s="43"/>
      <c r="G15" s="33"/>
      <c r="H15" s="33"/>
    </row>
    <row r="16" spans="1:8" ht="60">
      <c r="A16" s="33"/>
      <c r="B16" s="33"/>
      <c r="C16" s="82"/>
      <c r="D16" s="82"/>
      <c r="E16" s="83" t="s">
        <v>71</v>
      </c>
      <c r="F16" s="84" t="s">
        <v>72</v>
      </c>
      <c r="G16" s="83" t="s">
        <v>73</v>
      </c>
      <c r="H16" s="85" t="s">
        <v>89</v>
      </c>
    </row>
    <row r="17" spans="1:8" ht="15">
      <c r="A17" s="33"/>
      <c r="B17" s="124" t="s">
        <v>78</v>
      </c>
      <c r="C17" s="125"/>
      <c r="D17" s="125"/>
      <c r="E17" s="86">
        <v>6240</v>
      </c>
      <c r="F17" s="87">
        <v>0.27</v>
      </c>
      <c r="G17" s="88"/>
      <c r="H17" s="89">
        <f>(E17*F17*G17)/1000</f>
        <v>0</v>
      </c>
    </row>
  </sheetData>
  <sheetProtection/>
  <mergeCells count="3">
    <mergeCell ref="E1:F1"/>
    <mergeCell ref="G1:H1"/>
    <mergeCell ref="B17:D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showGridLines="0" zoomScaleSheetLayoutView="100" zoomScalePageLayoutView="0" workbookViewId="0" topLeftCell="A1">
      <selection activeCell="H21" sqref="H2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7.125" style="2" customWidth="1"/>
    <col min="9" max="10" width="14.25390625" style="2" customWidth="1"/>
    <col min="11" max="16384" width="11.375" style="2" customWidth="1"/>
  </cols>
  <sheetData>
    <row r="1" spans="5:8" ht="15">
      <c r="E1" s="122"/>
      <c r="F1" s="122"/>
      <c r="G1" s="123" t="s">
        <v>53</v>
      </c>
      <c r="H1" s="123"/>
    </row>
    <row r="2" ht="15">
      <c r="H2" s="3" t="s">
        <v>54</v>
      </c>
    </row>
    <row r="3" spans="2:8" ht="15">
      <c r="B3" s="5" t="s">
        <v>2</v>
      </c>
      <c r="C3" s="6">
        <v>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28" t="s">
        <v>5</v>
      </c>
      <c r="B8" s="28" t="s">
        <v>7</v>
      </c>
      <c r="C8" s="30" t="s">
        <v>6</v>
      </c>
      <c r="D8" s="31"/>
      <c r="E8" s="28" t="s">
        <v>8</v>
      </c>
      <c r="F8" s="28" t="s">
        <v>9</v>
      </c>
      <c r="G8" s="28" t="s">
        <v>10</v>
      </c>
      <c r="H8" s="28" t="s">
        <v>3</v>
      </c>
    </row>
    <row r="9" spans="1:8" s="27" customFormat="1" ht="48.75" customHeight="1">
      <c r="A9" s="23" t="s">
        <v>1</v>
      </c>
      <c r="B9" s="67" t="s">
        <v>79</v>
      </c>
      <c r="C9" s="68">
        <v>550</v>
      </c>
      <c r="D9" s="70" t="s">
        <v>60</v>
      </c>
      <c r="E9" s="24"/>
      <c r="F9" s="24"/>
      <c r="G9" s="64"/>
      <c r="H9" s="26">
        <f>ROUND(ROUND(C9,2)*ROUND(G9,2),2)</f>
        <v>0</v>
      </c>
    </row>
    <row r="11" ht="15">
      <c r="B11" s="66"/>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3"/>
  <sheetViews>
    <sheetView showGridLines="0" zoomScaleSheetLayoutView="100" zoomScalePageLayoutView="0" workbookViewId="0" topLeftCell="A1">
      <selection activeCell="B13" sqref="B13"/>
    </sheetView>
  </sheetViews>
  <sheetFormatPr defaultColWidth="11.375" defaultRowHeight="12.75"/>
  <cols>
    <col min="1" max="1" width="5.25390625" style="2" customWidth="1"/>
    <col min="2" max="2" width="97.25390625" style="2" customWidth="1"/>
    <col min="3" max="3" width="8.25390625" style="4" customWidth="1"/>
    <col min="4" max="4" width="11.87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22"/>
      <c r="F1" s="122"/>
      <c r="G1" s="123" t="s">
        <v>55</v>
      </c>
      <c r="H1" s="123"/>
    </row>
    <row r="3" spans="2:8" ht="15">
      <c r="B3" s="5" t="s">
        <v>2</v>
      </c>
      <c r="C3" s="6">
        <v>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42.75" customHeight="1">
      <c r="A9" s="23" t="s">
        <v>1</v>
      </c>
      <c r="B9" s="67" t="s">
        <v>80</v>
      </c>
      <c r="C9" s="68">
        <v>4</v>
      </c>
      <c r="D9" s="70" t="s">
        <v>60</v>
      </c>
      <c r="E9" s="24"/>
      <c r="F9" s="24"/>
      <c r="G9" s="64"/>
      <c r="H9" s="26">
        <f>ROUND(ROUND(C9,2)*ROUND(G9,2),2)</f>
        <v>0</v>
      </c>
    </row>
    <row r="10" spans="1:8" s="27" customFormat="1" ht="63.75" customHeight="1">
      <c r="A10" s="23" t="s">
        <v>34</v>
      </c>
      <c r="B10" s="67" t="s">
        <v>81</v>
      </c>
      <c r="C10" s="68">
        <v>200</v>
      </c>
      <c r="D10" s="70" t="s">
        <v>60</v>
      </c>
      <c r="E10" s="24"/>
      <c r="F10" s="24"/>
      <c r="G10" s="64"/>
      <c r="H10" s="26">
        <f>ROUND(ROUND(C10,2)*ROUND(G10,2),2)</f>
        <v>0</v>
      </c>
    </row>
    <row r="11" spans="1:8" ht="58.5" customHeight="1">
      <c r="A11" s="60" t="s">
        <v>35</v>
      </c>
      <c r="B11" s="67" t="s">
        <v>82</v>
      </c>
      <c r="C11" s="68">
        <v>120</v>
      </c>
      <c r="D11" s="70" t="s">
        <v>60</v>
      </c>
      <c r="E11" s="32"/>
      <c r="F11" s="32"/>
      <c r="G11" s="62"/>
      <c r="H11" s="26">
        <f>ROUND(ROUND(C11,2)*ROUND(G11,2),2)</f>
        <v>0</v>
      </c>
    </row>
    <row r="13" ht="15">
      <c r="B13" s="34" t="s">
        <v>83</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2"/>
  <sheetViews>
    <sheetView showGridLines="0" zoomScaleSheetLayoutView="100" zoomScalePageLayoutView="0" workbookViewId="0" topLeftCell="A1">
      <selection activeCell="B11" sqref="B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7.75" customHeight="1">
      <c r="E1" s="122"/>
      <c r="F1" s="122"/>
      <c r="G1" s="123" t="s">
        <v>55</v>
      </c>
      <c r="H1" s="123"/>
    </row>
    <row r="3" spans="2:8" ht="15">
      <c r="B3" s="5" t="s">
        <v>2</v>
      </c>
      <c r="C3" s="6">
        <v>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40.25" customHeight="1">
      <c r="A9" s="23" t="s">
        <v>1</v>
      </c>
      <c r="B9" s="67" t="s">
        <v>84</v>
      </c>
      <c r="C9" s="68">
        <v>50</v>
      </c>
      <c r="D9" s="70" t="s">
        <v>85</v>
      </c>
      <c r="E9" s="24"/>
      <c r="F9" s="24"/>
      <c r="G9" s="25"/>
      <c r="H9" s="26">
        <f>ROUND(ROUND(C9,2)*ROUND(G9,2),2)</f>
        <v>0</v>
      </c>
    </row>
    <row r="10" spans="1:8" ht="132.75" customHeight="1">
      <c r="A10" s="60" t="s">
        <v>34</v>
      </c>
      <c r="B10" s="67" t="s">
        <v>86</v>
      </c>
      <c r="C10" s="68">
        <v>50</v>
      </c>
      <c r="D10" s="70" t="s">
        <v>85</v>
      </c>
      <c r="E10" s="32"/>
      <c r="F10" s="32"/>
      <c r="G10" s="62"/>
      <c r="H10" s="26">
        <f>ROUND(ROUND(C10,2)*ROUND(G10,2),2)</f>
        <v>0</v>
      </c>
    </row>
    <row r="12" ht="15">
      <c r="B12" s="65"/>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Burszczan</cp:lastModifiedBy>
  <cp:lastPrinted>2020-06-15T08:39:02Z</cp:lastPrinted>
  <dcterms:created xsi:type="dcterms:W3CDTF">2003-05-16T10:10:29Z</dcterms:created>
  <dcterms:modified xsi:type="dcterms:W3CDTF">2020-09-04T08:16:15Z</dcterms:modified>
  <cp:category/>
  <cp:version/>
  <cp:contentType/>
  <cp:contentStatus/>
</cp:coreProperties>
</file>