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920" activeTab="5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</sheets>
  <definedNames>
    <definedName name="_xlnm.Print_Area" localSheetId="1">'część (1)'!$A$1:$M$12</definedName>
    <definedName name="_xlnm.Print_Area" localSheetId="10">'część (10)'!$A$1:$N$13</definedName>
    <definedName name="_xlnm.Print_Area" localSheetId="12">'część (12)'!$A$1:$N$13</definedName>
    <definedName name="_xlnm.Print_Area" localSheetId="13">'część (13)'!$A$1:$N$14</definedName>
    <definedName name="_xlnm.Print_Area" localSheetId="5">'część (5)'!$A$1:$N$16</definedName>
    <definedName name="_xlnm.Print_Area" localSheetId="6">'część (6)'!$A$1:$N$15</definedName>
    <definedName name="_xlnm.Print_Area" localSheetId="7">'część (7)'!$A$1:$N$15</definedName>
    <definedName name="_xlnm.Print_Area" localSheetId="8">'część (8)'!$A$1:$N$13</definedName>
    <definedName name="_xlnm.Print_Area" localSheetId="9">'część (9)'!$A$1:$N$14</definedName>
    <definedName name="_xlnm.Print_Area" localSheetId="0">'formularz oferty'!$A$1:$E$60</definedName>
  </definedNames>
  <calcPr calcMode="manual" fullCalcOnLoad="1"/>
</workbook>
</file>

<file path=xl/sharedStrings.xml><?xml version="1.0" encoding="utf-8"?>
<sst xmlns="http://schemas.openxmlformats.org/spreadsheetml/2006/main" count="419" uniqueCount="167">
  <si>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</si>
  <si>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</si>
  <si>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</si>
  <si>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</si>
  <si>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</si>
  <si>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</si>
  <si>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</si>
  <si>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</si>
  <si>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</si>
  <si>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</si>
  <si>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</si>
  <si>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</si>
  <si>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</si>
  <si>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</si>
  <si>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</si>
  <si>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</si>
  <si>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</si>
  <si>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</si>
  <si>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</si>
  <si>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</si>
  <si>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</si>
  <si>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</si>
  <si>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</si>
  <si>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</si>
  <si>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</si>
  <si>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</si>
  <si>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</si>
  <si>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</si>
  <si>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</si>
  <si>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</si>
  <si>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</si>
  <si>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</si>
  <si>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</si>
  <si>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</si>
  <si>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</si>
  <si>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</si>
  <si>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</si>
  <si>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</si>
  <si>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</si>
  <si>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</si>
  <si>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</si>
  <si>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</si>
  <si>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</si>
  <si>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</si>
  <si>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</si>
  <si>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</si>
  <si>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</si>
  <si>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</si>
  <si>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</si>
  <si>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</si>
  <si>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</si>
  <si>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</si>
  <si>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</si>
  <si>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</si>
  <si>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</si>
  <si>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</si>
  <si>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</si>
  <si>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</si>
  <si>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</si>
  <si>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</si>
  <si>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</si>
  <si>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</si>
  <si>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</si>
  <si>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</si>
  <si>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</si>
  <si>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</si>
  <si>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</si>
  <si>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</si>
  <si>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</si>
  <si>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</si>
  <si>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* wykaz C Obwieszczenia MZ aktualny na dzień składania oferty</t>
  </si>
  <si>
    <t>Postać/ Opakowanie</t>
  </si>
  <si>
    <t>Postać/Opakowanie</t>
  </si>
  <si>
    <t>1 g</t>
  </si>
  <si>
    <t xml:space="preserve">Ilość </t>
  </si>
  <si>
    <t>Postać / opakowanie</t>
  </si>
  <si>
    <t>Nazwa handlowa:
Dawka: 
Postać / Opakowanie: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</si>
  <si>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</si>
  <si>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</si>
  <si>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 xml:space="preserve">Oświadczamy, że zamówienie będziemy wykonywać do wyczerpania kwoty wynagrodzenia umownego, jednak nie dłużej niż przez 18 miesięcy od dnia zawarcia umowy. </t>
  </si>
  <si>
    <t>^ wykaz B Obwieszczenia MZ aktualny na dzień składania oferty</t>
  </si>
  <si>
    <t>gram</t>
  </si>
  <si>
    <t>* wykaz B Obwieszczenia MZ aktualny na dzień składania oferty</t>
  </si>
  <si>
    <t xml:space="preserve">* Opisany preparat jest niezbędny do zabezpieczenia kontynuacji leczenia pacjentów (dorosłych). </t>
  </si>
  <si>
    <t xml:space="preserve">Nazwa  handlowa:
Dawka:
Postać / Opakowanie:
</t>
  </si>
  <si>
    <t>DFP.271.45.2019.EP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</si>
  <si>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</si>
  <si>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 xml:space="preserve">Wysokooczyszczone immunoglobuliny ludzkie normalne niespecyficzne, IgG1 ≥ 56,9% IgG2 ≥ 26,6% IgG3 ≥ 3,4% IgG4 ≥ 1,7% Maksymalna zawartość immunoglobuliny A (IgA): 0,14 mg na ml * </t>
  </si>
  <si>
    <t>Do zakupu w dawkach:  2,5g i 5g i 10g i 20g i 30 g</t>
  </si>
  <si>
    <t>roztwór do inf.</t>
  </si>
  <si>
    <t>dla dawki 2,5g:
Nazwa handlowa:
Dawka:
Postać:
Opakowanie:
dla dawki 5g:
Nazwa handlowa:
Dawka:
Postać:
Opakowanie:
dla dawki 10g:
Nazwa handlowa:
Dawka:
Postać:
Opakowanie:
dla dawki 20g:
Nazwa handlowa:
Dawka:
Postać:
Opakowanie:
dla dawki 30g:
Nazwa handlowa:
Dawka:
Postać:
Opakowanie:</t>
  </si>
  <si>
    <t>dla dawki 2,5g:
dla dawki 5g:
dla dawki 10g:
dla dawki 20g:
dla dawki 30g:</t>
  </si>
  <si>
    <t>Eculizumabum *</t>
  </si>
  <si>
    <t>300 mg</t>
  </si>
  <si>
    <t>koncentrat do sporządzania roztworu do infuzji</t>
  </si>
  <si>
    <t>Ranibizumab*</t>
  </si>
  <si>
    <t>2,3 mg/ 0,23ml</t>
  </si>
  <si>
    <t>* wykaz B Obwieszczenia MZ aktualny na dzień składania ofert</t>
  </si>
  <si>
    <t>Venetoclaxum ^</t>
  </si>
  <si>
    <t xml:space="preserve">Do zakupu: 10 mg, 50 mg, 100 mg </t>
  </si>
  <si>
    <t>50 mg/ml, 20 ml</t>
  </si>
  <si>
    <t xml:space="preserve">roztwór do wstrz. i inf.  </t>
  </si>
  <si>
    <t>50 mg/ml, 100 ml</t>
  </si>
  <si>
    <t>¹ po rozcieńczeniu stabilność fizyko-chemiczna powyżej 72 h informacja zawarta w Charakterystyce Produktu Leczniczego, którą należy dołączyć do składanej oferty</t>
  </si>
  <si>
    <t>Immunoglobulinum
humanum anti-D
Immunoglobulina ludzka
anty-D**</t>
  </si>
  <si>
    <t>50 mcg/ml</t>
  </si>
  <si>
    <t>roztwór do wstrzykiwań               x 1 amp</t>
  </si>
  <si>
    <t>150 mcg/ml</t>
  </si>
  <si>
    <t>roztwór do wstrzykiwań                  x 1 amp</t>
  </si>
  <si>
    <t>** wymagany jeden podmiot odpowiedzialny</t>
  </si>
  <si>
    <t>Vinblastini sulfas*</t>
  </si>
  <si>
    <t>10 mg</t>
  </si>
  <si>
    <t>liof. i rozp. do przyg. roztw. do wstrz.</t>
  </si>
  <si>
    <t xml:space="preserve">*możliwe czasowe dopuszczenie do obrotu </t>
  </si>
  <si>
    <t>Fludarabini phosphas *</t>
  </si>
  <si>
    <t>50 mg</t>
  </si>
  <si>
    <t>Mercaptamini bitartras*</t>
  </si>
  <si>
    <t>Do zakupu w dawkach: 50 mg i 150 mg</t>
  </si>
  <si>
    <t>Ponatinibum*</t>
  </si>
  <si>
    <t>Do zakupu: 15 mg x 60 tabl. powl i 45 mg x 30 tabl. powl.</t>
  </si>
  <si>
    <t>30 tabletek powlekanych</t>
  </si>
  <si>
    <t>Dla dawki 15 mg / 60 tabl powl
Nazwa handlowa:
Dawka: 
Postać / Opakowanie:
Dla dawki 45 mg / 30 tabl powl
Nazwa handlowa:
Dawka: 
Postać / Opakowanie:</t>
  </si>
  <si>
    <t>Vandetanibum*</t>
  </si>
  <si>
    <t>300 mg x 30 tabl</t>
  </si>
  <si>
    <t>Aztreonamum ^</t>
  </si>
  <si>
    <t>proszek do sporządzenia roztworu do wstrzykiwań domięśniowych i dożylnych</t>
  </si>
  <si>
    <t>^ import docelowy</t>
  </si>
  <si>
    <t>Olanzapine</t>
  </si>
  <si>
    <t>proszek do sprządzania
roztworu do wstrzykiwań</t>
  </si>
  <si>
    <t xml:space="preserve">Iopromidum </t>
  </si>
  <si>
    <t>768,86 mg/ml, 500 ml</t>
  </si>
  <si>
    <t>roztwór do wstrz.</t>
  </si>
  <si>
    <t>opakowań 50 mg x 100 tabl</t>
  </si>
  <si>
    <t>Dla dawki 50mg x 100 tabl:
Nazwa handlowa:
Dawka: 
Postać / Opakowanie:
Dla dawki 150mg x 100 tabl:
Nazwa handlowa:
Dawka: 
Postać / Opakowanie:</t>
  </si>
  <si>
    <t>roztwór do wstrzykiwań; fiol.</t>
  </si>
  <si>
    <t>opakowań a 10 mg x 14 tabl</t>
  </si>
  <si>
    <t>Oferowana ilość dawek a 10 mg x 14 tabl</t>
  </si>
  <si>
    <t>Cena brutto jednej dawki a a 10 mg x 14 tabl</t>
  </si>
  <si>
    <t>Tabletki powlekane.
Do zakupu: 
10 mg x 14 tabl, 
50 mg x 7 tabl,
100 mg x 7 tabl,
100 mg x 14 tabl,
100 mg x 112 tabl;</t>
  </si>
  <si>
    <t xml:space="preserve">Oferowana ilość opakowań jednostkowych </t>
  </si>
  <si>
    <t>koncentrat do sporządzania roztworu do wstrzykiwań lub infuzj, fiol.</t>
  </si>
  <si>
    <t xml:space="preserve">* możliwe czasowe dopuszczenie do obrotu </t>
  </si>
  <si>
    <t>Oferowana ilość opakowań 50 mg x 100 tabl</t>
  </si>
  <si>
    <t>Cena brutto jednego opakowania 50 mg x 100 tabl</t>
  </si>
  <si>
    <t>Do zakupu opakowanie: 50 mg x 100 tabl i 
150 mg x 100 tabl</t>
  </si>
  <si>
    <t>Oferowana ilość dawek a 2,5g</t>
  </si>
  <si>
    <t>Cena brutto jednej  dawki a 2,5g</t>
  </si>
  <si>
    <t>Dla dawki 15 mg / 60 tabl powl
Dla dawki 45 mg / 30 tabl powl</t>
  </si>
  <si>
    <t xml:space="preserve">Nazwa handlowa:
Dawka: 
Postać / Opakowanie:
</t>
  </si>
  <si>
    <t xml:space="preserve">Ilość sztuk w opakowaniu jednostkowym 
</t>
  </si>
  <si>
    <t xml:space="preserve">Oferowana ilość opakowań jednostkowych  </t>
  </si>
  <si>
    <t>Dostawa produktów leczniczych</t>
  </si>
  <si>
    <t>z</t>
  </si>
  <si>
    <t>*Ratunkowy dostęp do technologii lekowej</t>
  </si>
  <si>
    <t>Kod EAN (jeśli dotyczy)</t>
  </si>
  <si>
    <t>^ wymagany jeden podmiot odpowiedzialny</t>
  </si>
  <si>
    <t xml:space="preserve">roztwór dowstrzykiwań i infuzji </t>
  </si>
  <si>
    <t>Oxycodoni hydrochloridum</t>
  </si>
  <si>
    <t>dla dawki 10 mg x 14 tab
Nazwa handlowa:
Dawka:
Postać:
Opakowanie:
dla dawki 50mg x 7 tabl:
Nazwa handlowa:
Dawka:
Postać:
Opakowanie:
dla dawki 100mg x 7 tabl:
Nazwa handlowa:
Dawka:
Postać:
Opakowanie:
dla dawki 100mg x 14 tab:
Nazwa handlowa:
Dawka:
Postać:
Opakowanie:
dla dawki 100mg x 112 tabl:
Nazwa handlowa:
Dawka:
Postać:
Opakowanie:</t>
  </si>
  <si>
    <t xml:space="preserve">dla dawki 10 mg x 14 tab:
dla dawki 50mg x 7 tabl:
dla dawki 100mg x 7 tabl:
dla dawki 100mg x 14 tab:
dla dawki 100mg x 112 tabl:
  </t>
  </si>
  <si>
    <t>Fluorouracilum* ¹ ** ^</t>
  </si>
  <si>
    <t>** wymagane podanie gęstości od podmiotu odpowiedzialnego</t>
  </si>
  <si>
    <t>opakowań</t>
  </si>
  <si>
    <t>Oferowana ilość opakowań a 45 mg x 30 tabl</t>
  </si>
  <si>
    <t xml:space="preserve">Cena brutto opakowania a 45 mg x 30 tabl </t>
  </si>
  <si>
    <t xml:space="preserve">50mg/ml, 1ml </t>
  </si>
  <si>
    <t>Dla dawki 50mg x 100 tabl:
Dla dawki 150mg x 100 tabl: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</si>
</sst>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"/>
    <numFmt numFmtId="183" formatCode="[$-415]dddd\,\ d\ mmmm\ yyyy"/>
    <numFmt numFmtId="184" formatCode="#,##0.0"/>
    <numFmt numFmtId="185" formatCode="_-* #,##0.0\ _z_ł_-;\-* #,##0.0\ _z_ł_-;_-* &quot;-&quot;??\ _z_ł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z val="11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/>
    </xf>
    <xf numFmtId="1" fontId="4" fillId="0" borderId="10" xfId="44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1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0" fontId="4" fillId="0" borderId="10" xfId="0" applyFont="1" applyBorder="1" applyAlignment="1">
      <alignment vertical="top" wrapText="1"/>
    </xf>
    <xf numFmtId="0" fontId="46" fillId="0" borderId="12" xfId="0" applyFont="1" applyFill="1" applyBorder="1" applyAlignment="1" applyProtection="1">
      <alignment vertical="top" wrapText="1"/>
      <protection locked="0"/>
    </xf>
    <xf numFmtId="0" fontId="4" fillId="0" borderId="10" xfId="44" applyNumberFormat="1" applyFont="1" applyFill="1" applyBorder="1" applyAlignment="1">
      <alignment horizontal="left" vertical="top"/>
    </xf>
    <xf numFmtId="0" fontId="4" fillId="0" borderId="13" xfId="0" applyFont="1" applyBorder="1" applyAlignment="1">
      <alignment vertical="top" wrapText="1"/>
    </xf>
    <xf numFmtId="0" fontId="4" fillId="0" borderId="10" xfId="44" applyNumberFormat="1" applyFont="1" applyFill="1" applyBorder="1" applyAlignment="1">
      <alignment horizontal="left" vertical="top" wrapText="1"/>
    </xf>
    <xf numFmtId="0" fontId="4" fillId="0" borderId="10" xfId="57" applyFont="1" applyFill="1" applyBorder="1" applyAlignment="1">
      <alignment horizontal="left" vertical="top" wrapText="1"/>
      <protection/>
    </xf>
    <xf numFmtId="175" fontId="4" fillId="0" borderId="10" xfId="46" applyNumberFormat="1" applyFont="1" applyFill="1" applyBorder="1" applyAlignment="1">
      <alignment horizontal="left" vertical="top" wrapText="1"/>
    </xf>
    <xf numFmtId="0" fontId="4" fillId="0" borderId="10" xfId="42" applyNumberFormat="1" applyFont="1" applyFill="1" applyBorder="1" applyAlignment="1">
      <alignment horizontal="left" vertical="top" wrapText="1"/>
    </xf>
    <xf numFmtId="1" fontId="4" fillId="0" borderId="10" xfId="46" applyNumberFormat="1" applyFont="1" applyFill="1" applyBorder="1" applyAlignment="1">
      <alignment horizontal="left" vertical="top" wrapText="1"/>
    </xf>
    <xf numFmtId="0" fontId="4" fillId="0" borderId="0" xfId="42" applyNumberFormat="1" applyFont="1" applyFill="1" applyBorder="1" applyAlignment="1">
      <alignment horizontal="left" vertical="top" wrapText="1"/>
    </xf>
    <xf numFmtId="1" fontId="4" fillId="0" borderId="0" xfId="46" applyNumberFormat="1" applyFont="1" applyFill="1" applyBorder="1" applyAlignment="1">
      <alignment horizontal="left" vertical="top" wrapText="1"/>
    </xf>
    <xf numFmtId="175" fontId="4" fillId="0" borderId="10" xfId="42" applyNumberFormat="1" applyFont="1" applyFill="1" applyBorder="1" applyAlignment="1">
      <alignment vertical="top"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46" applyNumberFormat="1" applyFont="1" applyFill="1" applyBorder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>
      <alignment vertical="top" wrapText="1"/>
    </xf>
    <xf numFmtId="3" fontId="4" fillId="0" borderId="10" xfId="42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3" fontId="4" fillId="0" borderId="13" xfId="44" applyNumberFormat="1" applyFont="1" applyFill="1" applyBorder="1" applyAlignment="1">
      <alignment horizontal="left" vertical="top" wrapText="1"/>
    </xf>
    <xf numFmtId="3" fontId="4" fillId="0" borderId="15" xfId="44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44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6" fillId="0" borderId="1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60" applyFont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46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5" fillId="33" borderId="12" xfId="42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Normalny 7" xfId="59"/>
    <cellStyle name="Normalny_Arkusz1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60"/>
  <sheetViews>
    <sheetView showGridLines="0" view="pageBreakPreview" zoomScale="85" zoomScaleNormal="115" zoomScaleSheetLayoutView="85" zoomScalePageLayoutView="115" workbookViewId="0" topLeftCell="A28">
      <selection activeCell="B38" sqref="B38:D38"/>
    </sheetView>
  </sheetViews>
  <sheetFormatPr defaultColWidth="9.00390625" defaultRowHeight="12.75"/>
  <cols>
    <col min="1" max="1" width="3.75390625" style="8" customWidth="1"/>
    <col min="2" max="3" width="30.00390625" style="1" customWidth="1"/>
    <col min="4" max="4" width="41.625" style="4" customWidth="1"/>
    <col min="5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64</v>
      </c>
    </row>
    <row r="2" spans="2:4" ht="15">
      <c r="B2" s="3"/>
      <c r="C2" s="3" t="s">
        <v>62</v>
      </c>
      <c r="D2" s="3"/>
    </row>
    <row r="4" spans="2:3" ht="15">
      <c r="B4" s="1" t="s">
        <v>53</v>
      </c>
      <c r="C4" s="1" t="s">
        <v>85</v>
      </c>
    </row>
    <row r="6" spans="2:4" ht="38.25" customHeight="1">
      <c r="B6" s="1" t="s">
        <v>52</v>
      </c>
      <c r="C6" s="85" t="s">
        <v>151</v>
      </c>
      <c r="D6" s="85"/>
    </row>
    <row r="8" spans="2:4" ht="15">
      <c r="B8" s="5" t="s">
        <v>46</v>
      </c>
      <c r="C8" s="95"/>
      <c r="D8" s="91"/>
    </row>
    <row r="9" spans="2:4" ht="15">
      <c r="B9" s="5" t="s">
        <v>54</v>
      </c>
      <c r="C9" s="96"/>
      <c r="D9" s="97"/>
    </row>
    <row r="10" spans="2:4" ht="15">
      <c r="B10" s="5" t="s">
        <v>45</v>
      </c>
      <c r="C10" s="86"/>
      <c r="D10" s="87"/>
    </row>
    <row r="11" spans="2:4" ht="15">
      <c r="B11" s="5" t="s">
        <v>56</v>
      </c>
      <c r="C11" s="86"/>
      <c r="D11" s="87"/>
    </row>
    <row r="12" spans="2:4" ht="15">
      <c r="B12" s="5" t="s">
        <v>57</v>
      </c>
      <c r="C12" s="86"/>
      <c r="D12" s="87"/>
    </row>
    <row r="13" spans="2:4" ht="15">
      <c r="B13" s="5" t="s">
        <v>58</v>
      </c>
      <c r="C13" s="86"/>
      <c r="D13" s="87"/>
    </row>
    <row r="14" spans="2:4" ht="15">
      <c r="B14" s="5" t="s">
        <v>59</v>
      </c>
      <c r="C14" s="86"/>
      <c r="D14" s="87"/>
    </row>
    <row r="15" spans="2:4" ht="15">
      <c r="B15" s="5" t="s">
        <v>60</v>
      </c>
      <c r="C15" s="86"/>
      <c r="D15" s="87"/>
    </row>
    <row r="16" spans="2:4" ht="15">
      <c r="B16" s="5" t="s">
        <v>61</v>
      </c>
      <c r="C16" s="86"/>
      <c r="D16" s="87"/>
    </row>
    <row r="17" spans="3:4" ht="15">
      <c r="C17" s="8"/>
      <c r="D17" s="9"/>
    </row>
    <row r="18" spans="1:4" ht="15">
      <c r="A18" s="8" t="s">
        <v>1</v>
      </c>
      <c r="B18" s="89" t="s">
        <v>55</v>
      </c>
      <c r="C18" s="93"/>
      <c r="D18" s="11"/>
    </row>
    <row r="19" spans="3:4" ht="15">
      <c r="C19" s="10"/>
      <c r="D19" s="11"/>
    </row>
    <row r="20" spans="2:4" ht="21" customHeight="1">
      <c r="B20" s="6" t="s">
        <v>17</v>
      </c>
      <c r="C20" s="12" t="s">
        <v>0</v>
      </c>
      <c r="D20" s="8"/>
    </row>
    <row r="21" spans="2:4" ht="15">
      <c r="B21" s="5" t="s">
        <v>24</v>
      </c>
      <c r="C21" s="13">
        <f>'część (1)'!H$5</f>
        <v>0</v>
      </c>
      <c r="D21" s="14"/>
    </row>
    <row r="22" spans="2:4" ht="15">
      <c r="B22" s="5" t="s">
        <v>25</v>
      </c>
      <c r="C22" s="13">
        <f>'część (2)'!H$5</f>
        <v>0</v>
      </c>
      <c r="D22" s="14"/>
    </row>
    <row r="23" spans="2:4" ht="15">
      <c r="B23" s="5" t="s">
        <v>26</v>
      </c>
      <c r="C23" s="13">
        <f>'część (3)'!H$5</f>
        <v>0</v>
      </c>
      <c r="D23" s="14"/>
    </row>
    <row r="24" spans="2:4" ht="15">
      <c r="B24" s="5" t="s">
        <v>27</v>
      </c>
      <c r="C24" s="13">
        <f>'część (4)'!H$5</f>
        <v>0</v>
      </c>
      <c r="D24" s="14"/>
    </row>
    <row r="25" spans="2:4" ht="15">
      <c r="B25" s="5" t="s">
        <v>28</v>
      </c>
      <c r="C25" s="13">
        <f>'część (5)'!H$5</f>
        <v>0</v>
      </c>
      <c r="D25" s="14"/>
    </row>
    <row r="26" spans="2:4" ht="15">
      <c r="B26" s="5" t="s">
        <v>29</v>
      </c>
      <c r="C26" s="13">
        <f>'część (6)'!H$5</f>
        <v>0</v>
      </c>
      <c r="D26" s="14"/>
    </row>
    <row r="27" spans="2:4" ht="15">
      <c r="B27" s="5" t="s">
        <v>30</v>
      </c>
      <c r="C27" s="13">
        <f>'część (7)'!H$6</f>
        <v>0</v>
      </c>
      <c r="D27" s="14"/>
    </row>
    <row r="28" spans="2:4" ht="15">
      <c r="B28" s="5" t="s">
        <v>31</v>
      </c>
      <c r="C28" s="13">
        <f>'część (8)'!H$6</f>
        <v>0</v>
      </c>
      <c r="D28" s="14"/>
    </row>
    <row r="29" spans="2:4" ht="15">
      <c r="B29" s="5" t="s">
        <v>32</v>
      </c>
      <c r="C29" s="13">
        <f>'część (9)'!H$6</f>
        <v>0</v>
      </c>
      <c r="D29" s="14"/>
    </row>
    <row r="30" spans="2:4" ht="15">
      <c r="B30" s="5" t="s">
        <v>33</v>
      </c>
      <c r="C30" s="13">
        <f>'część (10)'!H$5</f>
        <v>0</v>
      </c>
      <c r="D30" s="14"/>
    </row>
    <row r="31" spans="2:4" ht="15">
      <c r="B31" s="5" t="s">
        <v>34</v>
      </c>
      <c r="C31" s="13">
        <f>'część (11)'!H$5</f>
        <v>0</v>
      </c>
      <c r="D31" s="14"/>
    </row>
    <row r="32" spans="2:4" ht="15">
      <c r="B32" s="5" t="s">
        <v>35</v>
      </c>
      <c r="C32" s="13">
        <f>'część (12)'!H$5</f>
        <v>0</v>
      </c>
      <c r="D32" s="14"/>
    </row>
    <row r="33" spans="2:4" ht="15">
      <c r="B33" s="5" t="s">
        <v>36</v>
      </c>
      <c r="C33" s="13">
        <f>'część (13)'!H$6</f>
        <v>0</v>
      </c>
      <c r="D33" s="14"/>
    </row>
    <row r="34" spans="2:4" ht="15">
      <c r="B34" s="5" t="s">
        <v>37</v>
      </c>
      <c r="C34" s="13">
        <f>'część (14)'!H$5</f>
        <v>0</v>
      </c>
      <c r="D34" s="14"/>
    </row>
    <row r="35" spans="2:4" ht="15">
      <c r="B35" s="5" t="s">
        <v>38</v>
      </c>
      <c r="C35" s="13">
        <f>'część (15)'!H$5</f>
        <v>0</v>
      </c>
      <c r="D35" s="14"/>
    </row>
    <row r="36" spans="3:4" ht="15">
      <c r="C36" s="15"/>
      <c r="D36" s="14"/>
    </row>
    <row r="37" spans="1:4" ht="72.75" customHeight="1">
      <c r="A37" s="8" t="s">
        <v>2</v>
      </c>
      <c r="B37" s="89" t="s">
        <v>77</v>
      </c>
      <c r="C37" s="90"/>
      <c r="D37" s="90"/>
    </row>
    <row r="38" spans="1:4" ht="21" customHeight="1">
      <c r="A38" s="8" t="s">
        <v>3</v>
      </c>
      <c r="B38" s="93" t="s">
        <v>51</v>
      </c>
      <c r="C38" s="89"/>
      <c r="D38" s="94"/>
    </row>
    <row r="39" spans="1:4" ht="41.25" customHeight="1">
      <c r="A39" s="8" t="s">
        <v>4</v>
      </c>
      <c r="B39" s="92" t="s">
        <v>79</v>
      </c>
      <c r="C39" s="92"/>
      <c r="D39" s="92"/>
    </row>
    <row r="40" spans="1:4" s="16" customFormat="1" ht="63" customHeight="1">
      <c r="A40" s="8" t="s">
        <v>42</v>
      </c>
      <c r="B40" s="88" t="s">
        <v>86</v>
      </c>
      <c r="C40" s="88"/>
      <c r="D40" s="88"/>
    </row>
    <row r="41" spans="1:4" ht="36" customHeight="1">
      <c r="A41" s="8" t="s">
        <v>49</v>
      </c>
      <c r="B41" s="88" t="s">
        <v>22</v>
      </c>
      <c r="C41" s="98"/>
      <c r="D41" s="98"/>
    </row>
    <row r="42" spans="1:4" ht="26.25" customHeight="1">
      <c r="A42" s="8" t="s">
        <v>5</v>
      </c>
      <c r="B42" s="99" t="s">
        <v>43</v>
      </c>
      <c r="C42" s="100"/>
      <c r="D42" s="100"/>
    </row>
    <row r="43" spans="1:4" ht="39" customHeight="1">
      <c r="A43" s="8" t="s">
        <v>6</v>
      </c>
      <c r="B43" s="88" t="s">
        <v>44</v>
      </c>
      <c r="C43" s="98"/>
      <c r="D43" s="98"/>
    </row>
    <row r="44" spans="1:4" ht="96.75" customHeight="1">
      <c r="A44" s="8" t="s">
        <v>19</v>
      </c>
      <c r="B44" s="88" t="s">
        <v>78</v>
      </c>
      <c r="C44" s="88"/>
      <c r="D44" s="88"/>
    </row>
    <row r="45" spans="1:4" ht="18" customHeight="1">
      <c r="A45" s="8" t="s">
        <v>48</v>
      </c>
      <c r="B45" s="19" t="s">
        <v>7</v>
      </c>
      <c r="C45" s="10"/>
      <c r="D45" s="1"/>
    </row>
    <row r="46" spans="1:4" ht="18" customHeight="1">
      <c r="A46" s="50"/>
      <c r="B46" s="80" t="s">
        <v>20</v>
      </c>
      <c r="C46" s="82"/>
      <c r="D46" s="81"/>
    </row>
    <row r="47" spans="2:4" ht="18" customHeight="1">
      <c r="B47" s="80" t="s">
        <v>8</v>
      </c>
      <c r="C47" s="81"/>
      <c r="D47" s="5"/>
    </row>
    <row r="48" spans="2:4" ht="18" customHeight="1">
      <c r="B48" s="83"/>
      <c r="C48" s="84"/>
      <c r="D48" s="5"/>
    </row>
    <row r="49" spans="2:4" ht="18" customHeight="1">
      <c r="B49" s="83"/>
      <c r="C49" s="84"/>
      <c r="D49" s="5"/>
    </row>
    <row r="50" spans="2:4" ht="18" customHeight="1">
      <c r="B50" s="83"/>
      <c r="C50" s="84"/>
      <c r="D50" s="5"/>
    </row>
    <row r="51" spans="2:4" ht="18" customHeight="1">
      <c r="B51" s="21" t="s">
        <v>10</v>
      </c>
      <c r="C51" s="21"/>
      <c r="D51" s="2"/>
    </row>
    <row r="52" spans="2:4" ht="18" customHeight="1">
      <c r="B52" s="80" t="s">
        <v>21</v>
      </c>
      <c r="C52" s="82"/>
      <c r="D52" s="81"/>
    </row>
    <row r="53" spans="2:4" ht="18" customHeight="1">
      <c r="B53" s="22" t="s">
        <v>8</v>
      </c>
      <c r="C53" s="20" t="s">
        <v>9</v>
      </c>
      <c r="D53" s="23" t="s">
        <v>11</v>
      </c>
    </row>
    <row r="54" spans="2:4" ht="18" customHeight="1">
      <c r="B54" s="24"/>
      <c r="C54" s="20"/>
      <c r="D54" s="25"/>
    </row>
    <row r="55" spans="2:4" ht="18" customHeight="1">
      <c r="B55" s="24"/>
      <c r="C55" s="20"/>
      <c r="D55" s="25"/>
    </row>
    <row r="56" spans="2:4" ht="18" customHeight="1">
      <c r="B56" s="21"/>
      <c r="C56" s="21"/>
      <c r="D56" s="2"/>
    </row>
    <row r="57" spans="2:4" ht="18" customHeight="1">
      <c r="B57" s="80" t="s">
        <v>23</v>
      </c>
      <c r="C57" s="82"/>
      <c r="D57" s="81"/>
    </row>
    <row r="58" spans="2:4" ht="18" customHeight="1">
      <c r="B58" s="80" t="s">
        <v>12</v>
      </c>
      <c r="C58" s="81"/>
      <c r="D58" s="5"/>
    </row>
    <row r="59" spans="2:4" ht="18" customHeight="1">
      <c r="B59" s="91"/>
      <c r="C59" s="91"/>
      <c r="D59" s="5"/>
    </row>
    <row r="60" spans="2:4" ht="22.5" customHeight="1">
      <c r="B60" s="17"/>
      <c r="C60" s="18"/>
      <c r="D60" s="18"/>
    </row>
  </sheetData>
  <sheetProtection/>
  <mergeCells count="28">
    <mergeCell ref="B41:D41"/>
    <mergeCell ref="B46:D46"/>
    <mergeCell ref="B47:C47"/>
    <mergeCell ref="B18:C18"/>
    <mergeCell ref="C11:D11"/>
    <mergeCell ref="C14:D14"/>
    <mergeCell ref="B43:D43"/>
    <mergeCell ref="B42:D42"/>
    <mergeCell ref="B59:C59"/>
    <mergeCell ref="C12:D12"/>
    <mergeCell ref="B39:D39"/>
    <mergeCell ref="B38:D38"/>
    <mergeCell ref="B40:D40"/>
    <mergeCell ref="C8:D8"/>
    <mergeCell ref="C16:D16"/>
    <mergeCell ref="C15:D15"/>
    <mergeCell ref="C9:D9"/>
    <mergeCell ref="C10:D10"/>
    <mergeCell ref="B58:C58"/>
    <mergeCell ref="B57:D57"/>
    <mergeCell ref="B49:C49"/>
    <mergeCell ref="C6:D6"/>
    <mergeCell ref="C13:D13"/>
    <mergeCell ref="B48:C48"/>
    <mergeCell ref="B44:D44"/>
    <mergeCell ref="B50:C50"/>
    <mergeCell ref="B52:D52"/>
    <mergeCell ref="B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115" zoomScaleNormal="145" zoomScaleSheetLayoutView="115" zoomScalePageLayoutView="80" workbookViewId="0" topLeftCell="A1">
      <selection activeCell="J10" sqref="J10"/>
    </sheetView>
  </sheetViews>
  <sheetFormatPr defaultColWidth="20.00390625" defaultRowHeight="12.75"/>
  <cols>
    <col min="1" max="1" width="4.625" style="10" customWidth="1"/>
    <col min="2" max="2" width="25.00390625" style="10" customWidth="1"/>
    <col min="3" max="4" width="20.00390625" style="10" customWidth="1"/>
    <col min="5" max="5" width="11.00390625" style="11" customWidth="1"/>
    <col min="6" max="6" width="10.625" style="10" customWidth="1"/>
    <col min="7" max="16" width="20.00390625" style="10" customWidth="1"/>
    <col min="17" max="17" width="20.00390625" style="28" customWidth="1"/>
    <col min="18" max="16384" width="20.003906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spans="7:9" ht="15">
      <c r="G2" s="93"/>
      <c r="H2" s="93"/>
      <c r="I2" s="93"/>
    </row>
    <row r="3" ht="15">
      <c r="N3" s="27" t="s">
        <v>69</v>
      </c>
    </row>
    <row r="4" spans="2:17" ht="15">
      <c r="B4" s="19" t="s">
        <v>13</v>
      </c>
      <c r="C4" s="6">
        <v>9</v>
      </c>
      <c r="D4" s="8"/>
      <c r="E4" s="4"/>
      <c r="F4" s="1"/>
      <c r="G4" s="29" t="s">
        <v>18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0</v>
      </c>
      <c r="H6" s="101">
        <f>SUM(N11:N11)</f>
        <v>0</v>
      </c>
      <c r="I6" s="102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56.25" customHeight="1">
      <c r="A10" s="48" t="s">
        <v>47</v>
      </c>
      <c r="B10" s="48" t="s">
        <v>14</v>
      </c>
      <c r="C10" s="48" t="s">
        <v>15</v>
      </c>
      <c r="D10" s="48" t="s">
        <v>71</v>
      </c>
      <c r="E10" s="55" t="s">
        <v>74</v>
      </c>
      <c r="F10" s="56"/>
      <c r="G10" s="48" t="str">
        <f>"Nazwa handlowa /
"&amp;C10&amp;" / 
"&amp;D10</f>
        <v>Nazwa handlowa /
Dawka / 
Postać/ Opakowanie</v>
      </c>
      <c r="H10" s="48" t="s">
        <v>66</v>
      </c>
      <c r="I10" s="48" t="str">
        <f>B10</f>
        <v>Skład</v>
      </c>
      <c r="J10" s="48" t="s">
        <v>154</v>
      </c>
      <c r="K10" s="48" t="s">
        <v>39</v>
      </c>
      <c r="L10" s="48" t="s">
        <v>40</v>
      </c>
      <c r="M10" s="48" t="s">
        <v>41</v>
      </c>
      <c r="N10" s="48" t="s">
        <v>16</v>
      </c>
    </row>
    <row r="11" spans="1:14" ht="81" customHeight="1">
      <c r="A11" s="5" t="s">
        <v>1</v>
      </c>
      <c r="B11" s="70" t="s">
        <v>114</v>
      </c>
      <c r="C11" s="71" t="s">
        <v>115</v>
      </c>
      <c r="D11" s="71" t="s">
        <v>140</v>
      </c>
      <c r="E11" s="65">
        <v>700</v>
      </c>
      <c r="F11" s="33" t="s">
        <v>50</v>
      </c>
      <c r="G11" s="34" t="s">
        <v>84</v>
      </c>
      <c r="H11" s="34"/>
      <c r="I11" s="34"/>
      <c r="J11" s="34"/>
      <c r="K11" s="34"/>
      <c r="L11" s="34" t="str">
        <f>IF(K11=0,"0,00",IF(K11&gt;0,ROUND(E11/K11,2)))</f>
        <v>0,00</v>
      </c>
      <c r="M11" s="34"/>
      <c r="N11" s="36">
        <f>ROUND(L11*ROUND(M11,2),2)</f>
        <v>0</v>
      </c>
    </row>
    <row r="13" spans="1:8" ht="15" customHeight="1">
      <c r="A13" s="116" t="s">
        <v>141</v>
      </c>
      <c r="B13" s="116"/>
      <c r="C13" s="116"/>
      <c r="D13" s="116"/>
      <c r="E13" s="116"/>
      <c r="F13" s="116"/>
      <c r="G13" s="116"/>
      <c r="H13" s="116"/>
    </row>
    <row r="14" spans="2:6" ht="15">
      <c r="B14" s="49"/>
      <c r="C14" s="49"/>
      <c r="D14" s="49"/>
      <c r="E14" s="49"/>
      <c r="F14" s="49"/>
    </row>
  </sheetData>
  <sheetProtection/>
  <mergeCells count="3">
    <mergeCell ref="G2:I2"/>
    <mergeCell ref="H6:I6"/>
    <mergeCell ref="A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Normal="87" zoomScaleSheetLayoutView="100" zoomScalePageLayoutView="80" workbookViewId="0" topLeftCell="A1">
      <selection activeCell="K10" sqref="K10"/>
    </sheetView>
  </sheetViews>
  <sheetFormatPr defaultColWidth="9.00390625" defaultRowHeight="12.75"/>
  <cols>
    <col min="1" max="1" width="4.75390625" style="10" customWidth="1"/>
    <col min="2" max="2" width="23.125" style="10" customWidth="1"/>
    <col min="3" max="3" width="17.375" style="10" customWidth="1"/>
    <col min="4" max="4" width="23.125" style="10" customWidth="1"/>
    <col min="5" max="5" width="10.875" style="11" customWidth="1"/>
    <col min="6" max="6" width="12.375" style="10" customWidth="1"/>
    <col min="7" max="7" width="31.125" style="10" customWidth="1"/>
    <col min="8" max="9" width="17.375" style="10" customWidth="1"/>
    <col min="10" max="10" width="23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01">
        <f>SUM(N10:N10)</f>
        <v>0</v>
      </c>
      <c r="I5" s="102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8" t="s">
        <v>47</v>
      </c>
      <c r="B9" s="48" t="s">
        <v>14</v>
      </c>
      <c r="C9" s="48" t="s">
        <v>15</v>
      </c>
      <c r="D9" s="48" t="s">
        <v>63</v>
      </c>
      <c r="E9" s="55" t="s">
        <v>74</v>
      </c>
      <c r="F9" s="56"/>
      <c r="G9" s="48" t="str">
        <f>"Nazwa handlowa /
"&amp;C9&amp;" / 
"&amp;D9</f>
        <v>Nazwa handlowa /
Dawka / 
Postać /Opakowanie</v>
      </c>
      <c r="H9" s="48" t="s">
        <v>66</v>
      </c>
      <c r="I9" s="48" t="str">
        <f>B9</f>
        <v>Skład</v>
      </c>
      <c r="J9" s="48" t="s">
        <v>67</v>
      </c>
      <c r="K9" s="48" t="s">
        <v>39</v>
      </c>
      <c r="L9" s="48" t="s">
        <v>142</v>
      </c>
      <c r="M9" s="48" t="s">
        <v>143</v>
      </c>
      <c r="N9" s="48" t="s">
        <v>16</v>
      </c>
    </row>
    <row r="10" spans="1:14" ht="171.75" customHeight="1">
      <c r="A10" s="5" t="s">
        <v>1</v>
      </c>
      <c r="B10" s="5" t="s">
        <v>116</v>
      </c>
      <c r="C10" s="5" t="s">
        <v>117</v>
      </c>
      <c r="D10" s="5" t="s">
        <v>144</v>
      </c>
      <c r="E10" s="5">
        <v>650</v>
      </c>
      <c r="F10" s="5" t="s">
        <v>132</v>
      </c>
      <c r="G10" s="5" t="s">
        <v>133</v>
      </c>
      <c r="H10" s="34"/>
      <c r="I10" s="34"/>
      <c r="J10" s="35" t="s">
        <v>166</v>
      </c>
      <c r="K10" s="34"/>
      <c r="L10" s="34" t="str">
        <f>IF(K10=0,"0,00",IF(K10&gt;0,ROUND(E10/K10,2)))</f>
        <v>0,00</v>
      </c>
      <c r="M10" s="34"/>
      <c r="N10" s="36">
        <f>ROUND(L10*ROUND(M10,2),2)</f>
        <v>0</v>
      </c>
    </row>
    <row r="12" spans="1:8" ht="15" customHeight="1">
      <c r="A12" s="128" t="s">
        <v>153</v>
      </c>
      <c r="B12" s="128"/>
      <c r="C12" s="128"/>
      <c r="D12" s="128"/>
      <c r="E12" s="128"/>
      <c r="F12" s="128"/>
      <c r="G12" s="128"/>
      <c r="H12" s="128"/>
    </row>
    <row r="13" spans="2:6" ht="23.25" customHeight="1">
      <c r="B13" s="93"/>
      <c r="C13" s="114"/>
      <c r="D13" s="114"/>
      <c r="E13" s="114"/>
      <c r="F13" s="114"/>
    </row>
    <row r="14" ht="15">
      <c r="B14" s="26"/>
    </row>
  </sheetData>
  <sheetProtection/>
  <mergeCells count="3">
    <mergeCell ref="H5:I5"/>
    <mergeCell ref="B13:F13"/>
    <mergeCell ref="A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Normal="115" zoomScaleSheetLayoutView="100" zoomScalePageLayoutView="85" workbookViewId="0" topLeftCell="A1">
      <selection activeCell="L12" sqref="L12"/>
    </sheetView>
  </sheetViews>
  <sheetFormatPr defaultColWidth="9.00390625" defaultRowHeight="12.75"/>
  <cols>
    <col min="1" max="1" width="4.75390625" style="10" customWidth="1"/>
    <col min="2" max="2" width="14.75390625" style="10" customWidth="1"/>
    <col min="3" max="3" width="22.125" style="10" customWidth="1"/>
    <col min="4" max="4" width="21.875" style="10" customWidth="1"/>
    <col min="5" max="5" width="6.875" style="11" customWidth="1"/>
    <col min="6" max="6" width="11.625" style="10" customWidth="1"/>
    <col min="7" max="7" width="31.125" style="10" customWidth="1"/>
    <col min="8" max="9" width="17.375" style="10" customWidth="1"/>
    <col min="10" max="10" width="22.00390625" style="10" customWidth="1"/>
    <col min="11" max="11" width="15.00390625" style="10" customWidth="1"/>
    <col min="12" max="12" width="16.75390625" style="10" customWidth="1"/>
    <col min="13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01">
        <f>SUM(N10:N10)</f>
        <v>0</v>
      </c>
      <c r="I5" s="102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2" customHeight="1">
      <c r="A9" s="48" t="s">
        <v>47</v>
      </c>
      <c r="B9" s="48" t="s">
        <v>14</v>
      </c>
      <c r="C9" s="48" t="s">
        <v>15</v>
      </c>
      <c r="D9" s="48" t="s">
        <v>63</v>
      </c>
      <c r="E9" s="55" t="s">
        <v>68</v>
      </c>
      <c r="F9" s="56"/>
      <c r="G9" s="48" t="str">
        <f>"Nazwa handlowa /
"&amp;C9&amp;" / 
"&amp;D9</f>
        <v>Nazwa handlowa /
Dawka / 
Postać /Opakowanie</v>
      </c>
      <c r="H9" s="48" t="s">
        <v>66</v>
      </c>
      <c r="I9" s="48" t="str">
        <f>B9</f>
        <v>Skład</v>
      </c>
      <c r="J9" s="48" t="s">
        <v>67</v>
      </c>
      <c r="K9" s="48" t="s">
        <v>39</v>
      </c>
      <c r="L9" s="48" t="s">
        <v>163</v>
      </c>
      <c r="M9" s="48" t="s">
        <v>164</v>
      </c>
      <c r="N9" s="48" t="s">
        <v>16</v>
      </c>
    </row>
    <row r="10" spans="1:14" ht="156.75" customHeight="1">
      <c r="A10" s="5" t="s">
        <v>1</v>
      </c>
      <c r="B10" s="42" t="s">
        <v>118</v>
      </c>
      <c r="C10" s="39" t="s">
        <v>119</v>
      </c>
      <c r="D10" s="39" t="s">
        <v>120</v>
      </c>
      <c r="E10" s="72">
        <v>54</v>
      </c>
      <c r="F10" s="33" t="s">
        <v>162</v>
      </c>
      <c r="G10" s="34" t="s">
        <v>121</v>
      </c>
      <c r="H10" s="34"/>
      <c r="I10" s="34"/>
      <c r="J10" s="35" t="s">
        <v>147</v>
      </c>
      <c r="K10" s="34"/>
      <c r="L10" s="34" t="str">
        <f>IF(K10=0,"0,00",IF(K10&gt;0,ROUND(E10/K10,2)))</f>
        <v>0,00</v>
      </c>
      <c r="M10" s="34"/>
      <c r="N10" s="36">
        <f>ROUND(L10*ROUND(M10,2),2)</f>
        <v>0</v>
      </c>
    </row>
    <row r="12" spans="1:8" ht="15" customHeight="1">
      <c r="A12" s="117" t="s">
        <v>153</v>
      </c>
      <c r="B12" s="117"/>
      <c r="C12" s="117"/>
      <c r="D12" s="117"/>
      <c r="E12" s="117"/>
      <c r="F12" s="117"/>
      <c r="G12" s="117"/>
      <c r="H12" s="117"/>
    </row>
    <row r="13" spans="2:5" ht="15">
      <c r="B13" s="116"/>
      <c r="C13" s="117"/>
      <c r="D13" s="117"/>
      <c r="E13" s="117"/>
    </row>
  </sheetData>
  <sheetProtection/>
  <mergeCells count="3">
    <mergeCell ref="H5:I5"/>
    <mergeCell ref="B13:E13"/>
    <mergeCell ref="A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55" zoomScaleSheetLayoutView="90" zoomScalePageLayoutView="80" workbookViewId="0" topLeftCell="A1">
      <selection activeCell="G14" sqref="G14"/>
    </sheetView>
  </sheetViews>
  <sheetFormatPr defaultColWidth="9.00390625" defaultRowHeight="12.75"/>
  <cols>
    <col min="1" max="1" width="4.75390625" style="10" customWidth="1"/>
    <col min="2" max="2" width="19.00390625" style="10" customWidth="1"/>
    <col min="3" max="3" width="16.875" style="10" customWidth="1"/>
    <col min="4" max="4" width="22.875" style="10" customWidth="1"/>
    <col min="5" max="5" width="6.75390625" style="11" customWidth="1"/>
    <col min="6" max="6" width="9.8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01">
        <f>SUM(N10:N10)</f>
        <v>0</v>
      </c>
      <c r="I5" s="102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8" t="s">
        <v>47</v>
      </c>
      <c r="B9" s="48" t="s">
        <v>14</v>
      </c>
      <c r="C9" s="48" t="s">
        <v>15</v>
      </c>
      <c r="D9" s="48" t="s">
        <v>71</v>
      </c>
      <c r="E9" s="55" t="s">
        <v>68</v>
      </c>
      <c r="F9" s="73"/>
      <c r="G9" s="48" t="str">
        <f>"Nazwa handlowa /
"&amp;C9&amp;" / 
"&amp;D9</f>
        <v>Nazwa handlowa /
Dawka / 
Postać/ Opakowanie</v>
      </c>
      <c r="H9" s="48" t="s">
        <v>66</v>
      </c>
      <c r="I9" s="48" t="str">
        <f>B9</f>
        <v>Skład</v>
      </c>
      <c r="J9" s="48" t="s">
        <v>67</v>
      </c>
      <c r="K9" s="48" t="s">
        <v>39</v>
      </c>
      <c r="L9" s="48" t="s">
        <v>40</v>
      </c>
      <c r="M9" s="48" t="s">
        <v>41</v>
      </c>
      <c r="N9" s="48" t="s">
        <v>16</v>
      </c>
    </row>
    <row r="10" spans="1:14" ht="52.5" customHeight="1">
      <c r="A10" s="5" t="s">
        <v>1</v>
      </c>
      <c r="B10" s="42" t="s">
        <v>122</v>
      </c>
      <c r="C10" s="39" t="s">
        <v>123</v>
      </c>
      <c r="D10" s="39" t="s">
        <v>120</v>
      </c>
      <c r="E10" s="66">
        <v>36</v>
      </c>
      <c r="F10" s="33" t="s">
        <v>162</v>
      </c>
      <c r="G10" s="34" t="s">
        <v>76</v>
      </c>
      <c r="H10" s="34"/>
      <c r="I10" s="34"/>
      <c r="J10" s="35"/>
      <c r="K10" s="34"/>
      <c r="L10" s="34" t="str">
        <f>IF(K10=0,"0,00",IF(K10&gt;0,ROUND(E10/K10,2)))</f>
        <v>0,00</v>
      </c>
      <c r="M10" s="34"/>
      <c r="N10" s="36">
        <f>ROUND(L10*ROUND(M10,2),2)</f>
        <v>0</v>
      </c>
    </row>
    <row r="12" spans="1:8" ht="15">
      <c r="A12" s="131" t="s">
        <v>153</v>
      </c>
      <c r="B12" s="131"/>
      <c r="C12" s="131"/>
      <c r="D12" s="131"/>
      <c r="E12" s="131"/>
      <c r="F12" s="131"/>
      <c r="G12" s="131"/>
      <c r="H12" s="131"/>
    </row>
  </sheetData>
  <sheetProtection/>
  <mergeCells count="2">
    <mergeCell ref="H5:I5"/>
    <mergeCell ref="A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Normal="87" zoomScaleSheetLayoutView="100" zoomScalePageLayoutView="80" workbookViewId="0" topLeftCell="A1">
      <selection activeCell="G21" sqref="G21"/>
    </sheetView>
  </sheetViews>
  <sheetFormatPr defaultColWidth="9.00390625" defaultRowHeight="12.75"/>
  <cols>
    <col min="1" max="1" width="4.75390625" style="10" customWidth="1"/>
    <col min="2" max="2" width="21.75390625" style="10" customWidth="1"/>
    <col min="3" max="3" width="10.625" style="10" customWidth="1"/>
    <col min="4" max="4" width="25.25390625" style="10" customWidth="1"/>
    <col min="5" max="5" width="7.25390625" style="11" customWidth="1"/>
    <col min="6" max="6" width="8.8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spans="7:9" ht="15">
      <c r="G2" s="93"/>
      <c r="H2" s="93"/>
      <c r="I2" s="93"/>
    </row>
    <row r="3" ht="15">
      <c r="N3" s="27" t="s">
        <v>69</v>
      </c>
    </row>
    <row r="4" spans="2:17" ht="15">
      <c r="B4" s="19" t="s">
        <v>13</v>
      </c>
      <c r="C4" s="6">
        <v>13</v>
      </c>
      <c r="D4" s="8"/>
      <c r="E4" s="4"/>
      <c r="F4" s="1"/>
      <c r="G4" s="29" t="s">
        <v>18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0</v>
      </c>
      <c r="H6" s="101">
        <f>SUM(N11:N11)</f>
        <v>0</v>
      </c>
      <c r="I6" s="102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48" t="s">
        <v>47</v>
      </c>
      <c r="B10" s="48" t="s">
        <v>14</v>
      </c>
      <c r="C10" s="48" t="s">
        <v>15</v>
      </c>
      <c r="D10" s="48" t="s">
        <v>71</v>
      </c>
      <c r="E10" s="55" t="s">
        <v>68</v>
      </c>
      <c r="F10" s="56"/>
      <c r="G10" s="48" t="str">
        <f>"Nazwa handlowa /
"&amp;C10&amp;" / 
"&amp;D10</f>
        <v>Nazwa handlowa /
Dawka / 
Postać/ Opakowanie</v>
      </c>
      <c r="H10" s="48" t="s">
        <v>66</v>
      </c>
      <c r="I10" s="48" t="str">
        <f>B10</f>
        <v>Skład</v>
      </c>
      <c r="J10" s="48" t="s">
        <v>154</v>
      </c>
      <c r="K10" s="48" t="s">
        <v>39</v>
      </c>
      <c r="L10" s="48" t="s">
        <v>40</v>
      </c>
      <c r="M10" s="48" t="s">
        <v>41</v>
      </c>
      <c r="N10" s="48" t="s">
        <v>16</v>
      </c>
    </row>
    <row r="11" spans="1:14" ht="57.75" customHeight="1">
      <c r="A11" s="5" t="s">
        <v>1</v>
      </c>
      <c r="B11" s="42" t="s">
        <v>124</v>
      </c>
      <c r="C11" s="39" t="s">
        <v>73</v>
      </c>
      <c r="D11" s="39" t="s">
        <v>125</v>
      </c>
      <c r="E11" s="64">
        <v>840</v>
      </c>
      <c r="F11" s="33" t="s">
        <v>50</v>
      </c>
      <c r="G11" s="34" t="s">
        <v>76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36">
        <f>ROUND(L11*ROUND(M11,2),2)</f>
        <v>0</v>
      </c>
    </row>
    <row r="13" spans="1:9" ht="15">
      <c r="A13" s="132" t="s">
        <v>126</v>
      </c>
      <c r="B13" s="132"/>
      <c r="C13" s="132"/>
      <c r="D13" s="132"/>
      <c r="E13" s="132"/>
      <c r="F13" s="132"/>
      <c r="G13" s="132"/>
      <c r="H13" s="132"/>
      <c r="I13" s="132"/>
    </row>
    <row r="14" spans="2:5" ht="15">
      <c r="B14" s="46"/>
      <c r="C14" s="46"/>
      <c r="D14" s="46"/>
      <c r="E14" s="47"/>
    </row>
  </sheetData>
  <sheetProtection/>
  <mergeCells count="3">
    <mergeCell ref="G2:I2"/>
    <mergeCell ref="H6:I6"/>
    <mergeCell ref="A13:I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115" zoomScaleSheetLayoutView="100" zoomScalePageLayoutView="80" workbookViewId="0" topLeftCell="A1">
      <selection activeCell="D10" sqref="D10:D11"/>
    </sheetView>
  </sheetViews>
  <sheetFormatPr defaultColWidth="9.00390625" defaultRowHeight="12.75"/>
  <cols>
    <col min="1" max="1" width="4.75390625" style="10" customWidth="1"/>
    <col min="2" max="2" width="16.375" style="10" customWidth="1"/>
    <col min="3" max="3" width="16.875" style="10" customWidth="1"/>
    <col min="4" max="4" width="22.00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7.25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01">
        <f>SUM(N10:N10)</f>
        <v>0</v>
      </c>
      <c r="I5" s="102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59.25" customHeight="1">
      <c r="A9" s="48" t="s">
        <v>47</v>
      </c>
      <c r="B9" s="48" t="s">
        <v>14</v>
      </c>
      <c r="C9" s="48" t="s">
        <v>15</v>
      </c>
      <c r="D9" s="48" t="s">
        <v>72</v>
      </c>
      <c r="E9" s="55" t="s">
        <v>68</v>
      </c>
      <c r="F9" s="56"/>
      <c r="G9" s="48" t="str">
        <f>"Nazwa handlowa /
"&amp;C9&amp;" / 
"&amp;D9</f>
        <v>Nazwa handlowa /
Dawka / 
Postać/Opakowanie</v>
      </c>
      <c r="H9" s="48" t="s">
        <v>66</v>
      </c>
      <c r="I9" s="48" t="str">
        <f>B9</f>
        <v>Skład</v>
      </c>
      <c r="J9" s="48" t="s">
        <v>67</v>
      </c>
      <c r="K9" s="48" t="s">
        <v>149</v>
      </c>
      <c r="L9" s="48" t="s">
        <v>150</v>
      </c>
      <c r="M9" s="48" t="s">
        <v>41</v>
      </c>
      <c r="N9" s="48" t="s">
        <v>16</v>
      </c>
    </row>
    <row r="10" spans="1:14" ht="64.5" customHeight="1">
      <c r="A10" s="45" t="s">
        <v>1</v>
      </c>
      <c r="B10" s="40" t="s">
        <v>127</v>
      </c>
      <c r="C10" s="58" t="s">
        <v>111</v>
      </c>
      <c r="D10" s="58" t="s">
        <v>128</v>
      </c>
      <c r="E10" s="69">
        <v>1500</v>
      </c>
      <c r="F10" s="41" t="s">
        <v>50</v>
      </c>
      <c r="G10" s="52" t="s">
        <v>148</v>
      </c>
      <c r="H10" s="52"/>
      <c r="I10" s="52"/>
      <c r="J10" s="53"/>
      <c r="K10" s="52"/>
      <c r="L10" s="52" t="str">
        <f>IF(K10=0,"0,00",IF(K10&gt;0,ROUND(E10/K10,2)))</f>
        <v>0,00</v>
      </c>
      <c r="M10" s="52"/>
      <c r="N10" s="54">
        <f>ROUND(L10*ROUND(M10,2),2)</f>
        <v>0</v>
      </c>
    </row>
    <row r="12" spans="2:4" ht="15">
      <c r="B12" s="133"/>
      <c r="C12" s="133"/>
      <c r="D12" s="133"/>
    </row>
  </sheetData>
  <sheetProtection/>
  <mergeCells count="2">
    <mergeCell ref="H5:I5"/>
    <mergeCell ref="B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D10" sqref="D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01">
        <f>SUM(N10:N10)</f>
        <v>0</v>
      </c>
      <c r="I5" s="102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8" t="s">
        <v>47</v>
      </c>
      <c r="B9" s="48" t="s">
        <v>14</v>
      </c>
      <c r="C9" s="48" t="s">
        <v>15</v>
      </c>
      <c r="D9" s="48" t="s">
        <v>72</v>
      </c>
      <c r="E9" s="55" t="s">
        <v>68</v>
      </c>
      <c r="F9" s="56"/>
      <c r="G9" s="48" t="str">
        <f>"Nazwa handlowa /
"&amp;C9&amp;" / 
"&amp;D9</f>
        <v>Nazwa handlowa /
Dawka / 
Postać/Opakowanie</v>
      </c>
      <c r="H9" s="48" t="s">
        <v>66</v>
      </c>
      <c r="I9" s="48" t="str">
        <f>B9</f>
        <v>Skład</v>
      </c>
      <c r="J9" s="48" t="s">
        <v>67</v>
      </c>
      <c r="K9" s="48" t="s">
        <v>39</v>
      </c>
      <c r="L9" s="48" t="s">
        <v>40</v>
      </c>
      <c r="M9" s="48" t="s">
        <v>41</v>
      </c>
      <c r="N9" s="48" t="s">
        <v>16</v>
      </c>
    </row>
    <row r="10" spans="1:14" ht="108.75" customHeight="1">
      <c r="A10" s="45" t="s">
        <v>1</v>
      </c>
      <c r="B10" s="58" t="s">
        <v>129</v>
      </c>
      <c r="C10" s="58" t="s">
        <v>130</v>
      </c>
      <c r="D10" s="58" t="s">
        <v>131</v>
      </c>
      <c r="E10" s="43">
        <v>900</v>
      </c>
      <c r="F10" s="41" t="s">
        <v>50</v>
      </c>
      <c r="G10" s="52" t="s">
        <v>76</v>
      </c>
      <c r="H10" s="52"/>
      <c r="I10" s="52"/>
      <c r="J10" s="53"/>
      <c r="K10" s="52"/>
      <c r="L10" s="52" t="str">
        <f>IF(K10=0,"0,00",IF(K10&gt;0,ROUND(E10/K10,2)))</f>
        <v>0,00</v>
      </c>
      <c r="M10" s="52"/>
      <c r="N10" s="54">
        <f>ROUND(L10*ROUND(M10,2),2)</f>
        <v>0</v>
      </c>
    </row>
    <row r="12" spans="2:5" ht="15">
      <c r="B12" s="117"/>
      <c r="C12" s="117"/>
      <c r="D12" s="117"/>
      <c r="E12" s="131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11"/>
  <sheetViews>
    <sheetView showGridLines="0" view="pageBreakPreview" zoomScale="85" zoomScaleNormal="85" zoomScaleSheetLayoutView="85" zoomScalePageLayoutView="85" workbookViewId="0" topLeftCell="A1">
      <selection activeCell="K1" sqref="K1:K16384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8.00390625" style="10" customWidth="1"/>
    <col min="4" max="4" width="17.87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2" width="15.00390625" style="10" customWidth="1"/>
    <col min="13" max="13" width="16.875" style="10" customWidth="1"/>
    <col min="14" max="14" width="8.00390625" style="10" customWidth="1"/>
    <col min="15" max="15" width="15.875" style="10" customWidth="1"/>
    <col min="16" max="16" width="15.875" style="28" customWidth="1"/>
    <col min="17" max="17" width="15.875" style="10" customWidth="1"/>
    <col min="18" max="19" width="14.25390625" style="10" customWidth="1"/>
    <col min="20" max="20" width="15.25390625" style="10" customWidth="1"/>
    <col min="21" max="16384" width="9.125" style="10" customWidth="1"/>
  </cols>
  <sheetData>
    <row r="1" spans="2:19" ht="15">
      <c r="B1" s="26" t="str">
        <f>'formularz oferty'!C4</f>
        <v>DFP.271.45.2019.EP</v>
      </c>
      <c r="M1" s="27" t="s">
        <v>65</v>
      </c>
      <c r="R1" s="26"/>
      <c r="S1" s="26"/>
    </row>
    <row r="2" ht="15">
      <c r="M2" s="27" t="s">
        <v>69</v>
      </c>
    </row>
    <row r="3" spans="2:16" ht="15">
      <c r="B3" s="19" t="s">
        <v>13</v>
      </c>
      <c r="C3" s="6">
        <v>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P3" s="10"/>
    </row>
    <row r="4" spans="2:16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P4" s="10"/>
    </row>
    <row r="5" spans="1:16" ht="15">
      <c r="A5" s="19"/>
      <c r="B5" s="19"/>
      <c r="C5" s="30"/>
      <c r="D5" s="30"/>
      <c r="E5" s="4"/>
      <c r="F5" s="1"/>
      <c r="G5" s="7" t="s">
        <v>0</v>
      </c>
      <c r="H5" s="101">
        <f>SUM(M9:M9)</f>
        <v>0</v>
      </c>
      <c r="I5" s="102"/>
      <c r="P5" s="10"/>
    </row>
    <row r="6" spans="1:16" ht="15">
      <c r="A6" s="19"/>
      <c r="C6" s="1"/>
      <c r="D6" s="1"/>
      <c r="E6" s="4"/>
      <c r="F6" s="1"/>
      <c r="G6" s="1"/>
      <c r="H6" s="1"/>
      <c r="I6" s="1"/>
      <c r="J6" s="1"/>
      <c r="K6" s="1"/>
      <c r="P6" s="10"/>
    </row>
    <row r="7" spans="1:16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P7" s="10"/>
    </row>
    <row r="8" spans="1:13" s="19" customFormat="1" ht="73.5" customHeight="1">
      <c r="A8" s="48" t="s">
        <v>47</v>
      </c>
      <c r="B8" s="48" t="s">
        <v>14</v>
      </c>
      <c r="C8" s="48" t="s">
        <v>15</v>
      </c>
      <c r="D8" s="48" t="s">
        <v>71</v>
      </c>
      <c r="E8" s="55" t="s">
        <v>68</v>
      </c>
      <c r="F8" s="56"/>
      <c r="G8" s="48" t="str">
        <f>"Nazwa handlowa /
"&amp;C8&amp;" / 
"&amp;D8</f>
        <v>Nazwa handlowa /
Dawka / 
Postać/ Opakowanie</v>
      </c>
      <c r="H8" s="48" t="s">
        <v>66</v>
      </c>
      <c r="I8" s="48" t="str">
        <f>B8</f>
        <v>Skład</v>
      </c>
      <c r="J8" s="48" t="s">
        <v>67</v>
      </c>
      <c r="K8" s="48" t="s">
        <v>145</v>
      </c>
      <c r="L8" s="48" t="s">
        <v>146</v>
      </c>
      <c r="M8" s="48" t="s">
        <v>16</v>
      </c>
    </row>
    <row r="9" spans="1:13" ht="409.5" customHeight="1">
      <c r="A9" s="105" t="s">
        <v>1</v>
      </c>
      <c r="B9" s="109" t="s">
        <v>87</v>
      </c>
      <c r="C9" s="109" t="s">
        <v>88</v>
      </c>
      <c r="D9" s="109" t="s">
        <v>89</v>
      </c>
      <c r="E9" s="107">
        <v>10000</v>
      </c>
      <c r="F9" s="105" t="s">
        <v>81</v>
      </c>
      <c r="G9" s="103" t="s">
        <v>90</v>
      </c>
      <c r="H9" s="91"/>
      <c r="I9" s="103"/>
      <c r="J9" s="105" t="s">
        <v>91</v>
      </c>
      <c r="K9" s="103"/>
      <c r="L9" s="103"/>
      <c r="M9" s="111">
        <f>ROUND(K9*ROUND(L9,2),2)</f>
        <v>0</v>
      </c>
    </row>
    <row r="10" spans="1:13" ht="44.25" customHeight="1">
      <c r="A10" s="106"/>
      <c r="B10" s="110"/>
      <c r="C10" s="110"/>
      <c r="D10" s="110"/>
      <c r="E10" s="108"/>
      <c r="F10" s="106"/>
      <c r="G10" s="104"/>
      <c r="H10" s="91"/>
      <c r="I10" s="104"/>
      <c r="J10" s="106"/>
      <c r="K10" s="104"/>
      <c r="L10" s="104"/>
      <c r="M10" s="112"/>
    </row>
    <row r="11" spans="1:6" ht="15" customHeight="1">
      <c r="A11" s="113" t="s">
        <v>83</v>
      </c>
      <c r="B11" s="113"/>
      <c r="C11" s="113"/>
      <c r="D11" s="113"/>
      <c r="E11" s="113"/>
      <c r="F11" s="113"/>
    </row>
  </sheetData>
  <sheetProtection/>
  <mergeCells count="15">
    <mergeCell ref="K9:K10"/>
    <mergeCell ref="L9:L10"/>
    <mergeCell ref="M9:M10"/>
    <mergeCell ref="A11:F11"/>
    <mergeCell ref="A9:A10"/>
    <mergeCell ref="D9:D10"/>
    <mergeCell ref="I9:I10"/>
    <mergeCell ref="H9:H10"/>
    <mergeCell ref="J9:J10"/>
    <mergeCell ref="H5:I5"/>
    <mergeCell ref="G9:G10"/>
    <mergeCell ref="F9:F10"/>
    <mergeCell ref="E9:E10"/>
    <mergeCell ref="C9:C10"/>
    <mergeCell ref="B9:B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5"/>
  <sheetViews>
    <sheetView showGridLines="0" view="pageBreakPreview" zoomScale="87" zoomScaleNormal="87" zoomScaleSheetLayoutView="87" zoomScalePageLayoutView="85" workbookViewId="0" topLeftCell="A1">
      <selection activeCell="B10" sqref="B10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7.87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01">
        <f>SUM(N10:N10)</f>
        <v>0</v>
      </c>
      <c r="I5" s="102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8" t="s">
        <v>47</v>
      </c>
      <c r="B9" s="48" t="s">
        <v>14</v>
      </c>
      <c r="C9" s="48" t="s">
        <v>15</v>
      </c>
      <c r="D9" s="48" t="s">
        <v>72</v>
      </c>
      <c r="E9" s="55" t="s">
        <v>68</v>
      </c>
      <c r="F9" s="56"/>
      <c r="G9" s="48" t="str">
        <f>"Nazwa handlowa /
"&amp;C9&amp;" / 
"&amp;D9</f>
        <v>Nazwa handlowa /
Dawka / 
Postać/Opakowanie</v>
      </c>
      <c r="H9" s="48" t="s">
        <v>66</v>
      </c>
      <c r="I9" s="48" t="str">
        <f>B9</f>
        <v>Skład</v>
      </c>
      <c r="J9" s="48" t="s">
        <v>67</v>
      </c>
      <c r="K9" s="48" t="s">
        <v>39</v>
      </c>
      <c r="L9" s="48" t="s">
        <v>40</v>
      </c>
      <c r="M9" s="48" t="s">
        <v>41</v>
      </c>
      <c r="N9" s="48" t="s">
        <v>16</v>
      </c>
    </row>
    <row r="10" spans="1:14" ht="57" customHeight="1">
      <c r="A10" s="5" t="s">
        <v>1</v>
      </c>
      <c r="B10" s="39" t="s">
        <v>92</v>
      </c>
      <c r="C10" s="39" t="s">
        <v>93</v>
      </c>
      <c r="D10" s="39" t="s">
        <v>94</v>
      </c>
      <c r="E10" s="60">
        <v>430</v>
      </c>
      <c r="F10" s="37" t="s">
        <v>50</v>
      </c>
      <c r="G10" s="34" t="s">
        <v>76</v>
      </c>
      <c r="H10" s="34"/>
      <c r="I10" s="34"/>
      <c r="J10" s="35"/>
      <c r="K10" s="34"/>
      <c r="L10" s="34" t="str">
        <f>IF(K10=0,"0,00",IF(K10&gt;0,ROUND(E10/K10,2)))</f>
        <v>0,00</v>
      </c>
      <c r="M10" s="34"/>
      <c r="N10" s="36">
        <f>ROUND(L10*ROUND(M10,2),2)</f>
        <v>0</v>
      </c>
    </row>
    <row r="11" spans="1:7" ht="15" customHeight="1">
      <c r="A11" s="115" t="s">
        <v>82</v>
      </c>
      <c r="B11" s="115"/>
      <c r="C11" s="115"/>
      <c r="D11" s="115"/>
      <c r="E11" s="115"/>
      <c r="F11" s="115"/>
      <c r="G11" s="115"/>
    </row>
    <row r="12" ht="15">
      <c r="B12" s="26"/>
    </row>
    <row r="13" ht="15">
      <c r="B13" s="57"/>
    </row>
    <row r="14" spans="2:6" ht="29.25" customHeight="1">
      <c r="B14" s="93"/>
      <c r="C14" s="114"/>
      <c r="D14" s="114"/>
      <c r="E14" s="114"/>
      <c r="F14" s="114"/>
    </row>
    <row r="15" ht="15">
      <c r="B15" s="26"/>
    </row>
  </sheetData>
  <sheetProtection/>
  <mergeCells count="3">
    <mergeCell ref="H5:I5"/>
    <mergeCell ref="B14:F14"/>
    <mergeCell ref="A11:G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Normal="87" zoomScaleSheetLayoutView="100" zoomScalePageLayoutView="80" workbookViewId="0" topLeftCell="A1">
      <selection activeCell="F17" sqref="F17"/>
    </sheetView>
  </sheetViews>
  <sheetFormatPr defaultColWidth="9.00390625" defaultRowHeight="12.75"/>
  <cols>
    <col min="1" max="1" width="4.75390625" style="10" customWidth="1"/>
    <col min="2" max="2" width="21.125" style="10" customWidth="1"/>
    <col min="3" max="3" width="17.003906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01">
        <f>SUM(N10:N10)</f>
        <v>0</v>
      </c>
      <c r="I5" s="102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65.25" customHeight="1">
      <c r="A9" s="48" t="s">
        <v>47</v>
      </c>
      <c r="B9" s="48" t="s">
        <v>14</v>
      </c>
      <c r="C9" s="48" t="s">
        <v>15</v>
      </c>
      <c r="D9" s="48" t="s">
        <v>63</v>
      </c>
      <c r="E9" s="55" t="s">
        <v>74</v>
      </c>
      <c r="F9" s="56"/>
      <c r="G9" s="48" t="str">
        <f>"Nazwa handlowa /
"&amp;C9&amp;" / 
"&amp;D9</f>
        <v>Nazwa handlowa /
Dawka / 
Postać /Opakowanie</v>
      </c>
      <c r="H9" s="48" t="s">
        <v>66</v>
      </c>
      <c r="I9" s="48" t="str">
        <f>B9</f>
        <v>Skład</v>
      </c>
      <c r="J9" s="48" t="s">
        <v>67</v>
      </c>
      <c r="K9" s="48" t="s">
        <v>39</v>
      </c>
      <c r="L9" s="48" t="s">
        <v>40</v>
      </c>
      <c r="M9" s="48" t="s">
        <v>41</v>
      </c>
      <c r="N9" s="48" t="s">
        <v>16</v>
      </c>
    </row>
    <row r="10" spans="1:14" ht="56.25" customHeight="1">
      <c r="A10" s="45" t="s">
        <v>1</v>
      </c>
      <c r="B10" s="61" t="s">
        <v>95</v>
      </c>
      <c r="C10" s="51" t="s">
        <v>96</v>
      </c>
      <c r="D10" s="61" t="s">
        <v>134</v>
      </c>
      <c r="E10" s="62">
        <v>250</v>
      </c>
      <c r="F10" s="59" t="s">
        <v>50</v>
      </c>
      <c r="G10" s="52" t="s">
        <v>76</v>
      </c>
      <c r="H10" s="52"/>
      <c r="I10" s="52"/>
      <c r="J10" s="53"/>
      <c r="K10" s="52"/>
      <c r="L10" s="52" t="str">
        <f>IF(K10=0,"0,00",IF(K10&gt;0,ROUND(E10/K10,2)))</f>
        <v>0,00</v>
      </c>
      <c r="M10" s="52"/>
      <c r="N10" s="54">
        <f>ROUND(L10*ROUND(M10,2),2)</f>
        <v>0</v>
      </c>
    </row>
    <row r="11" spans="1:7" ht="15" customHeight="1">
      <c r="A11" s="118" t="s">
        <v>97</v>
      </c>
      <c r="B11" s="118"/>
      <c r="C11" s="118"/>
      <c r="D11" s="118"/>
      <c r="E11" s="118"/>
      <c r="F11" s="118"/>
      <c r="G11" s="118"/>
    </row>
    <row r="12" spans="2:6" ht="15">
      <c r="B12" s="116"/>
      <c r="C12" s="117"/>
      <c r="D12" s="117"/>
      <c r="E12" s="117"/>
      <c r="F12" s="117"/>
    </row>
    <row r="13" ht="15">
      <c r="B13" s="26"/>
    </row>
  </sheetData>
  <sheetProtection/>
  <mergeCells count="3">
    <mergeCell ref="H5:I5"/>
    <mergeCell ref="B12:F12"/>
    <mergeCell ref="A11:G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85" zoomScaleNormal="87" zoomScaleSheetLayoutView="85" zoomScalePageLayoutView="80" workbookViewId="0" topLeftCell="A4">
      <selection activeCell="M10" sqref="M10:M11"/>
    </sheetView>
  </sheetViews>
  <sheetFormatPr defaultColWidth="9.00390625" defaultRowHeight="12.75"/>
  <cols>
    <col min="1" max="1" width="4.75390625" style="10" customWidth="1"/>
    <col min="2" max="2" width="22.875" style="10" customWidth="1"/>
    <col min="3" max="4" width="25.125" style="10" customWidth="1"/>
    <col min="5" max="5" width="10.875" style="11" customWidth="1"/>
    <col min="6" max="6" width="16.625" style="10" customWidth="1"/>
    <col min="7" max="7" width="31.125" style="10" customWidth="1"/>
    <col min="8" max="9" width="17.375" style="10" customWidth="1"/>
    <col min="10" max="10" width="23.00390625" style="10" customWidth="1"/>
    <col min="11" max="11" width="0.2421875" style="10" hidden="1" customWidth="1"/>
    <col min="12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01">
        <f>SUM(N10:N10)</f>
        <v>0</v>
      </c>
      <c r="I5" s="102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8" t="s">
        <v>47</v>
      </c>
      <c r="B9" s="48" t="s">
        <v>14</v>
      </c>
      <c r="C9" s="48" t="s">
        <v>15</v>
      </c>
      <c r="D9" s="48" t="s">
        <v>63</v>
      </c>
      <c r="E9" s="55" t="s">
        <v>68</v>
      </c>
      <c r="F9" s="56"/>
      <c r="G9" s="48" t="str">
        <f>"Nazwa handlowa /
"&amp;C9&amp;" / 
"&amp;D9</f>
        <v>Nazwa handlowa /
Dawka / 
Postać /Opakowanie</v>
      </c>
      <c r="H9" s="48" t="s">
        <v>66</v>
      </c>
      <c r="I9" s="48" t="str">
        <f>B9</f>
        <v>Skład</v>
      </c>
      <c r="J9" s="48" t="s">
        <v>67</v>
      </c>
      <c r="K9" s="48"/>
      <c r="L9" s="48" t="s">
        <v>136</v>
      </c>
      <c r="M9" s="48" t="s">
        <v>137</v>
      </c>
      <c r="N9" s="48" t="s">
        <v>16</v>
      </c>
    </row>
    <row r="10" spans="1:14" ht="409.5" customHeight="1">
      <c r="A10" s="91" t="s">
        <v>1</v>
      </c>
      <c r="B10" s="122" t="s">
        <v>98</v>
      </c>
      <c r="C10" s="123" t="s">
        <v>99</v>
      </c>
      <c r="D10" s="123" t="s">
        <v>138</v>
      </c>
      <c r="E10" s="124">
        <v>16800</v>
      </c>
      <c r="F10" s="91" t="s">
        <v>135</v>
      </c>
      <c r="G10" s="119" t="s">
        <v>158</v>
      </c>
      <c r="H10" s="119"/>
      <c r="I10" s="119"/>
      <c r="J10" s="119" t="s">
        <v>159</v>
      </c>
      <c r="K10" s="34"/>
      <c r="L10" s="119"/>
      <c r="M10" s="119"/>
      <c r="N10" s="120">
        <f>ROUND(L10*ROUND(M10,2),2)</f>
        <v>0</v>
      </c>
    </row>
    <row r="11" spans="1:14" ht="15">
      <c r="A11" s="91"/>
      <c r="B11" s="122"/>
      <c r="C11" s="123"/>
      <c r="D11" s="123"/>
      <c r="E11" s="124"/>
      <c r="F11" s="91"/>
      <c r="G11" s="119"/>
      <c r="H11" s="119"/>
      <c r="I11" s="119"/>
      <c r="J11" s="119"/>
      <c r="K11" s="5"/>
      <c r="L11" s="119"/>
      <c r="M11" s="119"/>
      <c r="N11" s="120"/>
    </row>
    <row r="12" spans="7:10" ht="15">
      <c r="G12" s="76"/>
      <c r="H12" s="76"/>
      <c r="I12" s="76"/>
      <c r="J12" s="76"/>
    </row>
    <row r="13" spans="1:7" ht="15" customHeight="1">
      <c r="A13" s="121" t="s">
        <v>80</v>
      </c>
      <c r="B13" s="121"/>
      <c r="C13" s="121"/>
      <c r="D13" s="121"/>
      <c r="E13" s="121"/>
      <c r="F13" s="121"/>
      <c r="G13" s="121"/>
    </row>
    <row r="14" spans="2:5" ht="15">
      <c r="B14" s="117"/>
      <c r="C14" s="117"/>
      <c r="D14" s="117"/>
      <c r="E14" s="117"/>
    </row>
  </sheetData>
  <sheetProtection/>
  <mergeCells count="16">
    <mergeCell ref="H5:I5"/>
    <mergeCell ref="B14:E14"/>
    <mergeCell ref="A13:G1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L10:L11"/>
    <mergeCell ref="M10:M11"/>
    <mergeCell ref="N10:N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8"/>
  <sheetViews>
    <sheetView showGridLines="0" tabSelected="1" view="pageBreakPreview" zoomScale="115" zoomScaleNormal="115" zoomScaleSheetLayoutView="115" zoomScalePageLayoutView="85" workbookViewId="0" topLeftCell="A1">
      <selection activeCell="D10" sqref="D10"/>
    </sheetView>
  </sheetViews>
  <sheetFormatPr defaultColWidth="9.00390625" defaultRowHeight="12.75"/>
  <cols>
    <col min="1" max="1" width="4.75390625" style="10" customWidth="1"/>
    <col min="2" max="2" width="23.375" style="10" customWidth="1"/>
    <col min="3" max="3" width="21.125" style="10" customWidth="1"/>
    <col min="4" max="4" width="25.125" style="10" customWidth="1"/>
    <col min="5" max="5" width="10.0039062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01">
        <f>SUM(N10:N11)</f>
        <v>0</v>
      </c>
      <c r="I5" s="102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8" t="s">
        <v>47</v>
      </c>
      <c r="B9" s="48" t="s">
        <v>14</v>
      </c>
      <c r="C9" s="48" t="s">
        <v>15</v>
      </c>
      <c r="D9" s="48" t="s">
        <v>71</v>
      </c>
      <c r="E9" s="55" t="s">
        <v>74</v>
      </c>
      <c r="F9" s="56"/>
      <c r="G9" s="48" t="str">
        <f>"Nazwa handlowa /
"&amp;C9&amp;" / 
"&amp;D9</f>
        <v>Nazwa handlowa /
Dawka / 
Postać/ Opakowanie</v>
      </c>
      <c r="H9" s="48" t="s">
        <v>66</v>
      </c>
      <c r="I9" s="48" t="str">
        <f>B9</f>
        <v>Skład</v>
      </c>
      <c r="J9" s="48" t="s">
        <v>67</v>
      </c>
      <c r="K9" s="48" t="s">
        <v>39</v>
      </c>
      <c r="L9" s="48" t="s">
        <v>40</v>
      </c>
      <c r="M9" s="48" t="s">
        <v>41</v>
      </c>
      <c r="N9" s="48" t="s">
        <v>16</v>
      </c>
    </row>
    <row r="10" spans="1:14" ht="56.25" customHeight="1">
      <c r="A10" s="39">
        <v>1</v>
      </c>
      <c r="B10" s="39" t="s">
        <v>160</v>
      </c>
      <c r="C10" s="39" t="s">
        <v>100</v>
      </c>
      <c r="D10" s="39" t="s">
        <v>101</v>
      </c>
      <c r="E10" s="65">
        <v>180</v>
      </c>
      <c r="F10" s="5" t="s">
        <v>50</v>
      </c>
      <c r="G10" s="34" t="s">
        <v>76</v>
      </c>
      <c r="H10" s="34"/>
      <c r="I10" s="34"/>
      <c r="J10" s="35"/>
      <c r="K10" s="34"/>
      <c r="L10" s="34"/>
      <c r="M10" s="34"/>
      <c r="N10" s="36">
        <f>ROUND(L10*ROUND(M10,2),2)</f>
        <v>0</v>
      </c>
    </row>
    <row r="11" spans="1:14" ht="57.75" customHeight="1">
      <c r="A11" s="63">
        <v>2</v>
      </c>
      <c r="B11" s="39" t="s">
        <v>160</v>
      </c>
      <c r="C11" s="39" t="s">
        <v>102</v>
      </c>
      <c r="D11" s="39" t="s">
        <v>101</v>
      </c>
      <c r="E11" s="66">
        <v>2700</v>
      </c>
      <c r="F11" s="5" t="s">
        <v>50</v>
      </c>
      <c r="G11" s="34" t="s">
        <v>76</v>
      </c>
      <c r="H11" s="34"/>
      <c r="I11" s="34"/>
      <c r="J11" s="35"/>
      <c r="K11" s="34"/>
      <c r="L11" s="34"/>
      <c r="M11" s="34"/>
      <c r="N11" s="36">
        <f>ROUND(L11*ROUND(M11,2),2)</f>
        <v>0</v>
      </c>
    </row>
    <row r="12" spans="1:8" ht="27" customHeight="1">
      <c r="A12" s="125" t="s">
        <v>70</v>
      </c>
      <c r="B12" s="125"/>
      <c r="C12" s="125"/>
      <c r="D12" s="125"/>
      <c r="E12" s="125"/>
      <c r="F12" s="125"/>
      <c r="G12" s="125"/>
      <c r="H12" s="125"/>
    </row>
    <row r="13" spans="1:8" ht="18.75" customHeight="1">
      <c r="A13" s="93" t="s">
        <v>103</v>
      </c>
      <c r="B13" s="93"/>
      <c r="C13" s="93"/>
      <c r="D13" s="93"/>
      <c r="E13" s="93"/>
      <c r="F13" s="93"/>
      <c r="G13" s="93"/>
      <c r="H13" s="93"/>
    </row>
    <row r="14" spans="1:8" ht="18.75" customHeight="1">
      <c r="A14" s="93" t="s">
        <v>161</v>
      </c>
      <c r="B14" s="93"/>
      <c r="C14" s="93"/>
      <c r="D14" s="93"/>
      <c r="E14" s="93"/>
      <c r="F14" s="93"/>
      <c r="G14" s="93"/>
      <c r="H14" s="93"/>
    </row>
    <row r="15" spans="1:5" ht="15">
      <c r="A15" s="93" t="s">
        <v>155</v>
      </c>
      <c r="B15" s="126"/>
      <c r="C15" s="126"/>
      <c r="E15" s="4"/>
    </row>
    <row r="16" ht="15">
      <c r="E16" s="67"/>
    </row>
    <row r="17" ht="15">
      <c r="E17" s="68"/>
    </row>
    <row r="18" ht="15">
      <c r="E18" s="4"/>
    </row>
  </sheetData>
  <sheetProtection/>
  <mergeCells count="5">
    <mergeCell ref="H5:I5"/>
    <mergeCell ref="A13:H13"/>
    <mergeCell ref="A12:H12"/>
    <mergeCell ref="A14:H14"/>
    <mergeCell ref="A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G35" sqref="G35"/>
    </sheetView>
  </sheetViews>
  <sheetFormatPr defaultColWidth="9.00390625" defaultRowHeight="12.75"/>
  <cols>
    <col min="1" max="1" width="4.75390625" style="10" customWidth="1"/>
    <col min="2" max="2" width="20.00390625" style="10" customWidth="1"/>
    <col min="3" max="3" width="22.37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2" width="15.00390625" style="10" customWidth="1"/>
    <col min="13" max="13" width="18.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01">
        <f>N11</f>
        <v>0</v>
      </c>
      <c r="I5" s="102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10" spans="1:14" ht="60">
      <c r="A10" s="48" t="s">
        <v>47</v>
      </c>
      <c r="B10" s="48" t="s">
        <v>14</v>
      </c>
      <c r="C10" s="48" t="s">
        <v>15</v>
      </c>
      <c r="D10" s="48" t="s">
        <v>63</v>
      </c>
      <c r="E10" s="77" t="s">
        <v>68</v>
      </c>
      <c r="F10" s="56"/>
      <c r="G10" s="48" t="str">
        <f>"Nazwa handlowa /
"&amp;C10&amp;" / 
"&amp;D10</f>
        <v>Nazwa handlowa /
Dawka / 
Postać /Opakowanie</v>
      </c>
      <c r="H10" s="48" t="s">
        <v>66</v>
      </c>
      <c r="I10" s="48" t="str">
        <f>B10</f>
        <v>Skład</v>
      </c>
      <c r="J10" s="48" t="s">
        <v>67</v>
      </c>
      <c r="K10" s="48" t="s">
        <v>39</v>
      </c>
      <c r="L10" s="48" t="s">
        <v>139</v>
      </c>
      <c r="M10" s="48" t="s">
        <v>41</v>
      </c>
      <c r="N10" s="48" t="s">
        <v>16</v>
      </c>
    </row>
    <row r="11" spans="1:14" ht="45">
      <c r="A11" s="45" t="s">
        <v>1</v>
      </c>
      <c r="B11" s="78" t="s">
        <v>157</v>
      </c>
      <c r="C11" s="58" t="s">
        <v>165</v>
      </c>
      <c r="D11" s="58" t="s">
        <v>156</v>
      </c>
      <c r="E11" s="79">
        <v>10000</v>
      </c>
      <c r="F11" s="41" t="s">
        <v>50</v>
      </c>
      <c r="G11" s="52" t="s">
        <v>76</v>
      </c>
      <c r="H11" s="52"/>
      <c r="I11" s="52"/>
      <c r="J11" s="52"/>
      <c r="K11" s="52"/>
      <c r="L11" s="52" t="str">
        <f>IF(K11=0,"0,00",IF(K11&gt;0,ROUND(E11/K11,2)))</f>
        <v>0,00</v>
      </c>
      <c r="M11" s="52"/>
      <c r="N11" s="54">
        <f>ROUND(L11*ROUND(M11,2),2)</f>
        <v>0</v>
      </c>
    </row>
    <row r="12" spans="1:14" ht="15">
      <c r="A12" s="74"/>
      <c r="B12" s="74"/>
      <c r="C12" s="74"/>
      <c r="D12" s="74"/>
      <c r="E12" s="75"/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15">
      <c r="A13" s="74"/>
      <c r="B13" s="74"/>
      <c r="C13" s="74"/>
      <c r="D13" s="74"/>
      <c r="E13" s="75"/>
      <c r="F13" s="74"/>
      <c r="G13" s="74"/>
      <c r="H13" s="74"/>
      <c r="I13" s="74"/>
      <c r="J13" s="74"/>
      <c r="K13" s="74"/>
      <c r="L13" s="74"/>
      <c r="M13" s="74"/>
      <c r="N13" s="74"/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6"/>
  <sheetViews>
    <sheetView showGridLines="0" view="pageBreakPreview" zoomScaleNormal="87" zoomScaleSheetLayoutView="100" zoomScalePageLayoutView="85" workbookViewId="0" topLeftCell="A1">
      <selection activeCell="D19" sqref="D19"/>
    </sheetView>
  </sheetViews>
  <sheetFormatPr defaultColWidth="9.00390625" defaultRowHeight="12.75"/>
  <cols>
    <col min="1" max="1" width="4.75390625" style="10" customWidth="1"/>
    <col min="2" max="2" width="28.125" style="10" customWidth="1"/>
    <col min="3" max="3" width="25.125" style="10" customWidth="1"/>
    <col min="4" max="4" width="19.25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spans="7:9" ht="15">
      <c r="G2" s="93"/>
      <c r="H2" s="93"/>
      <c r="I2" s="93"/>
    </row>
    <row r="3" ht="15">
      <c r="N3" s="27" t="s">
        <v>69</v>
      </c>
    </row>
    <row r="4" spans="2:17" ht="15">
      <c r="B4" s="19" t="s">
        <v>13</v>
      </c>
      <c r="C4" s="6">
        <v>7</v>
      </c>
      <c r="D4" s="8"/>
      <c r="E4" s="4"/>
      <c r="F4" s="1"/>
      <c r="G4" s="29" t="s">
        <v>18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0</v>
      </c>
      <c r="H6" s="101">
        <f>SUM(N11:N12)</f>
        <v>0</v>
      </c>
      <c r="I6" s="102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69.75" customHeight="1">
      <c r="A10" s="48" t="s">
        <v>47</v>
      </c>
      <c r="B10" s="48" t="s">
        <v>14</v>
      </c>
      <c r="C10" s="48" t="s">
        <v>15</v>
      </c>
      <c r="D10" s="48" t="s">
        <v>71</v>
      </c>
      <c r="E10" s="55" t="s">
        <v>74</v>
      </c>
      <c r="F10" s="56"/>
      <c r="G10" s="48" t="str">
        <f>"Nazwa handlowa /
"&amp;C10&amp;" / 
"&amp;D10</f>
        <v>Nazwa handlowa /
Dawka / 
Postać/ Opakowanie</v>
      </c>
      <c r="H10" s="48" t="s">
        <v>66</v>
      </c>
      <c r="I10" s="48" t="str">
        <f>B10</f>
        <v>Skład</v>
      </c>
      <c r="J10" s="48" t="s">
        <v>67</v>
      </c>
      <c r="K10" s="48" t="s">
        <v>39</v>
      </c>
      <c r="L10" s="48" t="s">
        <v>40</v>
      </c>
      <c r="M10" s="48" t="s">
        <v>41</v>
      </c>
      <c r="N10" s="48" t="s">
        <v>16</v>
      </c>
    </row>
    <row r="11" spans="1:14" ht="60" customHeight="1">
      <c r="A11" s="5" t="s">
        <v>1</v>
      </c>
      <c r="B11" s="5" t="s">
        <v>104</v>
      </c>
      <c r="C11" s="5" t="s">
        <v>105</v>
      </c>
      <c r="D11" s="5" t="s">
        <v>106</v>
      </c>
      <c r="E11" s="5">
        <v>270</v>
      </c>
      <c r="F11" s="5" t="s">
        <v>50</v>
      </c>
      <c r="G11" s="5" t="s">
        <v>76</v>
      </c>
      <c r="H11" s="5"/>
      <c r="I11" s="5"/>
      <c r="J11" s="5"/>
      <c r="K11" s="5"/>
      <c r="L11" s="5" t="str">
        <f>IF(K11=0,"0,00",IF(K11&gt;0,ROUND(E11/K11,2)))</f>
        <v>0,00</v>
      </c>
      <c r="M11" s="5"/>
      <c r="N11" s="36">
        <f>ROUND(L11*ROUND(M11,2),2)</f>
        <v>0</v>
      </c>
    </row>
    <row r="12" spans="1:14" ht="60">
      <c r="A12" s="5" t="s">
        <v>2</v>
      </c>
      <c r="B12" s="5" t="s">
        <v>104</v>
      </c>
      <c r="C12" s="5" t="s">
        <v>107</v>
      </c>
      <c r="D12" s="5" t="s">
        <v>108</v>
      </c>
      <c r="E12" s="5">
        <v>360</v>
      </c>
      <c r="F12" s="5" t="s">
        <v>50</v>
      </c>
      <c r="G12" s="5" t="s">
        <v>76</v>
      </c>
      <c r="H12" s="5"/>
      <c r="I12" s="5"/>
      <c r="J12" s="5"/>
      <c r="K12" s="5"/>
      <c r="L12" s="5" t="str">
        <f>IF(K12=0,"0,00",IF(K12&gt;0,ROUND(E12/K12,2)))</f>
        <v>0,00</v>
      </c>
      <c r="M12" s="5"/>
      <c r="N12" s="36">
        <f>ROUND(L12*ROUND(M12,2),2)</f>
        <v>0</v>
      </c>
    </row>
    <row r="13" spans="2:6" ht="18" customHeight="1">
      <c r="B13" s="127"/>
      <c r="C13" s="127"/>
      <c r="D13" s="127"/>
      <c r="E13" s="127"/>
      <c r="F13" s="38"/>
    </row>
    <row r="14" spans="1:8" ht="15" customHeight="1">
      <c r="A14" s="128" t="s">
        <v>109</v>
      </c>
      <c r="B14" s="128"/>
      <c r="C14" s="128"/>
      <c r="D14" s="128"/>
      <c r="E14" s="128"/>
      <c r="F14" s="128"/>
      <c r="G14" s="128"/>
      <c r="H14" s="128"/>
    </row>
    <row r="15" spans="2:6" ht="15">
      <c r="B15" s="128"/>
      <c r="C15" s="128"/>
      <c r="D15" s="128"/>
      <c r="E15" s="128"/>
      <c r="F15" s="44"/>
    </row>
    <row r="16" spans="2:7" ht="21" customHeight="1">
      <c r="B16" s="128"/>
      <c r="C16" s="128"/>
      <c r="D16" s="128"/>
      <c r="E16" s="128"/>
      <c r="F16" s="128"/>
      <c r="G16" s="128"/>
    </row>
  </sheetData>
  <sheetProtection/>
  <mergeCells count="6">
    <mergeCell ref="G2:I2"/>
    <mergeCell ref="H6:I6"/>
    <mergeCell ref="B13:E13"/>
    <mergeCell ref="B15:E15"/>
    <mergeCell ref="B16:G16"/>
    <mergeCell ref="A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5"/>
  <sheetViews>
    <sheetView showGridLines="0" view="pageBreakPreview" zoomScale="115" zoomScaleNormal="87" zoomScaleSheetLayoutView="115" zoomScalePageLayoutView="80" workbookViewId="0" topLeftCell="A1">
      <selection activeCell="I11" sqref="I11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7.375" style="10" customWidth="1"/>
    <col min="4" max="4" width="24.00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DFP.271.45.2019.EP</v>
      </c>
      <c r="N1" s="27" t="s">
        <v>65</v>
      </c>
      <c r="S1" s="26"/>
      <c r="T1" s="26"/>
    </row>
    <row r="2" spans="7:9" ht="15">
      <c r="G2" s="93"/>
      <c r="H2" s="93"/>
      <c r="I2" s="93"/>
    </row>
    <row r="3" ht="15">
      <c r="N3" s="27" t="s">
        <v>69</v>
      </c>
    </row>
    <row r="4" spans="2:17" ht="15">
      <c r="B4" s="19" t="s">
        <v>13</v>
      </c>
      <c r="C4" s="6">
        <v>8</v>
      </c>
      <c r="D4" s="8"/>
      <c r="E4" s="4"/>
      <c r="F4" s="1"/>
      <c r="G4" s="29" t="s">
        <v>18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0</v>
      </c>
      <c r="H6" s="101">
        <f>SUM(N11:N11)</f>
        <v>0</v>
      </c>
      <c r="I6" s="102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63.75" customHeight="1">
      <c r="A10" s="48" t="s">
        <v>47</v>
      </c>
      <c r="B10" s="48" t="s">
        <v>14</v>
      </c>
      <c r="C10" s="48" t="s">
        <v>15</v>
      </c>
      <c r="D10" s="48" t="s">
        <v>75</v>
      </c>
      <c r="E10" s="129" t="s">
        <v>68</v>
      </c>
      <c r="F10" s="130"/>
      <c r="G10" s="48" t="str">
        <f>"Nazwa handlowa /
"&amp;C10&amp;" / 
"&amp;D10</f>
        <v>Nazwa handlowa /
Dawka / 
Postać / opakowanie</v>
      </c>
      <c r="H10" s="48" t="s">
        <v>66</v>
      </c>
      <c r="I10" s="48" t="str">
        <f>B10</f>
        <v>Skład</v>
      </c>
      <c r="J10" s="48" t="s">
        <v>154</v>
      </c>
      <c r="K10" s="48" t="s">
        <v>39</v>
      </c>
      <c r="L10" s="48" t="s">
        <v>40</v>
      </c>
      <c r="M10" s="48" t="s">
        <v>41</v>
      </c>
      <c r="N10" s="48" t="s">
        <v>16</v>
      </c>
    </row>
    <row r="11" spans="1:14" ht="52.5" customHeight="1">
      <c r="A11" s="5" t="s">
        <v>1</v>
      </c>
      <c r="B11" s="5" t="s">
        <v>110</v>
      </c>
      <c r="C11" s="5" t="s">
        <v>111</v>
      </c>
      <c r="D11" s="5" t="s">
        <v>112</v>
      </c>
      <c r="E11" s="5">
        <v>900</v>
      </c>
      <c r="F11" s="5" t="s">
        <v>50</v>
      </c>
      <c r="G11" s="5" t="s">
        <v>76</v>
      </c>
      <c r="H11" s="5"/>
      <c r="I11" s="5"/>
      <c r="J11" s="5"/>
      <c r="K11" s="5"/>
      <c r="L11" s="34" t="str">
        <f>IF(K11=0,"0,00",IF(K11&gt;0,ROUND(E11/K11,2)))</f>
        <v>0,00</v>
      </c>
      <c r="M11" s="34"/>
      <c r="N11" s="36">
        <f>ROUND(L11*ROUND(M11,2),2)</f>
        <v>0</v>
      </c>
    </row>
    <row r="12" spans="1:8" ht="24" customHeight="1">
      <c r="A12" s="115" t="s">
        <v>113</v>
      </c>
      <c r="B12" s="115"/>
      <c r="C12" s="115"/>
      <c r="D12" s="115"/>
      <c r="E12" s="115"/>
      <c r="F12" s="115"/>
      <c r="G12" s="115"/>
      <c r="H12" s="115"/>
    </row>
    <row r="15" ht="15">
      <c r="K15" s="10" t="s">
        <v>152</v>
      </c>
    </row>
  </sheetData>
  <sheetProtection/>
  <mergeCells count="4">
    <mergeCell ref="G2:I2"/>
    <mergeCell ref="H6:I6"/>
    <mergeCell ref="A12:H12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2019-05-21T13:05:44Z</cp:lastPrinted>
  <dcterms:created xsi:type="dcterms:W3CDTF">2003-05-16T10:10:29Z</dcterms:created>
  <dcterms:modified xsi:type="dcterms:W3CDTF">2019-05-27T06:45:25Z</dcterms:modified>
  <cp:category/>
  <cp:version/>
  <cp:contentType/>
  <cp:contentStatus/>
</cp:coreProperties>
</file>