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085" tabRatio="818" activeTab="1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</sheets>
  <definedNames/>
  <calcPr fullCalcOnLoad="1"/>
</workbook>
</file>

<file path=xl/sharedStrings.xml><?xml version="1.0" encoding="utf-8"?>
<sst xmlns="http://schemas.openxmlformats.org/spreadsheetml/2006/main" count="846" uniqueCount="279">
  <si>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</si>
  <si>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</si>
  <si>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</si>
  <si>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</si>
  <si>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</si>
  <si>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</si>
  <si>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</si>
  <si>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</si>
  <si>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</si>
  <si>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</si>
  <si>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</si>
  <si>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</si>
  <si>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</si>
  <si>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</si>
  <si>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</si>
  <si>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</si>
  <si>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</si>
  <si>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</si>
  <si>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</si>
  <si>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</si>
  <si>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</si>
  <si>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</si>
  <si>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</si>
  <si>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</si>
  <si>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</si>
  <si>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</si>
  <si>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</si>
  <si>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</si>
  <si>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</si>
  <si>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</si>
  <si>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</si>
  <si>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</si>
  <si>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</si>
  <si>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</si>
  <si>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</si>
  <si>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</si>
  <si>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</si>
  <si>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</si>
  <si>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</si>
  <si>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</si>
  <si>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</si>
  <si>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</si>
  <si>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</si>
  <si>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</si>
  <si>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</si>
  <si>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</si>
  <si>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</si>
  <si>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</si>
  <si>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</si>
  <si>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</si>
  <si>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</si>
  <si>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</si>
  <si>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</si>
  <si>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</si>
  <si>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</si>
  <si>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</si>
  <si>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</si>
  <si>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</si>
  <si>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</si>
  <si>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</si>
  <si>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</si>
  <si>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</si>
  <si>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</si>
  <si>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</si>
  <si>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</si>
  <si>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 xml:space="preserve">Ilość 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</si>
  <si>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</si>
  <si>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</si>
  <si>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</si>
  <si>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</si>
  <si>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</si>
  <si>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</si>
  <si>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</si>
  <si>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</si>
  <si>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</si>
  <si>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</si>
  <si>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</si>
  <si>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</si>
  <si>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</si>
  <si>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</si>
  <si>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</si>
  <si>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</si>
  <si>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</si>
  <si>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</si>
  <si>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</si>
  <si>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</si>
  <si>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</si>
  <si>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</si>
  <si>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</si>
  <si>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</si>
  <si>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</si>
  <si>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</si>
  <si>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</si>
  <si>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</si>
  <si>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</si>
  <si>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</si>
  <si>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</si>
  <si>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</si>
  <si>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</si>
  <si>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</si>
  <si>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Postać / opakowanie</t>
  </si>
  <si>
    <t>* wymagany jeden podmiot odpowiedzialny</t>
  </si>
  <si>
    <t>300 mg</t>
  </si>
  <si>
    <t>Postać/Opakowanie</t>
  </si>
  <si>
    <t>10 mg</t>
  </si>
  <si>
    <t>1 mg</t>
  </si>
  <si>
    <t>5 mg</t>
  </si>
  <si>
    <t>koncentrat do sporządzania roztworu do infuzji</t>
  </si>
  <si>
    <t>150 mg</t>
  </si>
  <si>
    <t>40 mg</t>
  </si>
  <si>
    <t>60 mg</t>
  </si>
  <si>
    <t>30 mg</t>
  </si>
  <si>
    <t>10 mg/ml, 5 ml</t>
  </si>
  <si>
    <t>*wymagany jeden podmiot odpowiedzialny</t>
  </si>
  <si>
    <t>roztwór do wstrzykiwań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</si>
  <si>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</si>
  <si>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</si>
  <si>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</si>
  <si>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</si>
  <si>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DFP.271.120.2021.DB</t>
  </si>
  <si>
    <t>Dostawa produktów leczniczych do Apteki Szpitala Uniwersyteckiego w Krakowie</t>
  </si>
  <si>
    <t xml:space="preserve">Irinotecanum* ^^ </t>
  </si>
  <si>
    <t xml:space="preserve"> 40  mg</t>
  </si>
  <si>
    <t>koncentrat do sporz. roztw. do infuzji, fiol.</t>
  </si>
  <si>
    <t>*  wymagany jeden podmiot odpowiedzialny, gdyż niedopuszczalne jest łączenie dwóch preparatów od różnych podmiotów odpowiedzialnych i sprzeczne z podstawowymi zasadami sporządzania leków.</t>
  </si>
  <si>
    <t>^^wykaz C Obwieszczenia Ministra Zdrowia aktualny na dzień składania oferty</t>
  </si>
  <si>
    <t xml:space="preserve">Methotrexatum * </t>
  </si>
  <si>
    <t>roztwór do wstrz.,  amp</t>
  </si>
  <si>
    <t>Methotrexatum * ^ **</t>
  </si>
  <si>
    <t>100 mg/ml, 50ml</t>
  </si>
  <si>
    <t>koncentrat do sporządzania roztworu do infuzji, fiol.</t>
  </si>
  <si>
    <t>^ wykaz C Obwieszczenia MZ aktualny na dzień składania ofert</t>
  </si>
  <si>
    <t>** Kartę charakterystyki produktu leczniczego zawierajacą informacje, że po otwarciu produkt przechowywany w lodówce lub temperaturze pokojowej bez dostępu światła zachowuje fizyko-chemiczną stabilność do 28 dni,  należy dołączyć do składanej oferty</t>
  </si>
  <si>
    <t xml:space="preserve">Fluorouracilum * ^ </t>
  </si>
  <si>
    <t>50 mg/ml, 20 ml</t>
  </si>
  <si>
    <t xml:space="preserve">roztwór do wstrz. i inf.  </t>
  </si>
  <si>
    <t>50 mg/ml, 100 ml</t>
  </si>
  <si>
    <t>* wykaz C Obwieszczenia MZ aktualny na dzień składania oferty</t>
  </si>
  <si>
    <t xml:space="preserve">^ Kartę charakterystyki produktu leczniczego zawierajaca informacje, że po rozcieńczeniu stabilność fizyko-chemiczna powyżej 72 h. należy złożyć na wezwanie Zamawiającego.  Stabilność ta gwarantuje możliwość stosowania długich wlewów 44- 46 godzinnych w  schematach wielolekowych, </t>
  </si>
  <si>
    <t>250 mg/5 ml x 2</t>
  </si>
  <si>
    <t>roztwór do wstrzykiwań, 2 amp.-strz. a 5 ml + 2 igły z syst.osł.</t>
  </si>
  <si>
    <t>Fulvestrant *</t>
  </si>
  <si>
    <t xml:space="preserve">Dla dawki: 2 amp.-strz. a 5 ml+2 igły:
Nazwa handlowa:
Dawka: 
Postać / Opakowanie:
</t>
  </si>
  <si>
    <t xml:space="preserve">Dla dawki: 2 amp.-strz. a 5 ml+2 igły:
</t>
  </si>
  <si>
    <t>* wykaz C Obwieszczenia Ministra Zdrowia aktualny na dzień składania oferty</t>
  </si>
  <si>
    <t xml:space="preserve">Bleomycini sulfas * </t>
  </si>
  <si>
    <t>15000 IU/fiolkę</t>
  </si>
  <si>
    <t>proszek do sporządzania roztworu do wstrzykiwań</t>
  </si>
  <si>
    <t>fiolka</t>
  </si>
  <si>
    <t>Ondansetronum^ *</t>
  </si>
  <si>
    <t>4 mg/2 ml</t>
  </si>
  <si>
    <t xml:space="preserve">roztwór do wstrzykiwań </t>
  </si>
  <si>
    <t>Ondansetronum^  *</t>
  </si>
  <si>
    <t>8 mg/4 ml</t>
  </si>
  <si>
    <t>^ wykaz C Obwieszczenia MZ aktualny na dzień składania oferty</t>
  </si>
  <si>
    <t>darbopoetin alfa ^</t>
  </si>
  <si>
    <t>500 mcg/ml, 1ml</t>
  </si>
  <si>
    <t>roztwór do wstrzyk., amp.-strzyk.</t>
  </si>
  <si>
    <t>2 mg/ml; 10ml</t>
  </si>
  <si>
    <t>^ wykaz C Obwieszczenia MZ aktualny na dzień składania oferty -wskazania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</si>
  <si>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Karfilzomib^ *</t>
  </si>
  <si>
    <t>proszek do sporządzania roztworu do infuzji  x fiolka</t>
  </si>
  <si>
    <t>Karfilzomib *</t>
  </si>
  <si>
    <t>^ wykaz B Obwieszczenia Ministra Zdrowia  aktualny na dzień składania ofert</t>
  </si>
  <si>
    <t>Tocilizumabum ^</t>
  </si>
  <si>
    <t>162 mg/0,9 ml x 4 amp-strzyk</t>
  </si>
  <si>
    <t>roztwór do wstrzykiwań, 4 amp.-strz.</t>
  </si>
  <si>
    <t xml:space="preserve">Dla dawki: 4 amp-strzyk:
Nazwa handlowa:
Dawka: 
Postać / Opakowanie:
</t>
  </si>
  <si>
    <t xml:space="preserve">Dla dawki: 4 amp-strzyk:
</t>
  </si>
  <si>
    <t>^ wykaz B Obwieszczenia Ministra Zdrowia aktualny na dzień składania oferty, możlwiość stosowania poza programem</t>
  </si>
  <si>
    <t>Entecavirum^ **</t>
  </si>
  <si>
    <t>30 tabletki powlekane</t>
  </si>
  <si>
    <t xml:space="preserve">0,5 mg </t>
  </si>
  <si>
    <t>opakowań a 30 tabl.</t>
  </si>
  <si>
    <t>^ wykaz B Obwieszczenia MZ aktualny na dzień składania oferty, możliwość stosowania poza programem</t>
  </si>
  <si>
    <t>** wymagany jeden podmiot odpowiedzialny</t>
  </si>
  <si>
    <t>Rituximabum^*</t>
  </si>
  <si>
    <t>Do zakupu w dawkach 100, 500 mg</t>
  </si>
  <si>
    <t>opakowań a 100 mg</t>
  </si>
  <si>
    <t>Dla dawki: 100 mg:
Nazwa handlowa:
Dawka: 
Postać / Opakowanie:
Dla dawki: 500 mg: 
Nazwa handlowa:
Dawka: 
Postać / Opakowanie:</t>
  </si>
  <si>
    <t xml:space="preserve">Dla dawki: 100 mg:
Dla dawki: 500 mg:
</t>
  </si>
  <si>
    <t>Oferowana ilość opakowań jednostkowych a 100 mg</t>
  </si>
  <si>
    <t xml:space="preserve">^ wykaz B Obwieszczenia MZ aktualny na dzień składania ofert, możliwość stosowania poza programem lekowym </t>
  </si>
  <si>
    <t>Tofacitinibum ^</t>
  </si>
  <si>
    <t>56 tabl powl.</t>
  </si>
  <si>
    <t>opakowań a 56 tabl.</t>
  </si>
  <si>
    <t>^ wykaz B Obwieszczenia MZ aktualny na dzień składania oferty, możliwość stosowania poza programem lekowym</t>
  </si>
  <si>
    <t>Ilość sztuk w opakowaniu jednostkowym a 56 tabl.</t>
  </si>
  <si>
    <t>Oferowana ilość opakowań jednostkowych a 56 tabl.</t>
  </si>
  <si>
    <t>fiol, roztwór do wstrzykiwań</t>
  </si>
  <si>
    <t>Lanadelumabum ^</t>
  </si>
  <si>
    <t>10 mg/ml</t>
  </si>
  <si>
    <t>1 fiol. a 0,23 ml, roztwór do wstrzykiwań</t>
  </si>
  <si>
    <t>Dimethylis fumaras* ^</t>
  </si>
  <si>
    <t xml:space="preserve">120 mg </t>
  </si>
  <si>
    <t>14 kaps. dojelitowe twarde</t>
  </si>
  <si>
    <t xml:space="preserve">240 mg </t>
  </si>
  <si>
    <t>56 kaps. dojelitowe twarde</t>
  </si>
  <si>
    <t>opakowań a 56kaps.</t>
  </si>
  <si>
    <t>opakowań a 14 kaps.</t>
  </si>
  <si>
    <t xml:space="preserve">Oferowana ilość opakowań jednostkowych </t>
  </si>
  <si>
    <t xml:space="preserve">Ilość sztuk w opakowaniu jednostkowym </t>
  </si>
  <si>
    <t>Omalizumab ^</t>
  </si>
  <si>
    <t xml:space="preserve"> Do zakupu w dawkach: 75 mg, 150 mg</t>
  </si>
  <si>
    <t>roztwór do wstrzykiwań; amp-strzyk.</t>
  </si>
  <si>
    <t>opakowań a 75 mg</t>
  </si>
  <si>
    <t>Oferowana ilość opakowań jednostkowych a 75 mg</t>
  </si>
  <si>
    <t>Cena brutto # jednego opakowania jednostkowego a 75 mg</t>
  </si>
  <si>
    <t>Nivolumabum * ^</t>
  </si>
  <si>
    <t>Temsirolimusum ^</t>
  </si>
  <si>
    <t>koncentrat i rozpuszczalnik do sporządzania roztworu do infuzji</t>
  </si>
  <si>
    <t>^ wykaz B Obwieszczenia Ministra Zdrowia aktualny na dzień składania oferty, możlwość stosowania poza programem</t>
  </si>
  <si>
    <t>Darbepoetinum alfa ^</t>
  </si>
  <si>
    <t>Do zakupu w dawkach: 20, 30, 40 mcg</t>
  </si>
  <si>
    <t>roztwór do wstrz., amp-strzyk.</t>
  </si>
  <si>
    <t>Dla dawki: 20 mcg:
Nazwa handlowa:
Dawka: 
Postać / Opakowanie:
Dla dawki: 30 mcg: 
Nazwa handlowa:
Dawka: 
Postać / Opakowanie:
Dla dawki: 40 mcg: 
Nazwa handlowa:
Dawka: 
Postać / Opakowanie:</t>
  </si>
  <si>
    <t>Olaparibum^*</t>
  </si>
  <si>
    <t>56 tabletek powlekanych</t>
  </si>
  <si>
    <t xml:space="preserve">150 mg </t>
  </si>
  <si>
    <t>*Wymagany jeden podmiot odpowiedzialny</t>
  </si>
  <si>
    <t>Mepolizumabum ^</t>
  </si>
  <si>
    <t>Do zakupu: 100 mg x 1 fiolka, 100mg x amp-strzyk, 100 mg x wstrzykiwacz</t>
  </si>
  <si>
    <t>proszek do sporządzania roztworu do wstrzykiwań, do zakupu: fiolka, amp-strzyk., wstrzykiwacz</t>
  </si>
  <si>
    <t>opakowania</t>
  </si>
  <si>
    <t>Dla dawki 100 mgx1 fiol:
Dla dawki 100mg x amp-strzyk
Dla dawki: 100 mg x wstrzykiwacz</t>
  </si>
  <si>
    <t>Dla dawki 100 mg x1 fiol
Nazwa handlowa:
Dawka: 
Postać / Opakowanie:
Dla dawki: 100mg x amp-strzyk.
Nazwa handlowa:
Dawka: 
Postać / Opakowanie:
Dla dawki 100 mg x wstrzykiwacz
Nazwa handlowa:
Dawka: 
Postać / Opakowanie:</t>
  </si>
  <si>
    <t>opakowań 50 mg x 100 tabl</t>
  </si>
  <si>
    <t>Mercaptamini bitartras**</t>
  </si>
  <si>
    <t>Do zakupu w dawkach: 50 mg i 150 mg</t>
  </si>
  <si>
    <t>Do zakupu opakowanie: 50 mg x 100 tabl i 150 mg x 100 tabl</t>
  </si>
  <si>
    <t>Dla dawki: 50 mg x 100 tabl
Nazwa handlowa:
Dawka: 
Postać / Opakowanie:
Dla dawki: 150 mg x 100 tabl
Nazwa handlowa:
Dawka: 
Postać / Opakowanie:</t>
  </si>
  <si>
    <t xml:space="preserve">Dla dawki: 50 mg x 100 tabl
Dla dawki: 150 mg x 100 tabl
</t>
  </si>
  <si>
    <t>** produkt stosowany w RDTL</t>
  </si>
  <si>
    <t xml:space="preserve">Dla dawki: 20 mcg
Dla dawki: 30 mcg
Dla dawki: 40 mcg
</t>
  </si>
  <si>
    <t>Mercaptamini
hydrochloridum*</t>
  </si>
  <si>
    <t>3,8 mg/ml; 5 ml</t>
  </si>
  <si>
    <t>1 fiol. 5 ml, krople do oczu roztwór</t>
  </si>
  <si>
    <t>*RATUNKOWY DOSTĘP DO TECHNOLOGII LEKOWEJ</t>
  </si>
  <si>
    <t>Kabazytaksel*</t>
  </si>
  <si>
    <t xml:space="preserve">60 mg </t>
  </si>
  <si>
    <t xml:space="preserve">koncentrat i rozpuszczalnik do sporządzania roztworu do infuzji, fiol a 1,5 ml </t>
  </si>
  <si>
    <t>*Ratunkowy dostęp do technologii lekowej</t>
  </si>
  <si>
    <t>500 mg imipenem + 500 mg cilastyna + 250 mg relebaktam</t>
  </si>
  <si>
    <t xml:space="preserve">500 mg + 500 mg + 250 mg </t>
  </si>
  <si>
    <t>Proszek do sporzadzania proszku do infuzji, fiol</t>
  </si>
  <si>
    <t>Oświadczamy, że zapoznaliśmy się ze specyfikacją warunków zamówienia wraz z jej załącznikami i nie wnosimy do niej zastrzeżeń oraz, że zdobyliśmy konieczne informacje do przygotowania oferty.</t>
  </si>
  <si>
    <t>Dla dawki: 75 mg:
Nazwa handlowa:
Dawka: 
Postać / Opakowanie:
Dla dawki: 150 mg: 
Nazwa handlowa:
Dawka: 
Postać / Opakowanie:</t>
  </si>
  <si>
    <t xml:space="preserve">Dla dawki: 75 mg
Dla dawki: 150 mg:
</t>
  </si>
  <si>
    <t>Do zakupu: 2,5g; 5g; 10g; 20g; 30g</t>
  </si>
  <si>
    <t xml:space="preserve"> roztwór do infuzji do podania podskórnego, zestawy infuzyjne ^ ^^</t>
  </si>
  <si>
    <t xml:space="preserve">Dla dawki 2,5 g
Nazwa handlowa:
Dawka: 
Postać / Opakowanie:
Dla dawki 5 g
Nazwa handlowa:
Dawka: 
Postać / Opakowanie:
Dla dawki 10 g
Nazwa handlowa:
Dawka: 
Postać / Opakowanie:
Dla dawki 20 g
Nazwa handlowa:
Dawka: 
Postać / Opakowanie:
Dla dawki 30 g
Nazwa handlowa:
Dawka: 
Postać / Opakowanie:
</t>
  </si>
  <si>
    <t>opakowań a 5 g</t>
  </si>
  <si>
    <t>Ilość sztuk w opakowaniu jednostkowym a 5 g</t>
  </si>
  <si>
    <t>Oferowana ilość opakowań jednostkowych a 5 g</t>
  </si>
  <si>
    <t>Dla dawki 2,5 g
Dla dawki 5 g
Dla dawki 10 g
Dla dawki 20 g
Dla dawki 30 g</t>
  </si>
  <si>
    <t xml:space="preserve"> * wykaz B Obwieszczenia MZ aktualny na dzień składania oferty</t>
  </si>
  <si>
    <t>^ Wykonawca zobowiązany jest udostępnić na okres trwania umowy max 50 pomp infuzyjnych oraz max 25 pomp infuzyjnych strzykawkowych odpowiednich do podania preparatu z poz. 1 na podstawie protokołu zdawczo -odbiorczego, Pompy Wykonawca zobowiązany jest dostarczyć w terminie 7 dni od wezwania przez Zamawiającego do Apteki Szpitala Uniwersyteckiego</t>
  </si>
  <si>
    <t>Nazwa oferowanych urządzeń / Typ / Producent</t>
  </si>
  <si>
    <t xml:space="preserve">
Nazwa oferowanych urządzeń:
Rok produkcji: 
Typ:
Producent:
</t>
  </si>
  <si>
    <t xml:space="preserve"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</si>
  <si>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^^ Wykonawca użyczy zestawów umożliwiających transport leków i akcesoriów z zachowaniem warunków przechowywania określonych w CHPL w ilości dostarczonych pomp</t>
  </si>
  <si>
    <t xml:space="preserve">Cena brutto # jednego opakowania jednostkowego </t>
  </si>
  <si>
    <t>Ilość sztuk w opakowaniu jednostkowym a 100 mg</t>
  </si>
  <si>
    <t>opakowań po 2 amp-strzyk.</t>
  </si>
  <si>
    <t>opakowań po 4 amp-strzyk</t>
  </si>
  <si>
    <t>opakowań po 20 mcg</t>
  </si>
  <si>
    <t>Oferowana ilość opakowań jednostkowych 20 mcg</t>
  </si>
  <si>
    <t>Cena brutto # jednego opakowania jednostkowego 20 mcg</t>
  </si>
  <si>
    <t xml:space="preserve">Oferowana ilość opakowań jednostkowych 50 mg x 100 tabl. </t>
  </si>
  <si>
    <t xml:space="preserve">Cena brutto # jednego opakowania jednostkowego 50 mg x 100 tabl. </t>
  </si>
  <si>
    <t xml:space="preserve">Chlorowodorek doksorubicyny w pegylowanych liposomach ^ </t>
  </si>
  <si>
    <t xml:space="preserve"> fiolek</t>
  </si>
  <si>
    <t>Ranibizumabum ^</t>
  </si>
  <si>
    <t>Trientinum
tetrahydrochloridum ^</t>
  </si>
  <si>
    <t>Opis urządzeń, będących przedmiotem udostępnienia - max 50 pomp infuzyjnych oraz max 25 pomp infuzyjnych strzykawkowych odpowiednich do podania preparatu z poz. 1</t>
  </si>
  <si>
    <t>Oświadczamy, że zamówienie będziemy wykonywać do czasu wyczerpania kwoty wynagrodzenia umownego, nie dłużej jednak niż przez 18 miesięcy od dnia zawarcia umowy (w zakresie części 1 - 23 oraz części 25- 28 ) oraz nie dłużej jednak niż przez 12 miesięcy od dnia zawarcia umowy (w zakresie częsci 24) .</t>
  </si>
  <si>
    <t>Oświadczamy, że oferowane przez nas w części  1- 28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</si>
  <si>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Zestaw dwóch fiolek:  fiolka normalnej immunoglobuliny ludzkiej ( Rozkład podklas IgG -wartości przybliżone: IgG1 ≥56,9%, IgG2 ≥ 26,6%, IgG3 ≥3,4%, IgG4 ≥1,7%. Max. zawartość IgA 140 mcg/ml) i fiolka rekombinowanej hialuronidazy ludzkiej (rHuPH20) * ^  ^^</t>
  </si>
  <si>
    <t>* w przypadku rozstrzygnięcia przetargu centralnego, w którym cena oferowanego produktu, będzie niższa od ceny produktu oferowanego na podstawie niniejszej umowy zamawiający zastrzega sobie prawo do rozwiązania umowy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</si>
</sst>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4"/>
      <color indexed="10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i/>
      <sz val="11"/>
      <color theme="1"/>
      <name val="Garamond"/>
      <family val="1"/>
    </font>
    <font>
      <sz val="14"/>
      <color rgb="FFFF0000"/>
      <name val="Garamond"/>
      <family val="1"/>
    </font>
    <font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0" borderId="0" applyBorder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170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left" vertical="top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3" fontId="57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34" borderId="10" xfId="61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4" fontId="5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>
      <alignment horizontal="center" vertical="center" wrapText="1"/>
    </xf>
    <xf numFmtId="187" fontId="58" fillId="35" borderId="13" xfId="44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>
      <alignment horizontal="left" vertical="center" wrapText="1"/>
    </xf>
    <xf numFmtId="177" fontId="8" fillId="34" borderId="10" xfId="44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>
      <alignment horizontal="left" vertical="top" wrapText="1"/>
    </xf>
    <xf numFmtId="3" fontId="56" fillId="0" borderId="0" xfId="55" applyNumberFormat="1" applyFont="1" applyFill="1" applyBorder="1" applyAlignment="1">
      <alignment horizontal="right" vertical="top" wrapText="1"/>
    </xf>
    <xf numFmtId="1" fontId="5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0" xfId="0" applyFont="1" applyFill="1" applyBorder="1" applyAlignment="1">
      <alignment horizontal="center" vertical="center" wrapText="1"/>
    </xf>
    <xf numFmtId="177" fontId="8" fillId="34" borderId="10" xfId="47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4" fillId="0" borderId="0" xfId="0" applyFont="1" applyFill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7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77" fontId="8" fillId="34" borderId="10" xfId="4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97" applyFont="1" applyBorder="1" applyAlignment="1">
      <alignment horizontal="center" vertical="center" wrapText="1"/>
      <protection/>
    </xf>
    <xf numFmtId="177" fontId="8" fillId="0" borderId="10" xfId="61" applyNumberFormat="1" applyFont="1" applyFill="1" applyBorder="1" applyAlignment="1">
      <alignment horizontal="center" vertical="center" wrapText="1"/>
    </xf>
    <xf numFmtId="0" fontId="8" fillId="0" borderId="10" xfId="97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77" fontId="56" fillId="0" borderId="10" xfId="44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49" fontId="58" fillId="0" borderId="10" xfId="0" applyNumberFormat="1" applyFont="1" applyFill="1" applyBorder="1" applyAlignment="1" applyProtection="1">
      <alignment horizontal="left" vertical="center" wrapText="1"/>
      <protection/>
    </xf>
    <xf numFmtId="177" fontId="8" fillId="34" borderId="10" xfId="47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7" fontId="8" fillId="34" borderId="0" xfId="47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vertical="top"/>
      <protection locked="0"/>
    </xf>
    <xf numFmtId="177" fontId="56" fillId="34" borderId="10" xfId="48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56" fillId="0" borderId="0" xfId="0" applyFont="1" applyFill="1" applyAlignment="1" applyProtection="1">
      <alignment horizontal="left" vertical="top"/>
      <protection locked="0"/>
    </xf>
    <xf numFmtId="0" fontId="56" fillId="0" borderId="0" xfId="0" applyFont="1" applyBorder="1" applyAlignment="1">
      <alignment vertical="top"/>
    </xf>
    <xf numFmtId="0" fontId="8" fillId="0" borderId="10" xfId="89" applyFont="1" applyFill="1" applyBorder="1" applyAlignment="1">
      <alignment horizontal="center" vertical="center" wrapText="1"/>
      <protection/>
    </xf>
    <xf numFmtId="0" fontId="8" fillId="0" borderId="10" xfId="89" applyFont="1" applyFill="1" applyBorder="1" applyAlignment="1">
      <alignment horizontal="left" vertical="center" wrapText="1"/>
      <protection/>
    </xf>
    <xf numFmtId="0" fontId="8" fillId="0" borderId="10" xfId="89" applyFont="1" applyBorder="1" applyAlignment="1">
      <alignment horizontal="left" vertical="center" wrapText="1"/>
      <protection/>
    </xf>
    <xf numFmtId="0" fontId="56" fillId="0" borderId="10" xfId="0" applyNumberFormat="1" applyFont="1" applyFill="1" applyBorder="1" applyAlignment="1">
      <alignment horizontal="center" vertical="center" wrapText="1"/>
    </xf>
    <xf numFmtId="177" fontId="8" fillId="34" borderId="10" xfId="44" applyNumberFormat="1" applyFont="1" applyFill="1" applyBorder="1" applyAlignment="1">
      <alignment vertical="center" wrapText="1"/>
    </xf>
    <xf numFmtId="177" fontId="8" fillId="0" borderId="10" xfId="47" applyNumberFormat="1" applyFont="1" applyFill="1" applyBorder="1" applyAlignment="1">
      <alignment horizontal="center" vertical="center"/>
    </xf>
    <xf numFmtId="177" fontId="8" fillId="0" borderId="10" xfId="4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93" applyFont="1" applyBorder="1" applyAlignment="1">
      <alignment horizontal="center" vertical="center" wrapText="1"/>
      <protection/>
    </xf>
    <xf numFmtId="177" fontId="8" fillId="34" borderId="10" xfId="73" applyNumberFormat="1" applyFont="1" applyFill="1" applyBorder="1" applyAlignment="1">
      <alignment horizontal="center" vertical="center" wrapText="1"/>
    </xf>
    <xf numFmtId="0" fontId="8" fillId="0" borderId="10" xfId="93" applyFont="1" applyBorder="1" applyAlignment="1">
      <alignment horizontal="left" vertical="center" wrapText="1"/>
      <protection/>
    </xf>
    <xf numFmtId="0" fontId="56" fillId="34" borderId="10" xfId="0" applyFont="1" applyFill="1" applyBorder="1" applyAlignment="1">
      <alignment horizontal="center" vertical="center" wrapText="1"/>
    </xf>
    <xf numFmtId="177" fontId="8" fillId="34" borderId="10" xfId="47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0" xfId="0" applyFont="1" applyFill="1" applyBorder="1" applyAlignment="1" applyProtection="1">
      <alignment horizontal="center" vertical="top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left" vertical="top" wrapText="1"/>
      <protection locked="0"/>
    </xf>
    <xf numFmtId="44" fontId="56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56" fillId="0" borderId="0" xfId="0" applyNumberFormat="1" applyFont="1" applyFill="1" applyBorder="1" applyAlignment="1" applyProtection="1">
      <alignment horizontal="right" vertical="top" wrapText="1"/>
      <protection locked="0"/>
    </xf>
    <xf numFmtId="44" fontId="56" fillId="0" borderId="0" xfId="106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justify" vertical="top" wrapText="1"/>
      <protection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49" fontId="56" fillId="0" borderId="0" xfId="0" applyNumberFormat="1" applyFont="1" applyFill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right" vertical="top" wrapText="1"/>
      <protection locked="0"/>
    </xf>
    <xf numFmtId="44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2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" fontId="56" fillId="0" borderId="10" xfId="0" applyNumberFormat="1" applyFont="1" applyFill="1" applyBorder="1" applyAlignment="1" applyProtection="1">
      <alignment horizontal="left" wrapText="1" shrinkToFi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4" fontId="8" fillId="0" borderId="10" xfId="106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justify" vertical="top" wrapText="1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0" fontId="56" fillId="0" borderId="14" xfId="0" applyFont="1" applyFill="1" applyBorder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49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center" vertical="top" wrapText="1"/>
      <protection locked="0"/>
    </xf>
    <xf numFmtId="0" fontId="57" fillId="0" borderId="12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/>
    </xf>
    <xf numFmtId="0" fontId="56" fillId="0" borderId="0" xfId="0" applyFont="1" applyFill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6" fillId="0" borderId="11" xfId="0" applyFont="1" applyFill="1" applyBorder="1" applyAlignment="1" applyProtection="1">
      <alignment horizontal="right" vertical="top" wrapText="1"/>
      <protection/>
    </xf>
    <xf numFmtId="0" fontId="56" fillId="0" borderId="12" xfId="0" applyFont="1" applyFill="1" applyBorder="1" applyAlignment="1">
      <alignment horizontal="right" vertical="top" wrapText="1"/>
    </xf>
    <xf numFmtId="0" fontId="56" fillId="0" borderId="15" xfId="0" applyFont="1" applyFill="1" applyBorder="1" applyAlignment="1" applyProtection="1">
      <alignment horizontal="justify" vertical="top" wrapText="1"/>
      <protection locked="0"/>
    </xf>
    <xf numFmtId="0" fontId="56" fillId="0" borderId="15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11" xfId="0" applyFont="1" applyFill="1" applyBorder="1" applyAlignment="1" applyProtection="1">
      <alignment horizontal="justify" vertical="top" wrapText="1"/>
      <protection/>
    </xf>
    <xf numFmtId="0" fontId="56" fillId="0" borderId="12" xfId="0" applyFont="1" applyFill="1" applyBorder="1" applyAlignment="1">
      <alignment horizontal="justify" vertical="top" wrapText="1"/>
    </xf>
    <xf numFmtId="0" fontId="59" fillId="0" borderId="0" xfId="0" applyFont="1" applyFill="1" applyBorder="1" applyAlignment="1" applyProtection="1">
      <alignment horizontal="justify" vertical="top" wrapText="1"/>
      <protection/>
    </xf>
    <xf numFmtId="44" fontId="56" fillId="0" borderId="11" xfId="0" applyNumberFormat="1" applyFont="1" applyFill="1" applyBorder="1" applyAlignment="1" applyProtection="1">
      <alignment horizontal="left" vertical="top" wrapText="1"/>
      <protection locked="0"/>
    </xf>
    <xf numFmtId="44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top" wrapText="1"/>
    </xf>
    <xf numFmtId="0" fontId="56" fillId="34" borderId="0" xfId="0" applyFont="1" applyFill="1" applyBorder="1" applyAlignment="1" applyProtection="1">
      <alignment horizontal="left" vertical="top" wrapText="1"/>
      <protection locked="0"/>
    </xf>
    <xf numFmtId="0" fontId="56" fillId="3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Border="1" applyAlignment="1">
      <alignment horizontal="left" vertical="top" wrapText="1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left" vertical="top" wrapText="1"/>
    </xf>
    <xf numFmtId="0" fontId="5" fillId="0" borderId="16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horizontal="justify" vertical="top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horizontal="left" vertical="top" wrapText="1"/>
    </xf>
    <xf numFmtId="0" fontId="56" fillId="0" borderId="0" xfId="0" applyFont="1" applyFill="1" applyAlignment="1" applyProtection="1">
      <alignment horizontal="center" vertical="top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82"/>
  <sheetViews>
    <sheetView showGridLines="0" zoomScale="90" zoomScaleNormal="90" zoomScaleSheetLayoutView="85" zoomScalePageLayoutView="115" workbookViewId="0" topLeftCell="A64">
      <selection activeCell="H60" sqref="H60"/>
    </sheetView>
  </sheetViews>
  <sheetFormatPr defaultColWidth="9.00390625" defaultRowHeight="12.75"/>
  <cols>
    <col min="1" max="1" width="9.125" style="7" customWidth="1"/>
    <col min="2" max="2" width="6.125" style="7" customWidth="1"/>
    <col min="3" max="4" width="30.00390625" style="7" customWidth="1"/>
    <col min="5" max="5" width="50.25390625" style="6" customWidth="1"/>
    <col min="6" max="7" width="9.125" style="7" customWidth="1"/>
    <col min="8" max="8" width="31.00390625" style="7" customWidth="1"/>
    <col min="9" max="9" width="9.125" style="7" customWidth="1"/>
    <col min="10" max="10" width="26.75390625" style="7" customWidth="1"/>
    <col min="11" max="12" width="16.125" style="7" customWidth="1"/>
    <col min="13" max="16384" width="9.125" style="7" customWidth="1"/>
  </cols>
  <sheetData>
    <row r="1" spans="1:8" ht="15">
      <c r="A1" s="49"/>
      <c r="B1" s="49"/>
      <c r="C1" s="49"/>
      <c r="D1" s="49"/>
      <c r="E1" s="31" t="s">
        <v>57</v>
      </c>
      <c r="F1" s="49"/>
      <c r="G1" s="49"/>
      <c r="H1" s="49"/>
    </row>
    <row r="2" spans="1:8" ht="15">
      <c r="A2" s="49"/>
      <c r="B2" s="49"/>
      <c r="C2" s="108"/>
      <c r="D2" s="108" t="s">
        <v>55</v>
      </c>
      <c r="E2" s="108"/>
      <c r="F2" s="49"/>
      <c r="G2" s="49"/>
      <c r="H2" s="49"/>
    </row>
    <row r="3" spans="1:8" ht="15">
      <c r="A3" s="49"/>
      <c r="B3" s="49"/>
      <c r="C3" s="49"/>
      <c r="D3" s="49"/>
      <c r="E3" s="27"/>
      <c r="F3" s="49"/>
      <c r="G3" s="49"/>
      <c r="H3" s="49"/>
    </row>
    <row r="4" spans="1:8" ht="15">
      <c r="A4" s="49"/>
      <c r="B4" s="49"/>
      <c r="C4" s="49" t="s">
        <v>47</v>
      </c>
      <c r="D4" s="49" t="s">
        <v>119</v>
      </c>
      <c r="E4" s="27"/>
      <c r="F4" s="49"/>
      <c r="G4" s="49"/>
      <c r="H4" s="49"/>
    </row>
    <row r="5" spans="1:8" ht="15">
      <c r="A5" s="49"/>
      <c r="B5" s="49"/>
      <c r="C5" s="49"/>
      <c r="D5" s="49"/>
      <c r="E5" s="27"/>
      <c r="F5" s="49"/>
      <c r="G5" s="49"/>
      <c r="H5" s="49"/>
    </row>
    <row r="6" spans="1:8" ht="33" customHeight="1">
      <c r="A6" s="49"/>
      <c r="B6" s="49"/>
      <c r="C6" s="49" t="s">
        <v>46</v>
      </c>
      <c r="D6" s="132" t="s">
        <v>120</v>
      </c>
      <c r="E6" s="132"/>
      <c r="F6" s="49"/>
      <c r="G6" s="49"/>
      <c r="H6" s="49"/>
    </row>
    <row r="7" spans="1:8" ht="15">
      <c r="A7" s="49"/>
      <c r="B7" s="49"/>
      <c r="C7" s="51" t="s">
        <v>42</v>
      </c>
      <c r="D7" s="145"/>
      <c r="E7" s="135"/>
      <c r="F7" s="49"/>
      <c r="G7" s="49"/>
      <c r="H7" s="49"/>
    </row>
    <row r="8" spans="1:8" ht="15">
      <c r="A8" s="49"/>
      <c r="B8" s="49"/>
      <c r="C8" s="51" t="s">
        <v>48</v>
      </c>
      <c r="D8" s="146"/>
      <c r="E8" s="147"/>
      <c r="F8" s="49"/>
      <c r="G8" s="49"/>
      <c r="H8" s="49"/>
    </row>
    <row r="9" spans="1:8" ht="15">
      <c r="A9" s="49"/>
      <c r="B9" s="49"/>
      <c r="C9" s="51" t="s">
        <v>41</v>
      </c>
      <c r="D9" s="143"/>
      <c r="E9" s="144"/>
      <c r="F9" s="49"/>
      <c r="G9" s="49"/>
      <c r="H9" s="49"/>
    </row>
    <row r="10" spans="1:8" ht="15">
      <c r="A10" s="49"/>
      <c r="B10" s="49"/>
      <c r="C10" s="51" t="s">
        <v>49</v>
      </c>
      <c r="D10" s="143"/>
      <c r="E10" s="144"/>
      <c r="F10" s="49"/>
      <c r="G10" s="49"/>
      <c r="H10" s="49"/>
    </row>
    <row r="11" spans="1:8" ht="15">
      <c r="A11" s="49"/>
      <c r="B11" s="49"/>
      <c r="C11" s="51" t="s">
        <v>50</v>
      </c>
      <c r="D11" s="143"/>
      <c r="E11" s="144"/>
      <c r="F11" s="49"/>
      <c r="G11" s="49"/>
      <c r="H11" s="49"/>
    </row>
    <row r="12" spans="1:8" ht="15">
      <c r="A12" s="49"/>
      <c r="B12" s="49"/>
      <c r="C12" s="51" t="s">
        <v>51</v>
      </c>
      <c r="D12" s="143"/>
      <c r="E12" s="144"/>
      <c r="F12" s="49"/>
      <c r="G12" s="49"/>
      <c r="H12" s="49"/>
    </row>
    <row r="13" spans="1:8" ht="15">
      <c r="A13" s="49"/>
      <c r="B13" s="49"/>
      <c r="C13" s="51" t="s">
        <v>52</v>
      </c>
      <c r="D13" s="143"/>
      <c r="E13" s="144"/>
      <c r="F13" s="49"/>
      <c r="G13" s="49"/>
      <c r="H13" s="49"/>
    </row>
    <row r="14" spans="1:8" ht="15">
      <c r="A14" s="49"/>
      <c r="B14" s="49"/>
      <c r="C14" s="51" t="s">
        <v>53</v>
      </c>
      <c r="D14" s="143"/>
      <c r="E14" s="144"/>
      <c r="F14" s="49"/>
      <c r="G14" s="49"/>
      <c r="H14" s="49"/>
    </row>
    <row r="15" spans="1:8" ht="15">
      <c r="A15" s="49"/>
      <c r="B15" s="49"/>
      <c r="C15" s="51" t="s">
        <v>54</v>
      </c>
      <c r="D15" s="143"/>
      <c r="E15" s="144"/>
      <c r="F15" s="49"/>
      <c r="G15" s="49"/>
      <c r="H15" s="49"/>
    </row>
    <row r="16" spans="1:8" ht="15">
      <c r="A16" s="49"/>
      <c r="B16" s="49"/>
      <c r="C16" s="49"/>
      <c r="D16" s="26"/>
      <c r="E16" s="109"/>
      <c r="F16" s="49"/>
      <c r="G16" s="49"/>
      <c r="H16" s="49"/>
    </row>
    <row r="17" spans="1:8" ht="15" customHeight="1">
      <c r="A17" s="49"/>
      <c r="B17" s="49" t="s">
        <v>2</v>
      </c>
      <c r="C17" s="152" t="s">
        <v>68</v>
      </c>
      <c r="D17" s="153"/>
      <c r="E17" s="154"/>
      <c r="F17" s="49"/>
      <c r="G17" s="49"/>
      <c r="H17" s="49"/>
    </row>
    <row r="18" spans="1:8" ht="15">
      <c r="A18" s="49"/>
      <c r="B18" s="49"/>
      <c r="C18" s="49"/>
      <c r="D18" s="23"/>
      <c r="E18" s="21"/>
      <c r="F18" s="49"/>
      <c r="G18" s="49"/>
      <c r="H18" s="49"/>
    </row>
    <row r="19" spans="1:8" ht="21" customHeight="1">
      <c r="A19" s="49"/>
      <c r="B19" s="49"/>
      <c r="C19" s="25" t="s">
        <v>18</v>
      </c>
      <c r="D19" s="110" t="s">
        <v>118</v>
      </c>
      <c r="E19" s="26"/>
      <c r="F19" s="49"/>
      <c r="G19" s="49"/>
      <c r="H19" s="49"/>
    </row>
    <row r="20" spans="1:8" ht="15">
      <c r="A20" s="49"/>
      <c r="B20" s="49"/>
      <c r="C20" s="51" t="s">
        <v>24</v>
      </c>
      <c r="D20" s="111">
        <f>'część (1)'!H$6</f>
        <v>0</v>
      </c>
      <c r="E20" s="112"/>
      <c r="F20" s="49"/>
      <c r="G20" s="49"/>
      <c r="H20" s="49"/>
    </row>
    <row r="21" spans="1:8" ht="15">
      <c r="A21" s="49"/>
      <c r="B21" s="49"/>
      <c r="C21" s="51" t="s">
        <v>25</v>
      </c>
      <c r="D21" s="111">
        <f>'część (2)'!H$6</f>
        <v>0</v>
      </c>
      <c r="E21" s="112"/>
      <c r="F21" s="49"/>
      <c r="G21" s="49"/>
      <c r="H21" s="49"/>
    </row>
    <row r="22" spans="1:8" ht="15">
      <c r="A22" s="49"/>
      <c r="B22" s="49"/>
      <c r="C22" s="51" t="s">
        <v>26</v>
      </c>
      <c r="D22" s="111">
        <f>'część (3)'!H$6</f>
        <v>0</v>
      </c>
      <c r="E22" s="112"/>
      <c r="F22" s="49"/>
      <c r="G22" s="49"/>
      <c r="H22" s="49"/>
    </row>
    <row r="23" spans="1:8" ht="15">
      <c r="A23" s="49"/>
      <c r="B23" s="49"/>
      <c r="C23" s="51" t="s">
        <v>27</v>
      </c>
      <c r="D23" s="111">
        <f>'część (4)'!H$6</f>
        <v>0</v>
      </c>
      <c r="E23" s="112"/>
      <c r="F23" s="49"/>
      <c r="G23" s="49"/>
      <c r="H23" s="49"/>
    </row>
    <row r="24" spans="1:8" ht="15">
      <c r="A24" s="49"/>
      <c r="B24" s="49"/>
      <c r="C24" s="51" t="s">
        <v>28</v>
      </c>
      <c r="D24" s="111">
        <f>'część (5)'!H$6</f>
        <v>0</v>
      </c>
      <c r="E24" s="112"/>
      <c r="F24" s="49"/>
      <c r="G24" s="49"/>
      <c r="H24" s="49"/>
    </row>
    <row r="25" spans="1:8" ht="15">
      <c r="A25" s="49"/>
      <c r="B25" s="49"/>
      <c r="C25" s="51" t="s">
        <v>29</v>
      </c>
      <c r="D25" s="111">
        <f>'część (6)'!H$6</f>
        <v>0</v>
      </c>
      <c r="E25" s="112"/>
      <c r="F25" s="49"/>
      <c r="G25" s="49"/>
      <c r="H25" s="49"/>
    </row>
    <row r="26" spans="1:8" ht="15">
      <c r="A26" s="49"/>
      <c r="B26" s="49"/>
      <c r="C26" s="51" t="s">
        <v>30</v>
      </c>
      <c r="D26" s="111">
        <f>'część (7)'!H$6</f>
        <v>0</v>
      </c>
      <c r="E26" s="112"/>
      <c r="F26" s="49"/>
      <c r="G26" s="49"/>
      <c r="H26" s="49"/>
    </row>
    <row r="27" spans="1:8" ht="15">
      <c r="A27" s="49"/>
      <c r="B27" s="49"/>
      <c r="C27" s="51" t="s">
        <v>31</v>
      </c>
      <c r="D27" s="111">
        <f>'część (8)'!H$6</f>
        <v>0</v>
      </c>
      <c r="E27" s="112"/>
      <c r="F27" s="49"/>
      <c r="G27" s="49"/>
      <c r="H27" s="49"/>
    </row>
    <row r="28" spans="1:8" ht="15">
      <c r="A28" s="49"/>
      <c r="B28" s="49"/>
      <c r="C28" s="51" t="s">
        <v>32</v>
      </c>
      <c r="D28" s="111">
        <f>'część (9)'!H$6</f>
        <v>0</v>
      </c>
      <c r="E28" s="112"/>
      <c r="F28" s="49"/>
      <c r="G28" s="49"/>
      <c r="H28" s="49"/>
    </row>
    <row r="29" spans="1:8" ht="15">
      <c r="A29" s="49"/>
      <c r="B29" s="49"/>
      <c r="C29" s="51" t="s">
        <v>33</v>
      </c>
      <c r="D29" s="111">
        <f>'część (10)'!H$6</f>
        <v>0</v>
      </c>
      <c r="E29" s="112"/>
      <c r="F29" s="49"/>
      <c r="G29" s="49"/>
      <c r="H29" s="49"/>
    </row>
    <row r="30" spans="1:8" ht="15">
      <c r="A30" s="49"/>
      <c r="B30" s="49"/>
      <c r="C30" s="51" t="s">
        <v>34</v>
      </c>
      <c r="D30" s="111">
        <f>'część (11)'!H$6</f>
        <v>0</v>
      </c>
      <c r="E30" s="112"/>
      <c r="F30" s="49"/>
      <c r="G30" s="49"/>
      <c r="H30" s="49"/>
    </row>
    <row r="31" spans="1:8" ht="15">
      <c r="A31" s="49"/>
      <c r="B31" s="49"/>
      <c r="C31" s="51" t="s">
        <v>35</v>
      </c>
      <c r="D31" s="111">
        <f>'część (12)'!H$6</f>
        <v>0</v>
      </c>
      <c r="E31" s="112"/>
      <c r="F31" s="49"/>
      <c r="G31" s="49"/>
      <c r="H31" s="49"/>
    </row>
    <row r="32" spans="1:8" ht="15">
      <c r="A32" s="49"/>
      <c r="B32" s="49"/>
      <c r="C32" s="51" t="s">
        <v>36</v>
      </c>
      <c r="D32" s="111">
        <f>'część (13)'!H$6</f>
        <v>0</v>
      </c>
      <c r="E32" s="112"/>
      <c r="F32" s="49"/>
      <c r="G32" s="49"/>
      <c r="H32" s="49"/>
    </row>
    <row r="33" spans="1:8" s="11" customFormat="1" ht="15">
      <c r="A33" s="49"/>
      <c r="B33" s="49"/>
      <c r="C33" s="51" t="s">
        <v>85</v>
      </c>
      <c r="D33" s="111">
        <f>'część (14)'!H$6</f>
        <v>0</v>
      </c>
      <c r="E33" s="112"/>
      <c r="F33" s="49"/>
      <c r="G33" s="49"/>
      <c r="H33" s="49"/>
    </row>
    <row r="34" spans="1:8" s="11" customFormat="1" ht="15">
      <c r="A34" s="49"/>
      <c r="B34" s="49"/>
      <c r="C34" s="51" t="s">
        <v>86</v>
      </c>
      <c r="D34" s="111">
        <f>'część (15)'!H$6</f>
        <v>0</v>
      </c>
      <c r="E34" s="112"/>
      <c r="F34" s="49"/>
      <c r="G34" s="49"/>
      <c r="H34" s="49"/>
    </row>
    <row r="35" spans="1:8" s="11" customFormat="1" ht="15">
      <c r="A35" s="49"/>
      <c r="B35" s="49"/>
      <c r="C35" s="51" t="s">
        <v>87</v>
      </c>
      <c r="D35" s="111">
        <f>'część (16)'!H$6</f>
        <v>0</v>
      </c>
      <c r="E35" s="112"/>
      <c r="F35" s="49"/>
      <c r="G35" s="49"/>
      <c r="H35" s="49"/>
    </row>
    <row r="36" spans="1:8" s="11" customFormat="1" ht="15">
      <c r="A36" s="49"/>
      <c r="B36" s="49"/>
      <c r="C36" s="51" t="s">
        <v>88</v>
      </c>
      <c r="D36" s="111">
        <f>'część (17)'!H$6</f>
        <v>0</v>
      </c>
      <c r="E36" s="112"/>
      <c r="F36" s="49"/>
      <c r="G36" s="49"/>
      <c r="H36" s="49"/>
    </row>
    <row r="37" spans="1:8" s="11" customFormat="1" ht="15">
      <c r="A37" s="49"/>
      <c r="B37" s="49"/>
      <c r="C37" s="51" t="s">
        <v>89</v>
      </c>
      <c r="D37" s="111">
        <f>'część (18)'!H$6</f>
        <v>0</v>
      </c>
      <c r="E37" s="112"/>
      <c r="F37" s="49"/>
      <c r="G37" s="49"/>
      <c r="H37" s="49"/>
    </row>
    <row r="38" spans="1:8" s="11" customFormat="1" ht="15">
      <c r="A38" s="49"/>
      <c r="B38" s="49"/>
      <c r="C38" s="51" t="s">
        <v>90</v>
      </c>
      <c r="D38" s="111">
        <f>'część (19)'!H$6</f>
        <v>0</v>
      </c>
      <c r="E38" s="112"/>
      <c r="F38" s="49"/>
      <c r="G38" s="49"/>
      <c r="H38" s="49"/>
    </row>
    <row r="39" spans="1:8" s="11" customFormat="1" ht="15">
      <c r="A39" s="49"/>
      <c r="B39" s="49"/>
      <c r="C39" s="51" t="s">
        <v>91</v>
      </c>
      <c r="D39" s="111">
        <f>'część (20)'!H$6</f>
        <v>0</v>
      </c>
      <c r="E39" s="112"/>
      <c r="F39" s="49"/>
      <c r="G39" s="49"/>
      <c r="H39" s="49"/>
    </row>
    <row r="40" spans="1:8" s="11" customFormat="1" ht="15">
      <c r="A40" s="49"/>
      <c r="B40" s="49"/>
      <c r="C40" s="51" t="s">
        <v>92</v>
      </c>
      <c r="D40" s="111">
        <f>'część (21)'!H$6</f>
        <v>0</v>
      </c>
      <c r="E40" s="112"/>
      <c r="F40" s="49"/>
      <c r="G40" s="49"/>
      <c r="H40" s="49"/>
    </row>
    <row r="41" spans="1:8" s="11" customFormat="1" ht="15">
      <c r="A41" s="49"/>
      <c r="B41" s="49"/>
      <c r="C41" s="51" t="s">
        <v>93</v>
      </c>
      <c r="D41" s="111">
        <f>'część (22)'!H$6</f>
        <v>0</v>
      </c>
      <c r="E41" s="112"/>
      <c r="F41" s="49"/>
      <c r="G41" s="49"/>
      <c r="H41" s="49"/>
    </row>
    <row r="42" spans="1:8" s="11" customFormat="1" ht="15">
      <c r="A42" s="49"/>
      <c r="B42" s="49"/>
      <c r="C42" s="51" t="s">
        <v>94</v>
      </c>
      <c r="D42" s="111">
        <f>'część (23)'!H$6</f>
        <v>0</v>
      </c>
      <c r="E42" s="112"/>
      <c r="F42" s="49"/>
      <c r="G42" s="49"/>
      <c r="H42" s="49"/>
    </row>
    <row r="43" spans="1:8" s="11" customFormat="1" ht="15">
      <c r="A43" s="49"/>
      <c r="B43" s="49"/>
      <c r="C43" s="51" t="s">
        <v>95</v>
      </c>
      <c r="D43" s="111">
        <f>'część (24)'!H$6</f>
        <v>0</v>
      </c>
      <c r="E43" s="112"/>
      <c r="F43" s="49"/>
      <c r="G43" s="49"/>
      <c r="H43" s="49"/>
    </row>
    <row r="44" spans="1:8" s="11" customFormat="1" ht="15">
      <c r="A44" s="49"/>
      <c r="B44" s="49"/>
      <c r="C44" s="51" t="s">
        <v>96</v>
      </c>
      <c r="D44" s="111">
        <f>'część (25)'!H$6</f>
        <v>0</v>
      </c>
      <c r="E44" s="112"/>
      <c r="F44" s="49"/>
      <c r="G44" s="49"/>
      <c r="H44" s="49"/>
    </row>
    <row r="45" spans="1:8" s="11" customFormat="1" ht="15">
      <c r="A45" s="49"/>
      <c r="B45" s="49"/>
      <c r="C45" s="51" t="s">
        <v>97</v>
      </c>
      <c r="D45" s="111">
        <f>'część (26)'!H$6</f>
        <v>0</v>
      </c>
      <c r="E45" s="112"/>
      <c r="F45" s="49"/>
      <c r="G45" s="49"/>
      <c r="H45" s="49"/>
    </row>
    <row r="46" spans="1:8" s="11" customFormat="1" ht="15">
      <c r="A46" s="49"/>
      <c r="B46" s="49"/>
      <c r="C46" s="128" t="s">
        <v>98</v>
      </c>
      <c r="D46" s="131">
        <f>'część (27)'!H$6</f>
        <v>0</v>
      </c>
      <c r="E46" s="112"/>
      <c r="F46" s="49"/>
      <c r="G46" s="49"/>
      <c r="H46" s="49"/>
    </row>
    <row r="47" spans="1:8" s="11" customFormat="1" ht="15">
      <c r="A47" s="49"/>
      <c r="B47" s="49"/>
      <c r="C47" s="128" t="s">
        <v>99</v>
      </c>
      <c r="D47" s="131">
        <f>'część (28)'!H$6</f>
        <v>0</v>
      </c>
      <c r="E47" s="112"/>
      <c r="F47" s="49"/>
      <c r="G47" s="49"/>
      <c r="H47" s="49"/>
    </row>
    <row r="48" spans="1:8" s="16" customFormat="1" ht="36" customHeight="1">
      <c r="A48" s="49"/>
      <c r="B48" s="49"/>
      <c r="C48" s="132" t="s">
        <v>115</v>
      </c>
      <c r="D48" s="133"/>
      <c r="E48" s="133"/>
      <c r="F48" s="49"/>
      <c r="G48" s="49"/>
      <c r="H48" s="49"/>
    </row>
    <row r="49" spans="1:8" ht="15">
      <c r="A49" s="49"/>
      <c r="B49" s="49"/>
      <c r="C49" s="49"/>
      <c r="D49" s="113"/>
      <c r="E49" s="112"/>
      <c r="F49" s="49"/>
      <c r="G49" s="49"/>
      <c r="H49" s="49"/>
    </row>
    <row r="50" spans="1:8" ht="34.5" customHeight="1">
      <c r="A50" s="49"/>
      <c r="B50" s="49" t="s">
        <v>3</v>
      </c>
      <c r="C50" s="149" t="s">
        <v>69</v>
      </c>
      <c r="D50" s="149"/>
      <c r="E50" s="149"/>
      <c r="F50" s="49"/>
      <c r="G50" s="49"/>
      <c r="H50" s="49"/>
    </row>
    <row r="51" spans="1:8" ht="50.25" customHeight="1">
      <c r="A51" s="49"/>
      <c r="B51" s="49"/>
      <c r="C51" s="160" t="s">
        <v>70</v>
      </c>
      <c r="D51" s="161"/>
      <c r="E51" s="114" t="s">
        <v>71</v>
      </c>
      <c r="F51" s="49"/>
      <c r="G51" s="49"/>
      <c r="H51" s="49"/>
    </row>
    <row r="52" spans="1:8" ht="48" customHeight="1">
      <c r="A52" s="49"/>
      <c r="B52" s="49"/>
      <c r="C52" s="162" t="s">
        <v>72</v>
      </c>
      <c r="D52" s="149"/>
      <c r="E52" s="149"/>
      <c r="F52" s="49"/>
      <c r="G52" s="49"/>
      <c r="H52" s="49"/>
    </row>
    <row r="53" spans="1:8" ht="31.5" customHeight="1">
      <c r="A53" s="49"/>
      <c r="B53" s="49" t="s">
        <v>4</v>
      </c>
      <c r="C53" s="132" t="s">
        <v>73</v>
      </c>
      <c r="D53" s="132"/>
      <c r="E53" s="132"/>
      <c r="F53" s="49"/>
      <c r="G53" s="49"/>
      <c r="H53" s="49"/>
    </row>
    <row r="54" spans="1:8" ht="33" customHeight="1">
      <c r="A54" s="49"/>
      <c r="B54" s="49"/>
      <c r="C54" s="160" t="s">
        <v>74</v>
      </c>
      <c r="D54" s="161"/>
      <c r="E54" s="114" t="s">
        <v>75</v>
      </c>
      <c r="F54" s="49"/>
      <c r="G54" s="49"/>
      <c r="H54" s="49"/>
    </row>
    <row r="55" spans="1:8" ht="42" customHeight="1">
      <c r="A55" s="49"/>
      <c r="B55" s="49"/>
      <c r="C55" s="157" t="s">
        <v>76</v>
      </c>
      <c r="D55" s="158"/>
      <c r="E55" s="158"/>
      <c r="F55" s="49"/>
      <c r="G55" s="49"/>
      <c r="H55" s="49"/>
    </row>
    <row r="56" spans="1:8" ht="18.75" customHeight="1">
      <c r="A56" s="49"/>
      <c r="B56" s="49" t="s">
        <v>5</v>
      </c>
      <c r="C56" s="132" t="s">
        <v>77</v>
      </c>
      <c r="D56" s="132"/>
      <c r="E56" s="132"/>
      <c r="F56" s="49"/>
      <c r="G56" s="49"/>
      <c r="H56" s="49"/>
    </row>
    <row r="57" spans="1:8" ht="94.5" customHeight="1">
      <c r="A57" s="49"/>
      <c r="B57" s="49"/>
      <c r="C57" s="155" t="s">
        <v>78</v>
      </c>
      <c r="D57" s="156"/>
      <c r="E57" s="114" t="s">
        <v>79</v>
      </c>
      <c r="F57" s="49"/>
      <c r="G57" s="49"/>
      <c r="H57" s="49"/>
    </row>
    <row r="58" spans="1:8" ht="25.5" customHeight="1">
      <c r="A58" s="49"/>
      <c r="B58" s="49"/>
      <c r="C58" s="157" t="s">
        <v>80</v>
      </c>
      <c r="D58" s="158"/>
      <c r="E58" s="158"/>
      <c r="F58" s="49"/>
      <c r="G58" s="49"/>
      <c r="H58" s="49"/>
    </row>
    <row r="59" spans="1:8" ht="38.25" customHeight="1">
      <c r="A59" s="49"/>
      <c r="B59" s="49" t="s">
        <v>39</v>
      </c>
      <c r="C59" s="149" t="s">
        <v>81</v>
      </c>
      <c r="D59" s="149"/>
      <c r="E59" s="149"/>
      <c r="F59" s="49"/>
      <c r="G59" s="49"/>
      <c r="H59" s="49"/>
    </row>
    <row r="60" spans="1:8" ht="23.25" customHeight="1">
      <c r="A60" s="49"/>
      <c r="B60" s="49" t="s">
        <v>45</v>
      </c>
      <c r="C60" s="148" t="s">
        <v>82</v>
      </c>
      <c r="D60" s="132"/>
      <c r="E60" s="150"/>
      <c r="F60" s="49"/>
      <c r="G60" s="49"/>
      <c r="H60" s="49"/>
    </row>
    <row r="61" spans="1:8" ht="54.75" customHeight="1">
      <c r="A61" s="49"/>
      <c r="B61" s="49" t="s">
        <v>6</v>
      </c>
      <c r="C61" s="151" t="s">
        <v>275</v>
      </c>
      <c r="D61" s="151"/>
      <c r="E61" s="151"/>
      <c r="F61" s="49"/>
      <c r="G61" s="49"/>
      <c r="H61" s="49"/>
    </row>
    <row r="62" spans="1:8" ht="49.5" customHeight="1">
      <c r="A62" s="49"/>
      <c r="B62" s="49" t="s">
        <v>7</v>
      </c>
      <c r="C62" s="159" t="s">
        <v>276</v>
      </c>
      <c r="D62" s="159"/>
      <c r="E62" s="159"/>
      <c r="F62" s="49"/>
      <c r="G62" s="49"/>
      <c r="H62" s="49"/>
    </row>
    <row r="63" spans="1:8" ht="39.75" customHeight="1">
      <c r="A63" s="49"/>
      <c r="B63" s="49" t="s">
        <v>20</v>
      </c>
      <c r="C63" s="132" t="s">
        <v>245</v>
      </c>
      <c r="D63" s="148"/>
      <c r="E63" s="148"/>
      <c r="F63" s="49"/>
      <c r="G63" s="49"/>
      <c r="H63" s="49"/>
    </row>
    <row r="64" spans="1:8" s="8" customFormat="1" ht="29.25" customHeight="1">
      <c r="A64" s="88"/>
      <c r="B64" s="49" t="s">
        <v>44</v>
      </c>
      <c r="C64" s="132" t="s">
        <v>83</v>
      </c>
      <c r="D64" s="148"/>
      <c r="E64" s="148"/>
      <c r="F64" s="88"/>
      <c r="G64" s="88"/>
      <c r="H64" s="88"/>
    </row>
    <row r="65" spans="1:8" s="8" customFormat="1" ht="42" customHeight="1">
      <c r="A65" s="88"/>
      <c r="B65" s="49" t="s">
        <v>1</v>
      </c>
      <c r="C65" s="132" t="s">
        <v>40</v>
      </c>
      <c r="D65" s="148"/>
      <c r="E65" s="148"/>
      <c r="F65" s="88"/>
      <c r="G65" s="88"/>
      <c r="H65" s="88"/>
    </row>
    <row r="66" spans="1:8" ht="18" customHeight="1">
      <c r="A66" s="49"/>
      <c r="B66" s="49" t="s">
        <v>0</v>
      </c>
      <c r="C66" s="115" t="s">
        <v>8</v>
      </c>
      <c r="D66" s="115"/>
      <c r="E66" s="116"/>
      <c r="F66" s="49"/>
      <c r="G66" s="49"/>
      <c r="H66" s="49"/>
    </row>
    <row r="67" spans="1:8" ht="18" customHeight="1">
      <c r="A67" s="49"/>
      <c r="B67" s="49"/>
      <c r="C67" s="23"/>
      <c r="D67" s="23"/>
      <c r="E67" s="31"/>
      <c r="F67" s="49"/>
      <c r="G67" s="49"/>
      <c r="H67" s="49"/>
    </row>
    <row r="68" spans="1:8" ht="18" customHeight="1">
      <c r="A68" s="49"/>
      <c r="B68" s="49"/>
      <c r="C68" s="140" t="s">
        <v>21</v>
      </c>
      <c r="D68" s="141"/>
      <c r="E68" s="142"/>
      <c r="F68" s="49"/>
      <c r="G68" s="49"/>
      <c r="H68" s="49"/>
    </row>
    <row r="69" spans="1:8" ht="18" customHeight="1">
      <c r="A69" s="49"/>
      <c r="B69" s="49"/>
      <c r="C69" s="140" t="s">
        <v>9</v>
      </c>
      <c r="D69" s="142"/>
      <c r="E69" s="51" t="s">
        <v>10</v>
      </c>
      <c r="F69" s="49"/>
      <c r="G69" s="49"/>
      <c r="H69" s="49"/>
    </row>
    <row r="70" spans="1:8" ht="18" customHeight="1">
      <c r="A70" s="49"/>
      <c r="B70" s="49"/>
      <c r="C70" s="138"/>
      <c r="D70" s="139"/>
      <c r="E70" s="51"/>
      <c r="F70" s="49"/>
      <c r="G70" s="49"/>
      <c r="H70" s="49"/>
    </row>
    <row r="71" spans="1:8" ht="18" customHeight="1">
      <c r="A71" s="49"/>
      <c r="B71" s="49"/>
      <c r="C71" s="138"/>
      <c r="D71" s="139"/>
      <c r="E71" s="51"/>
      <c r="F71" s="49"/>
      <c r="G71" s="49"/>
      <c r="H71" s="49"/>
    </row>
    <row r="72" spans="1:8" ht="18" customHeight="1">
      <c r="A72" s="49"/>
      <c r="B72" s="49"/>
      <c r="C72" s="117" t="s">
        <v>11</v>
      </c>
      <c r="D72" s="117"/>
      <c r="E72" s="31"/>
      <c r="F72" s="49"/>
      <c r="G72" s="49"/>
      <c r="H72" s="49"/>
    </row>
    <row r="73" spans="1:8" ht="18" customHeight="1">
      <c r="A73" s="49"/>
      <c r="B73" s="49"/>
      <c r="C73" s="140" t="s">
        <v>22</v>
      </c>
      <c r="D73" s="141"/>
      <c r="E73" s="142"/>
      <c r="F73" s="49"/>
      <c r="G73" s="49"/>
      <c r="H73" s="49"/>
    </row>
    <row r="74" spans="1:8" ht="18" customHeight="1">
      <c r="A74" s="49"/>
      <c r="B74" s="49"/>
      <c r="C74" s="118" t="s">
        <v>9</v>
      </c>
      <c r="D74" s="119" t="s">
        <v>10</v>
      </c>
      <c r="E74" s="120" t="s">
        <v>12</v>
      </c>
      <c r="F74" s="49"/>
      <c r="G74" s="49"/>
      <c r="H74" s="49"/>
    </row>
    <row r="75" spans="1:8" ht="18" customHeight="1">
      <c r="A75" s="49"/>
      <c r="B75" s="49"/>
      <c r="C75" s="121"/>
      <c r="D75" s="119"/>
      <c r="E75" s="122"/>
      <c r="F75" s="49"/>
      <c r="G75" s="49"/>
      <c r="H75" s="49"/>
    </row>
    <row r="76" spans="1:8" ht="18" customHeight="1">
      <c r="A76" s="49"/>
      <c r="B76" s="49"/>
      <c r="C76" s="121"/>
      <c r="D76" s="119"/>
      <c r="E76" s="122"/>
      <c r="F76" s="49"/>
      <c r="G76" s="49"/>
      <c r="H76" s="49"/>
    </row>
    <row r="77" spans="1:8" ht="18" customHeight="1">
      <c r="A77" s="49"/>
      <c r="B77" s="49"/>
      <c r="C77" s="117"/>
      <c r="D77" s="117"/>
      <c r="E77" s="31"/>
      <c r="F77" s="49"/>
      <c r="G77" s="49"/>
      <c r="H77" s="49"/>
    </row>
    <row r="78" spans="1:8" ht="18" customHeight="1">
      <c r="A78" s="49"/>
      <c r="B78" s="49"/>
      <c r="C78" s="140" t="s">
        <v>23</v>
      </c>
      <c r="D78" s="141"/>
      <c r="E78" s="142"/>
      <c r="F78" s="49"/>
      <c r="G78" s="49"/>
      <c r="H78" s="49"/>
    </row>
    <row r="79" spans="1:8" ht="18" customHeight="1">
      <c r="A79" s="49"/>
      <c r="B79" s="49"/>
      <c r="C79" s="134" t="s">
        <v>13</v>
      </c>
      <c r="D79" s="134"/>
      <c r="E79" s="51" t="s">
        <v>84</v>
      </c>
      <c r="F79" s="49"/>
      <c r="G79" s="49"/>
      <c r="H79" s="49"/>
    </row>
    <row r="80" spans="1:8" ht="18" customHeight="1">
      <c r="A80" s="49"/>
      <c r="B80" s="49"/>
      <c r="C80" s="135"/>
      <c r="D80" s="135"/>
      <c r="E80" s="51"/>
      <c r="F80" s="49"/>
      <c r="G80" s="49"/>
      <c r="H80" s="49"/>
    </row>
    <row r="81" spans="1:8" ht="34.5" customHeight="1">
      <c r="A81" s="49"/>
      <c r="B81" s="49"/>
      <c r="C81" s="49"/>
      <c r="D81" s="49"/>
      <c r="E81" s="27"/>
      <c r="F81" s="49"/>
      <c r="G81" s="49"/>
      <c r="H81" s="49"/>
    </row>
    <row r="82" spans="3:5" ht="21" customHeight="1">
      <c r="C82" s="136"/>
      <c r="D82" s="137"/>
      <c r="E82" s="137"/>
    </row>
  </sheetData>
  <sheetProtection/>
  <mergeCells count="37">
    <mergeCell ref="C57:D57"/>
    <mergeCell ref="C58:E58"/>
    <mergeCell ref="C62:E62"/>
    <mergeCell ref="C50:E50"/>
    <mergeCell ref="C51:D51"/>
    <mergeCell ref="C52:E52"/>
    <mergeCell ref="C55:E55"/>
    <mergeCell ref="C53:E53"/>
    <mergeCell ref="C54:D54"/>
    <mergeCell ref="C65:E65"/>
    <mergeCell ref="C56:E56"/>
    <mergeCell ref="C59:E59"/>
    <mergeCell ref="C60:E60"/>
    <mergeCell ref="C61:E61"/>
    <mergeCell ref="D9:E9"/>
    <mergeCell ref="D11:E11"/>
    <mergeCell ref="C63:E63"/>
    <mergeCell ref="C64:E64"/>
    <mergeCell ref="C17:E17"/>
    <mergeCell ref="D6:E6"/>
    <mergeCell ref="D12:E12"/>
    <mergeCell ref="D10:E10"/>
    <mergeCell ref="D13:E13"/>
    <mergeCell ref="D7:E7"/>
    <mergeCell ref="D15:E15"/>
    <mergeCell ref="D14:E14"/>
    <mergeCell ref="D8:E8"/>
    <mergeCell ref="C48:E48"/>
    <mergeCell ref="C79:D79"/>
    <mergeCell ref="C80:D80"/>
    <mergeCell ref="C82:E82"/>
    <mergeCell ref="C70:D70"/>
    <mergeCell ref="C71:D71"/>
    <mergeCell ref="C73:E73"/>
    <mergeCell ref="C78:E78"/>
    <mergeCell ref="C69:D69"/>
    <mergeCell ref="C68:E6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2"/>
  <sheetViews>
    <sheetView showGridLines="0" zoomScale="77" zoomScaleNormal="77" zoomScalePageLayoutView="80" workbookViewId="0" topLeftCell="A1">
      <selection activeCell="M11" sqref="M11:M12"/>
    </sheetView>
  </sheetViews>
  <sheetFormatPr defaultColWidth="9.00390625" defaultRowHeight="12.75"/>
  <cols>
    <col min="1" max="1" width="5.375" style="1" customWidth="1"/>
    <col min="2" max="2" width="24.875" style="1" customWidth="1"/>
    <col min="3" max="3" width="22.375" style="1" customWidth="1"/>
    <col min="4" max="4" width="30.87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9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SUM(N11:N12)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65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45">
      <c r="A11" s="60" t="s">
        <v>2</v>
      </c>
      <c r="B11" s="81" t="s">
        <v>160</v>
      </c>
      <c r="C11" s="79" t="s">
        <v>104</v>
      </c>
      <c r="D11" s="42" t="s">
        <v>161</v>
      </c>
      <c r="E11" s="80">
        <v>3000</v>
      </c>
      <c r="F11" s="45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5">
      <c r="A12" s="60" t="s">
        <v>3</v>
      </c>
      <c r="B12" s="81" t="s">
        <v>162</v>
      </c>
      <c r="C12" s="79" t="s">
        <v>110</v>
      </c>
      <c r="D12" s="42" t="s">
        <v>161</v>
      </c>
      <c r="E12" s="80">
        <v>100</v>
      </c>
      <c r="F12" s="45" t="s">
        <v>67</v>
      </c>
      <c r="G12" s="46" t="s">
        <v>66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2" customFormat="1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2" customFormat="1" ht="15">
      <c r="A14" s="19"/>
      <c r="B14" s="152" t="s">
        <v>163</v>
      </c>
      <c r="C14" s="166"/>
      <c r="D14" s="166"/>
      <c r="E14" s="166"/>
      <c r="F14" s="166"/>
      <c r="G14" s="19"/>
      <c r="H14" s="19"/>
      <c r="I14" s="19"/>
      <c r="J14" s="19"/>
      <c r="K14" s="19"/>
      <c r="L14" s="19"/>
      <c r="M14" s="19"/>
      <c r="N14" s="19"/>
      <c r="Q14" s="4"/>
    </row>
    <row r="15" spans="1:17" s="12" customFormat="1" ht="15">
      <c r="A15" s="19"/>
      <c r="B15" s="167" t="s">
        <v>113</v>
      </c>
      <c r="C15" s="168"/>
      <c r="D15" s="168"/>
      <c r="E15" s="168"/>
      <c r="F15" s="168"/>
      <c r="G15" s="19"/>
      <c r="H15" s="19"/>
      <c r="I15" s="19"/>
      <c r="J15" s="19"/>
      <c r="K15" s="19"/>
      <c r="L15" s="19"/>
      <c r="M15" s="19"/>
      <c r="N15" s="19"/>
      <c r="Q15" s="4"/>
    </row>
    <row r="16" spans="1:17" s="13" customFormat="1" ht="15">
      <c r="A16" s="19"/>
      <c r="B16" s="165" t="s">
        <v>115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Q16" s="4"/>
    </row>
    <row r="17" spans="1:17" s="12" customFormat="1" ht="15">
      <c r="A17" s="19"/>
      <c r="B17" s="19"/>
      <c r="C17" s="19"/>
      <c r="D17" s="19"/>
      <c r="E17" s="21"/>
      <c r="F17" s="19"/>
      <c r="G17" s="19"/>
      <c r="H17" s="19"/>
      <c r="I17" s="19"/>
      <c r="J17" s="19"/>
      <c r="K17" s="19"/>
      <c r="L17" s="19"/>
      <c r="M17" s="19"/>
      <c r="N17" s="19"/>
      <c r="Q17" s="4"/>
    </row>
    <row r="18" spans="1:17" s="12" customFormat="1" ht="15">
      <c r="A18" s="19"/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  <c r="N18" s="19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</sheetData>
  <sheetProtection/>
  <mergeCells count="5">
    <mergeCell ref="G2:I2"/>
    <mergeCell ref="H6:I6"/>
    <mergeCell ref="B14:F14"/>
    <mergeCell ref="B15:F15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" customWidth="1"/>
    <col min="2" max="2" width="15.125" style="1" customWidth="1"/>
    <col min="3" max="3" width="33.00390625" style="1" customWidth="1"/>
    <col min="4" max="4" width="32.875" style="1" customWidth="1"/>
    <col min="5" max="5" width="12.875" style="3" customWidth="1"/>
    <col min="6" max="6" width="15.3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10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65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84" customHeight="1">
      <c r="A11" s="60" t="s">
        <v>2</v>
      </c>
      <c r="B11" s="82" t="s">
        <v>164</v>
      </c>
      <c r="C11" s="79" t="s">
        <v>165</v>
      </c>
      <c r="D11" s="83" t="s">
        <v>166</v>
      </c>
      <c r="E11" s="80">
        <v>1300</v>
      </c>
      <c r="F11" s="129" t="s">
        <v>264</v>
      </c>
      <c r="G11" s="67" t="s">
        <v>167</v>
      </c>
      <c r="H11" s="46"/>
      <c r="I11" s="46"/>
      <c r="J11" s="46" t="s">
        <v>168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5">
      <c r="A13" s="19"/>
      <c r="B13" s="152" t="s">
        <v>169</v>
      </c>
      <c r="C13" s="166"/>
      <c r="D13" s="166"/>
      <c r="E13" s="166"/>
      <c r="F13" s="166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1:17" s="12" customFormat="1" ht="15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  <c r="Q15" s="4"/>
    </row>
    <row r="16" spans="5:17" s="12" customFormat="1" ht="15">
      <c r="E16" s="3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  <row r="73" spans="5:17" s="12" customFormat="1" ht="15">
      <c r="E73" s="3"/>
      <c r="Q73" s="4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8"/>
  <sheetViews>
    <sheetView showGridLines="0" zoomScale="77" zoomScaleNormal="77" zoomScalePageLayoutView="85" workbookViewId="0" topLeftCell="A1">
      <selection activeCell="M11" sqref="M11:M12"/>
    </sheetView>
  </sheetViews>
  <sheetFormatPr defaultColWidth="9.00390625" defaultRowHeight="12.75"/>
  <cols>
    <col min="1" max="1" width="5.375" style="1" customWidth="1"/>
    <col min="2" max="2" width="19.25390625" style="1" customWidth="1"/>
    <col min="3" max="3" width="11.125" style="1" customWidth="1"/>
    <col min="4" max="4" width="21.125" style="1" customWidth="1"/>
    <col min="5" max="5" width="12.875" style="3" customWidth="1"/>
    <col min="6" max="6" width="23.0039062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11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SUM(N11:N12)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61</v>
      </c>
      <c r="F10" s="39"/>
      <c r="G10" s="37" t="str">
        <f>"Nazwa handlowa /
"&amp;C10&amp;" / 
"&amp;D10</f>
        <v>Nazwa handlowa /
Dawka / 
Postać 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45">
      <c r="A11" s="54" t="s">
        <v>2</v>
      </c>
      <c r="B11" s="69" t="s">
        <v>170</v>
      </c>
      <c r="C11" s="65" t="s">
        <v>105</v>
      </c>
      <c r="D11" s="69" t="s">
        <v>171</v>
      </c>
      <c r="E11" s="84">
        <v>1100</v>
      </c>
      <c r="F11" s="57" t="s">
        <v>173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4.25" customHeight="1">
      <c r="A12" s="54" t="s">
        <v>3</v>
      </c>
      <c r="B12" s="69" t="s">
        <v>170</v>
      </c>
      <c r="C12" s="65" t="s">
        <v>172</v>
      </c>
      <c r="D12" s="69" t="s">
        <v>171</v>
      </c>
      <c r="E12" s="84">
        <v>3500</v>
      </c>
      <c r="F12" s="57" t="s">
        <v>173</v>
      </c>
      <c r="G12" s="46" t="s">
        <v>66</v>
      </c>
      <c r="H12" s="51"/>
      <c r="I12" s="51"/>
      <c r="J12" s="51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7" customFormat="1" ht="15.75" customHeight="1">
      <c r="A13" s="28"/>
      <c r="B13" s="85"/>
      <c r="C13" s="85"/>
      <c r="D13" s="85"/>
      <c r="E13" s="86"/>
      <c r="F13" s="28"/>
      <c r="G13" s="52"/>
      <c r="H13" s="28"/>
      <c r="I13" s="28"/>
      <c r="J13" s="28"/>
      <c r="K13" s="28"/>
      <c r="L13" s="28"/>
      <c r="M13" s="28"/>
      <c r="N13" s="28"/>
      <c r="Q13" s="4"/>
    </row>
    <row r="14" spans="1:17" s="17" customFormat="1" ht="15.75" customHeight="1">
      <c r="A14" s="28"/>
      <c r="B14" s="169" t="s">
        <v>174</v>
      </c>
      <c r="C14" s="169"/>
      <c r="D14" s="169"/>
      <c r="E14" s="169"/>
      <c r="F14" s="169"/>
      <c r="G14" s="169"/>
      <c r="H14" s="169"/>
      <c r="I14" s="28"/>
      <c r="J14" s="28"/>
      <c r="K14" s="28"/>
      <c r="L14" s="28"/>
      <c r="M14" s="28"/>
      <c r="N14" s="28"/>
      <c r="Q14" s="4"/>
    </row>
    <row r="15" spans="1:17" s="17" customFormat="1" ht="15">
      <c r="A15" s="28"/>
      <c r="B15" s="170" t="s">
        <v>175</v>
      </c>
      <c r="C15" s="170"/>
      <c r="D15" s="170"/>
      <c r="E15" s="170"/>
      <c r="F15" s="170"/>
      <c r="G15" s="170"/>
      <c r="H15" s="170"/>
      <c r="I15" s="28"/>
      <c r="J15" s="28"/>
      <c r="K15" s="28"/>
      <c r="L15" s="28"/>
      <c r="M15" s="28"/>
      <c r="N15" s="28"/>
      <c r="Q15" s="4"/>
    </row>
    <row r="16" spans="1:17" s="13" customFormat="1" ht="15">
      <c r="A16" s="19"/>
      <c r="B16" s="165" t="s">
        <v>115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Q16" s="4"/>
    </row>
    <row r="17" spans="1:17" s="13" customFormat="1" ht="15">
      <c r="A17" s="1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Q17" s="4"/>
    </row>
    <row r="18" spans="1:17" s="12" customFormat="1" ht="15">
      <c r="A18" s="19"/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  <c r="N18" s="19"/>
      <c r="Q18" s="4"/>
    </row>
    <row r="19" spans="1:17" s="12" customFormat="1" ht="15">
      <c r="A19" s="19"/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  <c r="N19" s="19"/>
      <c r="Q19" s="4"/>
    </row>
    <row r="20" spans="1:17" s="12" customFormat="1" ht="15">
      <c r="A20" s="19"/>
      <c r="B20" s="19"/>
      <c r="C20" s="19"/>
      <c r="D20" s="19"/>
      <c r="E20" s="21"/>
      <c r="F20" s="19"/>
      <c r="G20" s="19"/>
      <c r="H20" s="19"/>
      <c r="I20" s="19"/>
      <c r="J20" s="19"/>
      <c r="K20" s="19"/>
      <c r="L20" s="19"/>
      <c r="M20" s="19"/>
      <c r="N20" s="19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</sheetData>
  <sheetProtection/>
  <mergeCells count="5">
    <mergeCell ref="G2:I2"/>
    <mergeCell ref="H6:I6"/>
    <mergeCell ref="B16:N16"/>
    <mergeCell ref="B14:H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tabSelected="1" zoomScale="77" zoomScaleNormal="77" zoomScalePageLayoutView="80" workbookViewId="0" topLeftCell="A1">
      <selection activeCell="D20" sqref="D20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25.00390625" style="1" customWidth="1"/>
    <col min="4" max="4" width="23.375" style="1" customWidth="1"/>
    <col min="5" max="5" width="12.875" style="3" customWidth="1"/>
    <col min="6" max="6" width="20.0039062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12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80.25" customHeight="1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65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262</v>
      </c>
      <c r="L10" s="37" t="s">
        <v>181</v>
      </c>
      <c r="M10" s="40" t="s">
        <v>261</v>
      </c>
      <c r="N10" s="37" t="s">
        <v>17</v>
      </c>
    </row>
    <row r="11" spans="1:17" s="12" customFormat="1" ht="135">
      <c r="A11" s="60" t="s">
        <v>2</v>
      </c>
      <c r="B11" s="43" t="s">
        <v>176</v>
      </c>
      <c r="C11" s="42" t="s">
        <v>177</v>
      </c>
      <c r="D11" s="42" t="s">
        <v>130</v>
      </c>
      <c r="E11" s="66">
        <v>11000</v>
      </c>
      <c r="F11" s="45" t="s">
        <v>178</v>
      </c>
      <c r="G11" s="46" t="s">
        <v>179</v>
      </c>
      <c r="H11" s="46"/>
      <c r="I11" s="46"/>
      <c r="J11" s="46" t="s">
        <v>180</v>
      </c>
      <c r="K11" s="67"/>
      <c r="L11" s="67" t="str">
        <f>IF(K11=0,"0,00",IF(K11&gt;0,ROUND(E11/K11,2)))</f>
        <v>0,00</v>
      </c>
      <c r="M11" s="67"/>
      <c r="N11" s="123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5">
      <c r="A13" s="19"/>
      <c r="B13" s="152" t="s">
        <v>182</v>
      </c>
      <c r="C13" s="171"/>
      <c r="D13" s="171"/>
      <c r="E13" s="171"/>
      <c r="F13" s="171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8" customFormat="1" ht="45.75" customHeight="1">
      <c r="A14" s="126"/>
      <c r="B14" s="172" t="s">
        <v>278</v>
      </c>
      <c r="C14" s="172"/>
      <c r="D14" s="172"/>
      <c r="E14" s="172"/>
      <c r="F14" s="172"/>
      <c r="G14" s="172"/>
      <c r="H14" s="172"/>
      <c r="I14" s="126"/>
      <c r="J14" s="126"/>
      <c r="K14" s="126"/>
      <c r="L14" s="126"/>
      <c r="M14" s="126"/>
      <c r="N14" s="126"/>
      <c r="Q14" s="4"/>
    </row>
    <row r="15" spans="1:17" s="13" customFormat="1" ht="15">
      <c r="A15" s="19"/>
      <c r="B15" s="165" t="s">
        <v>115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Q15" s="4"/>
    </row>
    <row r="16" spans="1:17" s="12" customFormat="1" ht="15">
      <c r="A16" s="19"/>
      <c r="B16" s="19"/>
      <c r="C16" s="19"/>
      <c r="D16" s="19"/>
      <c r="E16" s="21"/>
      <c r="F16" s="19"/>
      <c r="G16" s="19"/>
      <c r="H16" s="19"/>
      <c r="I16" s="19"/>
      <c r="J16" s="19"/>
      <c r="K16" s="19"/>
      <c r="L16" s="19"/>
      <c r="M16" s="19"/>
      <c r="N16" s="19"/>
      <c r="Q16" s="4"/>
    </row>
    <row r="17" spans="1:17" s="12" customFormat="1" ht="15">
      <c r="A17" s="19"/>
      <c r="B17" s="19"/>
      <c r="C17" s="19"/>
      <c r="D17" s="19"/>
      <c r="E17" s="21"/>
      <c r="F17" s="19"/>
      <c r="G17" s="19"/>
      <c r="H17" s="19"/>
      <c r="I17" s="19"/>
      <c r="J17" s="19"/>
      <c r="K17" s="19"/>
      <c r="L17" s="19"/>
      <c r="M17" s="19"/>
      <c r="N17" s="19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</sheetData>
  <sheetProtection/>
  <mergeCells count="5">
    <mergeCell ref="G2:I2"/>
    <mergeCell ref="H6:I6"/>
    <mergeCell ref="B13:F13"/>
    <mergeCell ref="B15:N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9"/>
  <sheetViews>
    <sheetView showGridLines="0" zoomScale="77" zoomScaleNormal="77" zoomScalePageLayoutView="80" workbookViewId="0" topLeftCell="A1">
      <selection activeCell="I32" sqref="I32"/>
    </sheetView>
  </sheetViews>
  <sheetFormatPr defaultColWidth="9.00390625" defaultRowHeight="12.75"/>
  <cols>
    <col min="1" max="1" width="5.375" style="1" customWidth="1"/>
    <col min="2" max="2" width="18.00390625" style="1" customWidth="1"/>
    <col min="3" max="3" width="14.375" style="1" customWidth="1"/>
    <col min="4" max="4" width="22.625" style="1" customWidth="1"/>
    <col min="5" max="5" width="12.875" style="3" customWidth="1"/>
    <col min="6" max="6" width="21.12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13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61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187</v>
      </c>
      <c r="L10" s="37" t="s">
        <v>188</v>
      </c>
      <c r="M10" s="40" t="s">
        <v>117</v>
      </c>
      <c r="N10" s="37" t="s">
        <v>17</v>
      </c>
    </row>
    <row r="11" spans="1:17" s="12" customFormat="1" ht="45">
      <c r="A11" s="54" t="s">
        <v>2</v>
      </c>
      <c r="B11" s="79" t="s">
        <v>183</v>
      </c>
      <c r="C11" s="79" t="s">
        <v>106</v>
      </c>
      <c r="D11" s="79" t="s">
        <v>184</v>
      </c>
      <c r="E11" s="90">
        <v>600</v>
      </c>
      <c r="F11" s="45" t="s">
        <v>185</v>
      </c>
      <c r="G11" s="46" t="s">
        <v>66</v>
      </c>
      <c r="H11" s="46"/>
      <c r="I11" s="46"/>
      <c r="J11" s="47"/>
      <c r="K11" s="46"/>
      <c r="L11" s="46"/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9.5" customHeight="1">
      <c r="A13" s="19"/>
      <c r="B13" s="89" t="s">
        <v>186</v>
      </c>
      <c r="C13" s="91"/>
      <c r="D13" s="91"/>
      <c r="E13" s="91"/>
      <c r="F13" s="91"/>
      <c r="G13" s="20"/>
      <c r="H13" s="20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5:17" s="12" customFormat="1" ht="15">
      <c r="E15" s="3"/>
      <c r="Q15" s="4"/>
    </row>
    <row r="16" spans="5:17" s="12" customFormat="1" ht="15">
      <c r="E16" s="3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M19" sqref="M19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21.125" style="12" customWidth="1"/>
    <col min="4" max="4" width="28.625" style="12" customWidth="1"/>
    <col min="5" max="5" width="12.875" style="3" customWidth="1"/>
    <col min="6" max="6" width="14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14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61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45">
      <c r="A11" s="60" t="s">
        <v>2</v>
      </c>
      <c r="B11" s="79" t="s">
        <v>190</v>
      </c>
      <c r="C11" s="79" t="s">
        <v>102</v>
      </c>
      <c r="D11" s="81" t="s">
        <v>189</v>
      </c>
      <c r="E11" s="90">
        <v>110</v>
      </c>
      <c r="F11" s="129" t="s">
        <v>271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21" customHeight="1">
      <c r="A13" s="19"/>
      <c r="B13" s="89" t="s">
        <v>186</v>
      </c>
      <c r="C13" s="91"/>
      <c r="D13" s="91"/>
      <c r="E13" s="91"/>
      <c r="F13" s="91"/>
      <c r="G13" s="87"/>
      <c r="H13" s="19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I34" sqref="I34"/>
    </sheetView>
  </sheetViews>
  <sheetFormatPr defaultColWidth="9.00390625" defaultRowHeight="12.75"/>
  <cols>
    <col min="1" max="1" width="5.375" style="12" customWidth="1"/>
    <col min="2" max="2" width="22.75390625" style="12" customWidth="1"/>
    <col min="3" max="3" width="16.875" style="12" customWidth="1"/>
    <col min="4" max="4" width="21.87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15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61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45">
      <c r="A11" s="54" t="s">
        <v>2</v>
      </c>
      <c r="B11" s="81" t="s">
        <v>273</v>
      </c>
      <c r="C11" s="79" t="s">
        <v>108</v>
      </c>
      <c r="D11" s="81" t="s">
        <v>189</v>
      </c>
      <c r="E11" s="90">
        <v>40</v>
      </c>
      <c r="F11" s="129" t="s">
        <v>271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7" s="17" customFormat="1" ht="15">
      <c r="A13" s="19"/>
      <c r="B13" s="173" t="s">
        <v>186</v>
      </c>
      <c r="C13" s="173"/>
      <c r="D13" s="173"/>
      <c r="E13" s="173"/>
      <c r="F13" s="173"/>
      <c r="G13" s="173"/>
      <c r="H13" s="173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1:17" s="13" customFormat="1" ht="15">
      <c r="A15" s="1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Q15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21.125" style="12" customWidth="1"/>
    <col min="3" max="3" width="10.625" style="12" customWidth="1"/>
    <col min="4" max="4" width="24.253906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16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61</v>
      </c>
      <c r="F10" s="39"/>
      <c r="G10" s="37" t="str">
        <f>"Nazwa handlowa /
"&amp;C10&amp;" / 
"&amp;D10</f>
        <v>Nazwa handlowa /
Dawka / 
Postać 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45">
      <c r="A11" s="60" t="s">
        <v>2</v>
      </c>
      <c r="B11" s="79" t="s">
        <v>272</v>
      </c>
      <c r="C11" s="79" t="s">
        <v>191</v>
      </c>
      <c r="D11" s="81" t="s">
        <v>192</v>
      </c>
      <c r="E11" s="90">
        <v>540</v>
      </c>
      <c r="F11" s="129" t="s">
        <v>271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9"/>
      <c r="B13" s="89" t="s">
        <v>186</v>
      </c>
      <c r="C13" s="93"/>
      <c r="D13" s="93"/>
      <c r="E13" s="93"/>
      <c r="F13" s="93"/>
      <c r="G13" s="87"/>
      <c r="H13" s="20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53" t="s">
        <v>115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Q14" s="4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28" sqref="H28"/>
    </sheetView>
  </sheetViews>
  <sheetFormatPr defaultColWidth="9.00390625" defaultRowHeight="12.75"/>
  <cols>
    <col min="1" max="1" width="5.375" style="12" customWidth="1"/>
    <col min="2" max="2" width="19.875" style="12" customWidth="1"/>
    <col min="3" max="3" width="16.625" style="12" customWidth="1"/>
    <col min="4" max="4" width="27.875" style="12" customWidth="1"/>
    <col min="5" max="5" width="12.875" style="3" customWidth="1"/>
    <col min="6" max="6" width="22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17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SUM(N11:N12)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61</v>
      </c>
      <c r="F10" s="39"/>
      <c r="G10" s="37" t="str">
        <f>"Nazwa handlowa /
"&amp;C10&amp;" / 
"&amp;D10</f>
        <v>Nazwa handlowa /
Dawka / 
Postać /Opakowanie</v>
      </c>
      <c r="H10" s="37" t="s">
        <v>59</v>
      </c>
      <c r="I10" s="37" t="str">
        <f>B10</f>
        <v>Skład</v>
      </c>
      <c r="J10" s="37" t="s">
        <v>60</v>
      </c>
      <c r="K10" s="37" t="s">
        <v>201</v>
      </c>
      <c r="L10" s="37" t="s">
        <v>200</v>
      </c>
      <c r="M10" s="40" t="s">
        <v>117</v>
      </c>
      <c r="N10" s="37" t="s">
        <v>17</v>
      </c>
    </row>
    <row r="11" spans="1:14" ht="45">
      <c r="A11" s="60" t="s">
        <v>2</v>
      </c>
      <c r="B11" s="43" t="s">
        <v>193</v>
      </c>
      <c r="C11" s="43" t="s">
        <v>194</v>
      </c>
      <c r="D11" s="43" t="s">
        <v>195</v>
      </c>
      <c r="E11" s="66">
        <v>180</v>
      </c>
      <c r="F11" s="45" t="s">
        <v>199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57.75" customHeight="1">
      <c r="A12" s="60" t="s">
        <v>3</v>
      </c>
      <c r="B12" s="43" t="s">
        <v>193</v>
      </c>
      <c r="C12" s="43" t="s">
        <v>196</v>
      </c>
      <c r="D12" s="43" t="s">
        <v>197</v>
      </c>
      <c r="E12" s="66">
        <v>4200</v>
      </c>
      <c r="F12" s="45" t="s">
        <v>198</v>
      </c>
      <c r="G12" s="46" t="s">
        <v>66</v>
      </c>
      <c r="H12" s="51"/>
      <c r="I12" s="51"/>
      <c r="J12" s="51"/>
      <c r="K12" s="51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7" s="17" customFormat="1" ht="18.75" customHeight="1">
      <c r="A13" s="28"/>
      <c r="B13" s="28"/>
      <c r="C13" s="28"/>
      <c r="D13" s="28"/>
      <c r="E13" s="27"/>
      <c r="F13" s="28"/>
      <c r="G13" s="28"/>
      <c r="H13" s="28"/>
      <c r="I13" s="28"/>
      <c r="J13" s="28"/>
      <c r="K13" s="28"/>
      <c r="L13" s="28"/>
      <c r="M13" s="28"/>
      <c r="N13" s="28"/>
      <c r="Q13" s="4"/>
    </row>
    <row r="14" spans="1:17" s="17" customFormat="1" ht="18.75" customHeight="1">
      <c r="A14" s="28"/>
      <c r="B14" s="152" t="s">
        <v>101</v>
      </c>
      <c r="C14" s="152"/>
      <c r="D14" s="152"/>
      <c r="E14" s="152"/>
      <c r="F14" s="152"/>
      <c r="G14" s="152"/>
      <c r="H14" s="28"/>
      <c r="I14" s="28"/>
      <c r="J14" s="28"/>
      <c r="K14" s="28"/>
      <c r="L14" s="28"/>
      <c r="M14" s="28"/>
      <c r="N14" s="28"/>
      <c r="Q14" s="4"/>
    </row>
    <row r="15" spans="1:17" s="17" customFormat="1" ht="18" customHeight="1">
      <c r="A15" s="28"/>
      <c r="B15" s="152" t="s">
        <v>186</v>
      </c>
      <c r="C15" s="152"/>
      <c r="D15" s="152"/>
      <c r="E15" s="152"/>
      <c r="F15" s="152"/>
      <c r="G15" s="152"/>
      <c r="H15" s="28"/>
      <c r="I15" s="28"/>
      <c r="J15" s="28"/>
      <c r="K15" s="28"/>
      <c r="L15" s="28"/>
      <c r="M15" s="28"/>
      <c r="N15" s="28"/>
      <c r="Q15" s="4"/>
    </row>
    <row r="16" spans="1:17" s="13" customFormat="1" ht="15">
      <c r="A16" s="19"/>
      <c r="B16" s="165" t="s">
        <v>115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Q16" s="4"/>
    </row>
    <row r="17" spans="2:17" s="13" customFormat="1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Q17" s="4"/>
    </row>
  </sheetData>
  <sheetProtection/>
  <mergeCells count="5">
    <mergeCell ref="G2:I2"/>
    <mergeCell ref="H6:I6"/>
    <mergeCell ref="B16:N16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I25" sqref="I25"/>
    </sheetView>
  </sheetViews>
  <sheetFormatPr defaultColWidth="9.00390625" defaultRowHeight="12.75"/>
  <cols>
    <col min="1" max="1" width="5.375" style="12" customWidth="1"/>
    <col min="2" max="2" width="22.625" style="12" customWidth="1"/>
    <col min="3" max="3" width="17.125" style="12" customWidth="1"/>
    <col min="4" max="4" width="23.375" style="12" customWidth="1"/>
    <col min="5" max="5" width="12.875" style="3" customWidth="1"/>
    <col min="6" max="6" width="23.003906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18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73.5" customHeight="1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65</v>
      </c>
      <c r="F10" s="39"/>
      <c r="G10" s="37" t="str">
        <f>"Nazwa handlowa /
"&amp;C10&amp;" / 
"&amp;D10</f>
        <v>Nazwa handlowa /
Dawka / 
Postać 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206</v>
      </c>
      <c r="M10" s="40" t="s">
        <v>207</v>
      </c>
      <c r="N10" s="37" t="s">
        <v>17</v>
      </c>
    </row>
    <row r="11" spans="1:14" ht="162.75" customHeight="1">
      <c r="A11" s="60" t="s">
        <v>2</v>
      </c>
      <c r="B11" s="95" t="s">
        <v>202</v>
      </c>
      <c r="C11" s="96" t="s">
        <v>203</v>
      </c>
      <c r="D11" s="96" t="s">
        <v>204</v>
      </c>
      <c r="E11" s="66">
        <v>4300</v>
      </c>
      <c r="F11" s="45" t="s">
        <v>205</v>
      </c>
      <c r="G11" s="46" t="s">
        <v>246</v>
      </c>
      <c r="H11" s="46"/>
      <c r="I11" s="46"/>
      <c r="J11" s="46" t="s">
        <v>247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9"/>
      <c r="B13" s="89" t="s">
        <v>186</v>
      </c>
      <c r="C13" s="91"/>
      <c r="D13" s="91"/>
      <c r="E13" s="91"/>
      <c r="F13" s="91"/>
      <c r="G13" s="87"/>
      <c r="H13" s="20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zoomScale="80" zoomScaleNormal="80" zoomScalePageLayoutView="85" workbookViewId="0" topLeftCell="A1">
      <selection activeCell="K20" sqref="K20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18.375" style="1" customWidth="1"/>
    <col min="4" max="4" width="24.6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SUM(N11:N13)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100</v>
      </c>
      <c r="E10" s="38" t="s">
        <v>61</v>
      </c>
      <c r="F10" s="39"/>
      <c r="G10" s="37" t="str">
        <f>"Nazwa handlowa /
"&amp;C10&amp;" / 
"&amp;D10</f>
        <v>Nazwa handlowa /
Dawka / 
Postać 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45">
      <c r="A11" s="41" t="s">
        <v>2</v>
      </c>
      <c r="B11" s="42" t="s">
        <v>121</v>
      </c>
      <c r="C11" s="43" t="s">
        <v>122</v>
      </c>
      <c r="D11" s="42" t="s">
        <v>123</v>
      </c>
      <c r="E11" s="44">
        <v>1500</v>
      </c>
      <c r="F11" s="45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5">
      <c r="A12" s="41" t="s">
        <v>3</v>
      </c>
      <c r="B12" s="42" t="s">
        <v>121</v>
      </c>
      <c r="C12" s="43" t="s">
        <v>64</v>
      </c>
      <c r="D12" s="42" t="s">
        <v>123</v>
      </c>
      <c r="E12" s="44">
        <v>1000</v>
      </c>
      <c r="F12" s="45" t="s">
        <v>67</v>
      </c>
      <c r="G12" s="46" t="s">
        <v>66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2" customFormat="1" ht="45">
      <c r="A13" s="41" t="s">
        <v>4</v>
      </c>
      <c r="B13" s="42" t="s">
        <v>121</v>
      </c>
      <c r="C13" s="43" t="s">
        <v>102</v>
      </c>
      <c r="D13" s="42" t="s">
        <v>123</v>
      </c>
      <c r="E13" s="44">
        <v>2700</v>
      </c>
      <c r="F13" s="45" t="s">
        <v>67</v>
      </c>
      <c r="G13" s="46" t="s">
        <v>66</v>
      </c>
      <c r="H13" s="46"/>
      <c r="I13" s="46"/>
      <c r="J13" s="47"/>
      <c r="K13" s="46"/>
      <c r="L13" s="46" t="str">
        <f>IF(K13=0,"0,00",IF(K13&gt;0,ROUND(E13/K13,2)))</f>
        <v>0,00</v>
      </c>
      <c r="M13" s="46"/>
      <c r="N13" s="48">
        <f>ROUND(L13*ROUND(M13,2),2)</f>
        <v>0</v>
      </c>
      <c r="Q13" s="4"/>
    </row>
    <row r="14" spans="1:17" s="12" customFormat="1" ht="15">
      <c r="A14" s="19"/>
      <c r="B14" s="19"/>
      <c r="C14" s="19"/>
      <c r="D14" s="19"/>
      <c r="E14" s="21"/>
      <c r="F14" s="19"/>
      <c r="G14" s="19"/>
      <c r="H14" s="19"/>
      <c r="I14" s="19"/>
      <c r="J14" s="19"/>
      <c r="K14" s="19"/>
      <c r="L14" s="19"/>
      <c r="M14" s="19"/>
      <c r="N14" s="19"/>
      <c r="Q14" s="4"/>
    </row>
    <row r="15" spans="1:17" s="12" customFormat="1" ht="36" customHeight="1">
      <c r="A15" s="19"/>
      <c r="B15" s="152" t="s">
        <v>124</v>
      </c>
      <c r="C15" s="152"/>
      <c r="D15" s="152"/>
      <c r="E15" s="152"/>
      <c r="F15" s="152"/>
      <c r="G15" s="152"/>
      <c r="H15" s="152"/>
      <c r="I15" s="19"/>
      <c r="J15" s="19"/>
      <c r="K15" s="19"/>
      <c r="L15" s="19"/>
      <c r="M15" s="19"/>
      <c r="N15" s="19"/>
      <c r="Q15" s="4"/>
    </row>
    <row r="16" spans="1:17" s="12" customFormat="1" ht="18" customHeight="1">
      <c r="A16" s="19"/>
      <c r="B16" s="152" t="s">
        <v>125</v>
      </c>
      <c r="C16" s="152"/>
      <c r="D16" s="152"/>
      <c r="E16" s="152"/>
      <c r="F16" s="152"/>
      <c r="G16" s="19"/>
      <c r="H16" s="19"/>
      <c r="I16" s="19"/>
      <c r="J16" s="19"/>
      <c r="K16" s="19"/>
      <c r="L16" s="19"/>
      <c r="M16" s="19"/>
      <c r="N16" s="19"/>
      <c r="Q16" s="4"/>
    </row>
    <row r="17" spans="1:17" s="13" customFormat="1" ht="15">
      <c r="A17" s="19"/>
      <c r="B17" s="165" t="s">
        <v>115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Q17" s="4"/>
    </row>
    <row r="18" spans="1:17" s="12" customFormat="1" ht="15">
      <c r="A18" s="19"/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  <c r="N18" s="19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  <row r="73" spans="5:17" s="12" customFormat="1" ht="15">
      <c r="E73" s="3"/>
      <c r="Q73" s="4"/>
    </row>
  </sheetData>
  <sheetProtection/>
  <mergeCells count="5">
    <mergeCell ref="G2:I2"/>
    <mergeCell ref="H6:I6"/>
    <mergeCell ref="B17:N17"/>
    <mergeCell ref="B16:F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J33" sqref="J33"/>
    </sheetView>
  </sheetViews>
  <sheetFormatPr defaultColWidth="9.00390625" defaultRowHeight="12.75"/>
  <cols>
    <col min="1" max="1" width="5.375" style="12" customWidth="1"/>
    <col min="2" max="2" width="16.875" style="12" customWidth="1"/>
    <col min="3" max="3" width="19.75390625" style="12" customWidth="1"/>
    <col min="4" max="4" width="21.1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19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SUM(N11:N12)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103</v>
      </c>
      <c r="E10" s="38" t="s">
        <v>65</v>
      </c>
      <c r="F10" s="39"/>
      <c r="G10" s="37" t="str">
        <f>"Nazwa handlowa /
"&amp;C10&amp;" / 
"&amp;D10</f>
        <v>Nazwa handlowa /
Dawka / 
Postać/Opakowanie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45">
      <c r="A11" s="60" t="s">
        <v>2</v>
      </c>
      <c r="B11" s="42" t="s">
        <v>208</v>
      </c>
      <c r="C11" s="43" t="s">
        <v>109</v>
      </c>
      <c r="D11" s="42" t="s">
        <v>107</v>
      </c>
      <c r="E11" s="59">
        <v>700</v>
      </c>
      <c r="F11" s="45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45">
      <c r="A12" s="60" t="s">
        <v>3</v>
      </c>
      <c r="B12" s="42" t="s">
        <v>208</v>
      </c>
      <c r="C12" s="43" t="s">
        <v>64</v>
      </c>
      <c r="D12" s="42" t="s">
        <v>107</v>
      </c>
      <c r="E12" s="59">
        <v>1400</v>
      </c>
      <c r="F12" s="45" t="s">
        <v>67</v>
      </c>
      <c r="G12" s="46" t="s">
        <v>66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4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>
      <c r="A14" s="19"/>
      <c r="B14" s="152" t="s">
        <v>101</v>
      </c>
      <c r="C14" s="152"/>
      <c r="D14" s="152"/>
      <c r="E14" s="152"/>
      <c r="F14" s="152"/>
      <c r="G14" s="152"/>
      <c r="H14" s="152"/>
      <c r="I14" s="19"/>
      <c r="J14" s="19"/>
      <c r="K14" s="19"/>
      <c r="L14" s="19"/>
      <c r="M14" s="19"/>
      <c r="N14" s="19"/>
    </row>
    <row r="15" spans="1:14" ht="15">
      <c r="A15" s="19"/>
      <c r="B15" s="173" t="s">
        <v>186</v>
      </c>
      <c r="C15" s="173"/>
      <c r="D15" s="173"/>
      <c r="E15" s="173"/>
      <c r="F15" s="173"/>
      <c r="G15" s="173"/>
      <c r="H15" s="173"/>
      <c r="I15" s="19"/>
      <c r="J15" s="19"/>
      <c r="K15" s="19"/>
      <c r="L15" s="19"/>
      <c r="M15" s="19"/>
      <c r="N15" s="19"/>
    </row>
    <row r="16" spans="1:17" s="13" customFormat="1" ht="15">
      <c r="A16" s="19"/>
      <c r="B16" s="165" t="s">
        <v>115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Q16" s="4"/>
    </row>
  </sheetData>
  <sheetProtection/>
  <mergeCells count="5">
    <mergeCell ref="G2:I2"/>
    <mergeCell ref="H6:I6"/>
    <mergeCell ref="B16:N16"/>
    <mergeCell ref="B15:H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17.25390625" style="12" customWidth="1"/>
    <col min="3" max="3" width="16.25390625" style="12" customWidth="1"/>
    <col min="4" max="4" width="27.753906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2:14" ht="15"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2:14" ht="15"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2:17" ht="15">
      <c r="B4" s="24" t="s">
        <v>14</v>
      </c>
      <c r="C4" s="25">
        <v>20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2:17" ht="15"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10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10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10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2:17" ht="15"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15" t="s">
        <v>43</v>
      </c>
      <c r="B10" s="37" t="s">
        <v>15</v>
      </c>
      <c r="C10" s="37" t="s">
        <v>16</v>
      </c>
      <c r="D10" s="37" t="s">
        <v>103</v>
      </c>
      <c r="E10" s="38" t="s">
        <v>61</v>
      </c>
      <c r="F10" s="39"/>
      <c r="G10" s="37" t="str">
        <f>"Nazwa handlowa /
"&amp;C10&amp;" / 
"&amp;D10</f>
        <v>Nazwa handlowa /
Dawka / 
Postać/Opakowanie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73.5" customHeight="1">
      <c r="A11" s="61" t="s">
        <v>2</v>
      </c>
      <c r="B11" s="97" t="s">
        <v>209</v>
      </c>
      <c r="C11" s="65" t="s">
        <v>111</v>
      </c>
      <c r="D11" s="69" t="s">
        <v>210</v>
      </c>
      <c r="E11" s="98">
        <v>220</v>
      </c>
      <c r="F11" s="45" t="s">
        <v>67</v>
      </c>
      <c r="G11" s="67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2:14" ht="15"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2:17" s="17" customFormat="1" ht="15">
      <c r="B13" s="173" t="s">
        <v>211</v>
      </c>
      <c r="C13" s="173"/>
      <c r="D13" s="173"/>
      <c r="E13" s="173"/>
      <c r="F13" s="173"/>
      <c r="G13" s="173"/>
      <c r="H13" s="173"/>
      <c r="I13" s="19"/>
      <c r="J13" s="19"/>
      <c r="K13" s="19"/>
      <c r="L13" s="19"/>
      <c r="M13" s="19"/>
      <c r="N13" s="19"/>
      <c r="Q13" s="4"/>
    </row>
    <row r="14" spans="2:17" s="13" customFormat="1" ht="15"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2:17" s="13" customFormat="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L16" sqref="L16"/>
    </sheetView>
  </sheetViews>
  <sheetFormatPr defaultColWidth="9.00390625" defaultRowHeight="12.75"/>
  <cols>
    <col min="1" max="1" width="5.375" style="12" customWidth="1"/>
    <col min="2" max="2" width="23.00390625" style="12" customWidth="1"/>
    <col min="3" max="3" width="22.875" style="12" customWidth="1"/>
    <col min="4" max="4" width="24.25390625" style="12" customWidth="1"/>
    <col min="5" max="5" width="12.875" style="3" customWidth="1"/>
    <col min="6" max="6" width="14.3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21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75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61</v>
      </c>
      <c r="F10" s="39"/>
      <c r="G10" s="37" t="str">
        <f>"Nazwa handlowa /
"&amp;C10&amp;" / 
"&amp;D10</f>
        <v>Nazwa handlowa /
Dawka / 
Postać /Opakowanie</v>
      </c>
      <c r="H10" s="37" t="s">
        <v>59</v>
      </c>
      <c r="I10" s="37" t="str">
        <f>B10</f>
        <v>Skład</v>
      </c>
      <c r="J10" s="37" t="s">
        <v>60</v>
      </c>
      <c r="K10" s="37" t="s">
        <v>201</v>
      </c>
      <c r="L10" s="40" t="s">
        <v>266</v>
      </c>
      <c r="M10" s="40" t="s">
        <v>267</v>
      </c>
      <c r="N10" s="37" t="s">
        <v>17</v>
      </c>
    </row>
    <row r="11" spans="1:14" ht="216" customHeight="1">
      <c r="A11" s="54" t="s">
        <v>2</v>
      </c>
      <c r="B11" s="94" t="s">
        <v>212</v>
      </c>
      <c r="C11" s="94" t="s">
        <v>213</v>
      </c>
      <c r="D11" s="94" t="s">
        <v>214</v>
      </c>
      <c r="E11" s="99">
        <v>1500</v>
      </c>
      <c r="F11" s="130" t="s">
        <v>265</v>
      </c>
      <c r="G11" s="46" t="s">
        <v>215</v>
      </c>
      <c r="H11" s="46"/>
      <c r="I11" s="46"/>
      <c r="J11" s="46" t="s">
        <v>233</v>
      </c>
      <c r="K11" s="67"/>
      <c r="L11" s="67"/>
      <c r="M11" s="67"/>
      <c r="N11" s="123">
        <f>ROUND(L11*ROUND(M11,2),2)</f>
        <v>0</v>
      </c>
    </row>
    <row r="12" spans="1:17" s="17" customFormat="1" ht="15">
      <c r="A12" s="28"/>
      <c r="B12" s="62"/>
      <c r="C12" s="62"/>
      <c r="D12" s="62"/>
      <c r="E12" s="63"/>
      <c r="F12" s="28"/>
      <c r="G12" s="52"/>
      <c r="H12" s="52"/>
      <c r="I12" s="52"/>
      <c r="J12" s="64"/>
      <c r="K12" s="52"/>
      <c r="L12" s="52"/>
      <c r="M12" s="52"/>
      <c r="N12" s="53"/>
      <c r="Q12" s="4"/>
    </row>
    <row r="13" spans="1:14" ht="15">
      <c r="A13" s="19"/>
      <c r="B13" s="153" t="s">
        <v>211</v>
      </c>
      <c r="C13" s="153"/>
      <c r="D13" s="153"/>
      <c r="E13" s="153"/>
      <c r="F13" s="153"/>
      <c r="G13" s="153"/>
      <c r="H13" s="153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B16" sqref="B16:N16"/>
    </sheetView>
  </sheetViews>
  <sheetFormatPr defaultColWidth="9.00390625" defaultRowHeight="12.75"/>
  <cols>
    <col min="1" max="1" width="5.375" style="12" customWidth="1"/>
    <col min="2" max="2" width="18.75390625" style="12" customWidth="1"/>
    <col min="3" max="3" width="16.75390625" style="12" customWidth="1"/>
    <col min="4" max="4" width="25.125" style="12" customWidth="1"/>
    <col min="5" max="5" width="12.875" style="3" customWidth="1"/>
    <col min="6" max="6" width="24.753906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22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SUM(N11:N12)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103</v>
      </c>
      <c r="E10" s="38" t="s">
        <v>61</v>
      </c>
      <c r="F10" s="39"/>
      <c r="G10" s="37" t="str">
        <f>"Nazwa handlowa /
"&amp;C10&amp;" / 
"&amp;D10</f>
        <v>Nazwa handlowa /
Dawka / 
Postać/Opakowanie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45">
      <c r="A11" s="60" t="s">
        <v>2</v>
      </c>
      <c r="B11" s="82" t="s">
        <v>216</v>
      </c>
      <c r="C11" s="43" t="s">
        <v>64</v>
      </c>
      <c r="D11" s="43" t="s">
        <v>217</v>
      </c>
      <c r="E11" s="100">
        <v>40</v>
      </c>
      <c r="F11" s="57" t="s">
        <v>185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45">
      <c r="A12" s="60" t="s">
        <v>3</v>
      </c>
      <c r="B12" s="82" t="s">
        <v>216</v>
      </c>
      <c r="C12" s="43" t="s">
        <v>218</v>
      </c>
      <c r="D12" s="43" t="s">
        <v>217</v>
      </c>
      <c r="E12" s="100">
        <v>650</v>
      </c>
      <c r="F12" s="57" t="s">
        <v>185</v>
      </c>
      <c r="G12" s="46" t="s">
        <v>66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4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</row>
    <row r="14" spans="1:17" s="17" customFormat="1" ht="15">
      <c r="A14" s="19"/>
      <c r="B14" s="153" t="s">
        <v>211</v>
      </c>
      <c r="C14" s="153"/>
      <c r="D14" s="153"/>
      <c r="E14" s="153"/>
      <c r="F14" s="153"/>
      <c r="G14" s="153"/>
      <c r="H14" s="153"/>
      <c r="I14" s="19"/>
      <c r="J14" s="19"/>
      <c r="K14" s="19"/>
      <c r="L14" s="19"/>
      <c r="M14" s="19"/>
      <c r="N14" s="19"/>
      <c r="Q14" s="4"/>
    </row>
    <row r="15" spans="1:17" s="17" customFormat="1" ht="15">
      <c r="A15" s="19"/>
      <c r="B15" s="153" t="s">
        <v>219</v>
      </c>
      <c r="C15" s="153"/>
      <c r="D15" s="153"/>
      <c r="E15" s="153"/>
      <c r="F15" s="153"/>
      <c r="G15" s="153"/>
      <c r="H15" s="153"/>
      <c r="I15" s="19"/>
      <c r="J15" s="19"/>
      <c r="K15" s="19"/>
      <c r="L15" s="19"/>
      <c r="M15" s="19"/>
      <c r="N15" s="19"/>
      <c r="Q15" s="4"/>
    </row>
    <row r="16" spans="1:17" s="13" customFormat="1" ht="15">
      <c r="A16" s="19"/>
      <c r="B16" s="165" t="s">
        <v>115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Q16" s="4"/>
    </row>
    <row r="17" spans="2:17" s="13" customFormat="1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Q17" s="4"/>
    </row>
  </sheetData>
  <sheetProtection/>
  <mergeCells count="5">
    <mergeCell ref="G2:I2"/>
    <mergeCell ref="H6:I6"/>
    <mergeCell ref="B16:N16"/>
    <mergeCell ref="B14:H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24.375" style="12" customWidth="1"/>
    <col min="3" max="3" width="16.25390625" style="12" customWidth="1"/>
    <col min="4" max="4" width="21.125" style="12" customWidth="1"/>
    <col min="5" max="5" width="12.875" style="3" customWidth="1"/>
    <col min="6" max="6" width="15.6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23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103</v>
      </c>
      <c r="E10" s="38" t="s">
        <v>61</v>
      </c>
      <c r="F10" s="39"/>
      <c r="G10" s="37" t="str">
        <f>"Nazwa handlowa /
"&amp;C10&amp;" / 
"&amp;D10</f>
        <v>Nazwa handlowa /
Dawka / 
Postać/Opakowanie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259.5" customHeight="1">
      <c r="A11" s="60" t="s">
        <v>2</v>
      </c>
      <c r="B11" s="82" t="s">
        <v>220</v>
      </c>
      <c r="C11" s="69" t="s">
        <v>221</v>
      </c>
      <c r="D11" s="81" t="s">
        <v>222</v>
      </c>
      <c r="E11" s="101">
        <v>600</v>
      </c>
      <c r="F11" s="57" t="s">
        <v>223</v>
      </c>
      <c r="G11" s="46" t="s">
        <v>225</v>
      </c>
      <c r="H11" s="46"/>
      <c r="I11" s="46"/>
      <c r="J11" s="47" t="s">
        <v>224</v>
      </c>
      <c r="K11" s="67"/>
      <c r="L11" s="67" t="str">
        <f>IF(K11=0,"0,00",IF(K11&gt;0,ROUND(E11/K11,2)))</f>
        <v>0,00</v>
      </c>
      <c r="M11" s="67"/>
      <c r="N11" s="123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4.25" customHeight="1">
      <c r="A13" s="19"/>
      <c r="B13" s="170" t="s">
        <v>211</v>
      </c>
      <c r="C13" s="170"/>
      <c r="D13" s="170"/>
      <c r="E13" s="170"/>
      <c r="F13" s="170"/>
      <c r="G13" s="170"/>
      <c r="H13" s="170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1:14" ht="15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22.375" style="12" customWidth="1"/>
    <col min="3" max="3" width="15.375" style="12" customWidth="1"/>
    <col min="4" max="4" width="21.875" style="12" customWidth="1"/>
    <col min="5" max="5" width="12.875" style="3" customWidth="1"/>
    <col min="6" max="6" width="15.6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23"/>
      <c r="B1" s="92" t="str">
        <f>'formularz oferty'!D4</f>
        <v>DFP.271.120.2021.DB</v>
      </c>
      <c r="C1" s="23"/>
      <c r="D1" s="23"/>
      <c r="E1" s="21"/>
      <c r="F1" s="23"/>
      <c r="G1" s="23"/>
      <c r="H1" s="23"/>
      <c r="I1" s="23"/>
      <c r="J1" s="23"/>
      <c r="K1" s="23"/>
      <c r="L1" s="23"/>
      <c r="M1" s="23"/>
      <c r="N1" s="22" t="s">
        <v>58</v>
      </c>
      <c r="S1" s="2"/>
      <c r="T1" s="2"/>
    </row>
    <row r="2" spans="1:14" ht="15">
      <c r="A2" s="23"/>
      <c r="B2" s="23"/>
      <c r="C2" s="23"/>
      <c r="D2" s="23"/>
      <c r="E2" s="21"/>
      <c r="F2" s="23"/>
      <c r="G2" s="153"/>
      <c r="H2" s="153"/>
      <c r="I2" s="15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1"/>
      <c r="F3" s="23"/>
      <c r="G3" s="23"/>
      <c r="H3" s="23"/>
      <c r="I3" s="23"/>
      <c r="J3" s="23"/>
      <c r="K3" s="23"/>
      <c r="L3" s="23"/>
      <c r="M3" s="23"/>
      <c r="N3" s="22" t="s">
        <v>62</v>
      </c>
    </row>
    <row r="4" spans="1:17" ht="15">
      <c r="A4" s="23"/>
      <c r="B4" s="24" t="s">
        <v>14</v>
      </c>
      <c r="C4" s="25">
        <v>24</v>
      </c>
      <c r="D4" s="26"/>
      <c r="E4" s="27"/>
      <c r="F4" s="49"/>
      <c r="G4" s="29" t="s">
        <v>19</v>
      </c>
      <c r="H4" s="49"/>
      <c r="I4" s="26"/>
      <c r="J4" s="49"/>
      <c r="K4" s="49"/>
      <c r="L4" s="49"/>
      <c r="M4" s="49"/>
      <c r="N4" s="49"/>
      <c r="Q4" s="12"/>
    </row>
    <row r="5" spans="1:17" ht="15">
      <c r="A5" s="23"/>
      <c r="B5" s="24"/>
      <c r="C5" s="26"/>
      <c r="D5" s="26"/>
      <c r="E5" s="27"/>
      <c r="F5" s="49"/>
      <c r="G5" s="29"/>
      <c r="H5" s="49"/>
      <c r="I5" s="26"/>
      <c r="J5" s="49"/>
      <c r="K5" s="49"/>
      <c r="L5" s="49"/>
      <c r="M5" s="49"/>
      <c r="N5" s="49"/>
      <c r="Q5" s="12"/>
    </row>
    <row r="6" spans="1:17" ht="15">
      <c r="A6" s="24"/>
      <c r="B6" s="24"/>
      <c r="C6" s="30"/>
      <c r="D6" s="30"/>
      <c r="E6" s="31"/>
      <c r="F6" s="49"/>
      <c r="G6" s="32" t="s">
        <v>116</v>
      </c>
      <c r="H6" s="163">
        <f>SUM(N11:N11)</f>
        <v>0</v>
      </c>
      <c r="I6" s="164"/>
      <c r="J6" s="23"/>
      <c r="K6" s="23"/>
      <c r="L6" s="23"/>
      <c r="M6" s="23"/>
      <c r="N6" s="23"/>
      <c r="Q6" s="12"/>
    </row>
    <row r="7" spans="1:17" ht="15">
      <c r="A7" s="24"/>
      <c r="B7" s="23"/>
      <c r="C7" s="49"/>
      <c r="D7" s="49"/>
      <c r="E7" s="31"/>
      <c r="F7" s="49"/>
      <c r="G7" s="49"/>
      <c r="H7" s="49"/>
      <c r="I7" s="49"/>
      <c r="J7" s="49"/>
      <c r="K7" s="49"/>
      <c r="L7" s="49"/>
      <c r="M7" s="23"/>
      <c r="N7" s="23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23"/>
      <c r="N8" s="23"/>
      <c r="Q8" s="12"/>
    </row>
    <row r="9" spans="1:17" ht="15">
      <c r="A9" s="23"/>
      <c r="B9" s="24"/>
      <c r="C9" s="23"/>
      <c r="D9" s="23"/>
      <c r="E9" s="36"/>
      <c r="F9" s="23"/>
      <c r="G9" s="23"/>
      <c r="H9" s="23"/>
      <c r="I9" s="23"/>
      <c r="J9" s="23"/>
      <c r="K9" s="23"/>
      <c r="L9" s="23"/>
      <c r="M9" s="23"/>
      <c r="N9" s="23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61</v>
      </c>
      <c r="F10" s="39"/>
      <c r="G10" s="37" t="str">
        <f>"Nazwa handlowa /
"&amp;C10&amp;" / 
"&amp;D10</f>
        <v>Nazwa handlowa /
Dawka / 
Postać /Opakowanie</v>
      </c>
      <c r="H10" s="37" t="s">
        <v>59</v>
      </c>
      <c r="I10" s="37" t="str">
        <f>B10</f>
        <v>Skład</v>
      </c>
      <c r="J10" s="37" t="s">
        <v>60</v>
      </c>
      <c r="K10" s="37" t="s">
        <v>252</v>
      </c>
      <c r="L10" s="37" t="s">
        <v>253</v>
      </c>
      <c r="M10" s="40" t="s">
        <v>117</v>
      </c>
      <c r="N10" s="37" t="s">
        <v>17</v>
      </c>
    </row>
    <row r="11" spans="1:14" ht="378" customHeight="1">
      <c r="A11" s="54" t="s">
        <v>2</v>
      </c>
      <c r="B11" s="65" t="s">
        <v>277</v>
      </c>
      <c r="C11" s="65" t="s">
        <v>248</v>
      </c>
      <c r="D11" s="65" t="s">
        <v>249</v>
      </c>
      <c r="E11" s="59">
        <v>2000</v>
      </c>
      <c r="F11" s="57" t="s">
        <v>251</v>
      </c>
      <c r="G11" s="46" t="s">
        <v>250</v>
      </c>
      <c r="H11" s="46"/>
      <c r="I11" s="46"/>
      <c r="J11" s="47" t="s">
        <v>254</v>
      </c>
      <c r="K11" s="67"/>
      <c r="L11" s="67" t="str">
        <f>IF(K11=0,"0,00",IF(K11&gt;0,ROUND(E11/K11,2)))</f>
        <v>0,00</v>
      </c>
      <c r="M11" s="67"/>
      <c r="N11" s="123">
        <f>ROUND(L11*ROUND(M11,2),2)</f>
        <v>0</v>
      </c>
    </row>
    <row r="12" spans="1:17" s="18" customFormat="1" ht="22.5" customHeight="1">
      <c r="A12" s="49"/>
      <c r="B12" s="62"/>
      <c r="C12" s="62"/>
      <c r="D12" s="62"/>
      <c r="E12" s="63"/>
      <c r="F12" s="49"/>
      <c r="G12" s="52"/>
      <c r="H12" s="52"/>
      <c r="I12" s="52"/>
      <c r="J12" s="64"/>
      <c r="K12" s="52"/>
      <c r="L12" s="52"/>
      <c r="M12" s="52"/>
      <c r="N12" s="53"/>
      <c r="Q12" s="4"/>
    </row>
    <row r="13" spans="1:14" ht="15">
      <c r="A13" s="23"/>
      <c r="B13" s="181" t="s">
        <v>255</v>
      </c>
      <c r="C13" s="181"/>
      <c r="D13" s="181"/>
      <c r="E13" s="181"/>
      <c r="F13" s="181"/>
      <c r="G13" s="181"/>
      <c r="H13" s="181"/>
      <c r="I13" s="115"/>
      <c r="J13" s="115"/>
      <c r="K13" s="115"/>
      <c r="L13" s="115"/>
      <c r="M13" s="115"/>
      <c r="N13" s="115"/>
    </row>
    <row r="14" spans="1:17" s="13" customFormat="1" ht="15">
      <c r="A14" s="23"/>
      <c r="B14" s="180" t="s">
        <v>115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Q14" s="4"/>
    </row>
    <row r="15" spans="2:17" s="13" customFormat="1" ht="48.75" customHeight="1">
      <c r="B15" s="182" t="s">
        <v>256</v>
      </c>
      <c r="C15" s="182"/>
      <c r="D15" s="182"/>
      <c r="E15" s="182"/>
      <c r="F15" s="182"/>
      <c r="G15" s="182"/>
      <c r="H15" s="182"/>
      <c r="I15" s="124"/>
      <c r="J15" s="124"/>
      <c r="K15" s="124"/>
      <c r="L15" s="124"/>
      <c r="M15" s="124"/>
      <c r="N15" s="124"/>
      <c r="Q15" s="4"/>
    </row>
    <row r="16" spans="2:17" s="18" customFormat="1" ht="35.25" customHeight="1">
      <c r="B16" s="179" t="s">
        <v>260</v>
      </c>
      <c r="C16" s="179"/>
      <c r="D16" s="179"/>
      <c r="E16" s="179"/>
      <c r="F16" s="179"/>
      <c r="G16" s="179"/>
      <c r="H16" s="179"/>
      <c r="I16" s="124"/>
      <c r="J16" s="124"/>
      <c r="K16" s="124"/>
      <c r="L16" s="124"/>
      <c r="M16" s="124"/>
      <c r="N16" s="124"/>
      <c r="Q16" s="4"/>
    </row>
    <row r="17" spans="2:14" ht="47.25" customHeight="1">
      <c r="B17" s="183" t="s">
        <v>274</v>
      </c>
      <c r="C17" s="184"/>
      <c r="D17" s="184"/>
      <c r="E17" s="184"/>
      <c r="F17" s="184"/>
      <c r="G17" s="183" t="s">
        <v>257</v>
      </c>
      <c r="H17" s="185"/>
      <c r="I17" s="185"/>
      <c r="J17" s="185"/>
      <c r="K17" s="185"/>
      <c r="L17" s="185"/>
      <c r="M17" s="185"/>
      <c r="N17" s="185"/>
    </row>
    <row r="18" spans="2:14" ht="220.5" customHeight="1">
      <c r="B18" s="174" t="s">
        <v>259</v>
      </c>
      <c r="C18" s="175"/>
      <c r="D18" s="175"/>
      <c r="E18" s="175"/>
      <c r="F18" s="176"/>
      <c r="G18" s="177" t="s">
        <v>258</v>
      </c>
      <c r="H18" s="178"/>
      <c r="I18" s="178"/>
      <c r="J18" s="178"/>
      <c r="K18" s="178"/>
      <c r="L18" s="178"/>
      <c r="M18" s="178"/>
      <c r="N18" s="178"/>
    </row>
  </sheetData>
  <sheetProtection/>
  <mergeCells count="10">
    <mergeCell ref="B18:F18"/>
    <mergeCell ref="G18:N18"/>
    <mergeCell ref="B16:H16"/>
    <mergeCell ref="G2:I2"/>
    <mergeCell ref="H6:I6"/>
    <mergeCell ref="B14:N14"/>
    <mergeCell ref="B13:H13"/>
    <mergeCell ref="B15:H15"/>
    <mergeCell ref="B17:F17"/>
    <mergeCell ref="G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M17" sqref="M17"/>
    </sheetView>
  </sheetViews>
  <sheetFormatPr defaultColWidth="9.00390625" defaultRowHeight="12.75"/>
  <cols>
    <col min="1" max="1" width="5.375" style="12" customWidth="1"/>
    <col min="2" max="2" width="22.375" style="12" customWidth="1"/>
    <col min="3" max="3" width="15.00390625" style="12" customWidth="1"/>
    <col min="4" max="4" width="22.875" style="12" customWidth="1"/>
    <col min="5" max="5" width="12.875" style="3" customWidth="1"/>
    <col min="6" max="6" width="19.1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25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90">
      <c r="A10" s="37" t="s">
        <v>43</v>
      </c>
      <c r="B10" s="37" t="s">
        <v>15</v>
      </c>
      <c r="C10" s="37" t="s">
        <v>16</v>
      </c>
      <c r="D10" s="37" t="s">
        <v>103</v>
      </c>
      <c r="E10" s="38" t="s">
        <v>61</v>
      </c>
      <c r="F10" s="39"/>
      <c r="G10" s="37" t="str">
        <f>"Nazwa handlowa /
"&amp;C10&amp;" / 
"&amp;D10</f>
        <v>Nazwa handlowa /
Dawka / 
Postać/Opakowanie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40" t="s">
        <v>268</v>
      </c>
      <c r="M10" s="40" t="s">
        <v>269</v>
      </c>
      <c r="N10" s="37" t="s">
        <v>17</v>
      </c>
    </row>
    <row r="11" spans="1:14" ht="149.25" customHeight="1">
      <c r="A11" s="60" t="s">
        <v>2</v>
      </c>
      <c r="B11" s="102" t="s">
        <v>227</v>
      </c>
      <c r="C11" s="102" t="s">
        <v>228</v>
      </c>
      <c r="D11" s="104" t="s">
        <v>229</v>
      </c>
      <c r="E11" s="103">
        <v>1155</v>
      </c>
      <c r="F11" s="57" t="s">
        <v>226</v>
      </c>
      <c r="G11" s="46" t="s">
        <v>230</v>
      </c>
      <c r="H11" s="46"/>
      <c r="I11" s="46"/>
      <c r="J11" s="46" t="s">
        <v>231</v>
      </c>
      <c r="K11" s="67"/>
      <c r="L11" s="67" t="str">
        <f>IF(K11=0,"0,00",IF(K11&gt;0,ROUND(E11/K11,2)))</f>
        <v>0,00</v>
      </c>
      <c r="M11" s="67"/>
      <c r="N11" s="123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7" s="17" customFormat="1" ht="15">
      <c r="A13" s="19"/>
      <c r="B13" s="153" t="s">
        <v>232</v>
      </c>
      <c r="C13" s="153"/>
      <c r="D13" s="153"/>
      <c r="E13" s="153"/>
      <c r="F13" s="1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1:14" ht="15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</row>
  </sheetData>
  <sheetProtection/>
  <mergeCells count="4">
    <mergeCell ref="G2:I2"/>
    <mergeCell ref="H6:I6"/>
    <mergeCell ref="B14:N14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M19" sqref="M19"/>
    </sheetView>
  </sheetViews>
  <sheetFormatPr defaultColWidth="9.00390625" defaultRowHeight="12.75"/>
  <cols>
    <col min="1" max="1" width="5.375" style="12" customWidth="1"/>
    <col min="2" max="2" width="29.125" style="12" customWidth="1"/>
    <col min="3" max="3" width="25.875" style="12" customWidth="1"/>
    <col min="4" max="4" width="25.253906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7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26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7.5" customHeight="1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61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48" customHeight="1">
      <c r="A11" s="60" t="s">
        <v>2</v>
      </c>
      <c r="B11" s="81" t="s">
        <v>234</v>
      </c>
      <c r="C11" s="81" t="s">
        <v>235</v>
      </c>
      <c r="D11" s="105" t="s">
        <v>236</v>
      </c>
      <c r="E11" s="105">
        <v>360</v>
      </c>
      <c r="F11" s="45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9"/>
      <c r="B13" s="152" t="s">
        <v>237</v>
      </c>
      <c r="C13" s="166"/>
      <c r="D13" s="166"/>
      <c r="E13" s="166"/>
      <c r="F13" s="166"/>
      <c r="G13" s="19"/>
      <c r="H13" s="19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21.125" style="12" customWidth="1"/>
    <col min="3" max="3" width="17.00390625" style="12" customWidth="1"/>
    <col min="4" max="4" width="21.125" style="12" customWidth="1"/>
    <col min="5" max="5" width="12.875" style="3" customWidth="1"/>
    <col min="6" max="6" width="14.3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27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61</v>
      </c>
      <c r="F10" s="39"/>
      <c r="G10" s="37" t="str">
        <f>"Nazwa handlowa /
"&amp;C10&amp;" / 
"&amp;D10</f>
        <v>Nazwa handlowa /
Dawka / 
Postać 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68.25" customHeight="1">
      <c r="A11" s="60" t="s">
        <v>2</v>
      </c>
      <c r="B11" s="69" t="s">
        <v>238</v>
      </c>
      <c r="C11" s="65" t="s">
        <v>239</v>
      </c>
      <c r="D11" s="107" t="s">
        <v>240</v>
      </c>
      <c r="E11" s="106">
        <v>25</v>
      </c>
      <c r="F11" s="129" t="s">
        <v>271</v>
      </c>
      <c r="G11" s="67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7" s="17" customFormat="1" ht="15">
      <c r="A13" s="19"/>
      <c r="B13" s="153" t="s">
        <v>241</v>
      </c>
      <c r="C13" s="153"/>
      <c r="D13" s="153"/>
      <c r="E13" s="153"/>
      <c r="F13" s="153"/>
      <c r="G13" s="153"/>
      <c r="H13" s="153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2:17" s="13" customFormat="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M20" sqref="M20"/>
    </sheetView>
  </sheetViews>
  <sheetFormatPr defaultColWidth="9.00390625" defaultRowHeight="12.75"/>
  <cols>
    <col min="1" max="1" width="5.375" style="12" customWidth="1"/>
    <col min="2" max="2" width="25.00390625" style="12" customWidth="1"/>
    <col min="3" max="3" width="19.875" style="12" customWidth="1"/>
    <col min="4" max="4" width="25.1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28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61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62.25" customHeight="1">
      <c r="A11" s="54" t="s">
        <v>2</v>
      </c>
      <c r="B11" s="78" t="s">
        <v>242</v>
      </c>
      <c r="C11" s="78" t="s">
        <v>243</v>
      </c>
      <c r="D11" s="78" t="s">
        <v>244</v>
      </c>
      <c r="E11" s="44">
        <v>575</v>
      </c>
      <c r="F11" s="57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7" s="17" customFormat="1" ht="15">
      <c r="A13" s="19"/>
      <c r="B13" s="186"/>
      <c r="C13" s="186"/>
      <c r="D13" s="186"/>
      <c r="E13" s="186"/>
      <c r="F13" s="186"/>
      <c r="G13" s="186"/>
      <c r="H13" s="186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2:17" s="13" customFormat="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5" workbookViewId="0" topLeftCell="A1">
      <selection activeCell="H29" sqref="H29"/>
    </sheetView>
  </sheetViews>
  <sheetFormatPr defaultColWidth="9.00390625" defaultRowHeight="12.75"/>
  <cols>
    <col min="1" max="1" width="5.375" style="1" customWidth="1"/>
    <col min="2" max="2" width="19.875" style="1" customWidth="1"/>
    <col min="3" max="3" width="17.625" style="1" customWidth="1"/>
    <col min="4" max="4" width="24.87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2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"/>
    </row>
    <row r="6" spans="1:17" ht="15">
      <c r="A6" s="24"/>
      <c r="B6" s="24"/>
      <c r="C6" s="30"/>
      <c r="D6" s="30"/>
      <c r="E6" s="31"/>
      <c r="F6" s="28"/>
      <c r="G6" s="32" t="s">
        <v>116</v>
      </c>
      <c r="H6" s="163">
        <f>SUM(N11:N12)</f>
        <v>0</v>
      </c>
      <c r="I6" s="164"/>
      <c r="J6" s="19"/>
      <c r="K6" s="19"/>
      <c r="L6" s="19"/>
      <c r="M6" s="19"/>
      <c r="N6" s="19"/>
      <c r="Q6" s="1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"/>
    </row>
    <row r="10" spans="1:14" s="5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61</v>
      </c>
      <c r="F10" s="39"/>
      <c r="G10" s="37" t="str">
        <f>"Nazwa handlowa /
"&amp;C10&amp;" / 
"&amp;D10</f>
        <v>Nazwa handlowa /
Dawka / 
Postać 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4" ht="45">
      <c r="A11" s="41" t="s">
        <v>2</v>
      </c>
      <c r="B11" s="58" t="s">
        <v>126</v>
      </c>
      <c r="C11" s="55" t="s">
        <v>112</v>
      </c>
      <c r="D11" s="58" t="s">
        <v>127</v>
      </c>
      <c r="E11" s="56">
        <v>450</v>
      </c>
      <c r="F11" s="45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55.5" customHeight="1">
      <c r="A12" s="41" t="s">
        <v>3</v>
      </c>
      <c r="B12" s="55" t="s">
        <v>128</v>
      </c>
      <c r="C12" s="55" t="s">
        <v>129</v>
      </c>
      <c r="D12" s="58" t="s">
        <v>130</v>
      </c>
      <c r="E12" s="56">
        <v>80</v>
      </c>
      <c r="F12" s="45" t="s">
        <v>67</v>
      </c>
      <c r="G12" s="46" t="s">
        <v>66</v>
      </c>
      <c r="H12" s="51"/>
      <c r="I12" s="51"/>
      <c r="J12" s="51"/>
      <c r="K12" s="125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7" s="17" customFormat="1" ht="15">
      <c r="A13" s="28"/>
      <c r="B13" s="28"/>
      <c r="C13" s="28"/>
      <c r="D13" s="28"/>
      <c r="E13" s="27"/>
      <c r="F13" s="28"/>
      <c r="G13" s="28"/>
      <c r="H13" s="28"/>
      <c r="I13" s="28"/>
      <c r="J13" s="28"/>
      <c r="K13" s="28"/>
      <c r="L13" s="52"/>
      <c r="M13" s="28"/>
      <c r="N13" s="53"/>
      <c r="Q13" s="4"/>
    </row>
    <row r="14" spans="1:17" s="17" customFormat="1" ht="18" customHeight="1">
      <c r="A14" s="28"/>
      <c r="B14" s="152" t="s">
        <v>101</v>
      </c>
      <c r="C14" s="152"/>
      <c r="D14" s="152"/>
      <c r="E14" s="152"/>
      <c r="F14" s="152"/>
      <c r="G14" s="152"/>
      <c r="H14" s="28"/>
      <c r="I14" s="28"/>
      <c r="J14" s="28"/>
      <c r="K14" s="28"/>
      <c r="L14" s="52"/>
      <c r="M14" s="28"/>
      <c r="N14" s="53"/>
      <c r="Q14" s="4"/>
    </row>
    <row r="15" spans="1:17" s="17" customFormat="1" ht="16.5" customHeight="1">
      <c r="A15" s="28"/>
      <c r="B15" s="152" t="s">
        <v>131</v>
      </c>
      <c r="C15" s="152"/>
      <c r="D15" s="152"/>
      <c r="E15" s="152"/>
      <c r="F15" s="152"/>
      <c r="G15" s="152"/>
      <c r="H15" s="152"/>
      <c r="I15" s="28"/>
      <c r="J15" s="28"/>
      <c r="K15" s="28"/>
      <c r="L15" s="52"/>
      <c r="M15" s="28"/>
      <c r="N15" s="53"/>
      <c r="Q15" s="4"/>
    </row>
    <row r="16" spans="1:17" s="17" customFormat="1" ht="35.25" customHeight="1">
      <c r="A16" s="28"/>
      <c r="B16" s="152" t="s">
        <v>132</v>
      </c>
      <c r="C16" s="152"/>
      <c r="D16" s="152"/>
      <c r="E16" s="152"/>
      <c r="F16" s="152"/>
      <c r="G16" s="152"/>
      <c r="H16" s="152"/>
      <c r="I16" s="152"/>
      <c r="J16" s="152"/>
      <c r="K16" s="28"/>
      <c r="L16" s="52"/>
      <c r="M16" s="28"/>
      <c r="N16" s="53"/>
      <c r="Q16" s="4"/>
    </row>
    <row r="17" spans="1:14" ht="15">
      <c r="A17" s="19"/>
      <c r="B17" s="165" t="s">
        <v>115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ht="15">
      <c r="A18" s="19"/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  <c r="N18" s="19"/>
    </row>
  </sheetData>
  <sheetProtection/>
  <mergeCells count="6">
    <mergeCell ref="G2:I2"/>
    <mergeCell ref="H6:I6"/>
    <mergeCell ref="B17:N17"/>
    <mergeCell ref="B14:G14"/>
    <mergeCell ref="B15:H15"/>
    <mergeCell ref="B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8"/>
  <sheetViews>
    <sheetView showGridLines="0" zoomScale="77" zoomScaleNormal="77" zoomScalePageLayoutView="80" workbookViewId="0" topLeftCell="A1">
      <selection activeCell="G31" sqref="G31"/>
    </sheetView>
  </sheetViews>
  <sheetFormatPr defaultColWidth="9.00390625" defaultRowHeight="12.75"/>
  <cols>
    <col min="1" max="1" width="5.375" style="1" customWidth="1"/>
    <col min="2" max="2" width="21.125" style="1" customWidth="1"/>
    <col min="3" max="3" width="18.75390625" style="1" customWidth="1"/>
    <col min="4" max="4" width="21.1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3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SUM(N11:N12)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61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45">
      <c r="A11" s="54" t="s">
        <v>2</v>
      </c>
      <c r="B11" s="42" t="s">
        <v>133</v>
      </c>
      <c r="C11" s="42" t="s">
        <v>134</v>
      </c>
      <c r="D11" s="43" t="s">
        <v>135</v>
      </c>
      <c r="E11" s="59">
        <v>100</v>
      </c>
      <c r="F11" s="57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5">
      <c r="A12" s="54" t="s">
        <v>3</v>
      </c>
      <c r="B12" s="42" t="s">
        <v>133</v>
      </c>
      <c r="C12" s="42" t="s">
        <v>136</v>
      </c>
      <c r="D12" s="43" t="s">
        <v>135</v>
      </c>
      <c r="E12" s="44">
        <v>1000</v>
      </c>
      <c r="F12" s="57" t="s">
        <v>67</v>
      </c>
      <c r="G12" s="46" t="s">
        <v>66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2" customFormat="1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2" customFormat="1" ht="18.75" customHeight="1">
      <c r="A14" s="19"/>
      <c r="B14" s="152" t="s">
        <v>137</v>
      </c>
      <c r="C14" s="166"/>
      <c r="D14" s="166"/>
      <c r="E14" s="166"/>
      <c r="F14" s="166"/>
      <c r="G14" s="19"/>
      <c r="H14" s="19"/>
      <c r="I14" s="19"/>
      <c r="J14" s="19"/>
      <c r="K14" s="19"/>
      <c r="L14" s="19"/>
      <c r="M14" s="19"/>
      <c r="N14" s="19"/>
      <c r="Q14" s="4"/>
    </row>
    <row r="15" spans="1:17" s="12" customFormat="1" ht="32.25" customHeight="1">
      <c r="A15" s="19"/>
      <c r="B15" s="153" t="s">
        <v>138</v>
      </c>
      <c r="C15" s="153"/>
      <c r="D15" s="153"/>
      <c r="E15" s="153"/>
      <c r="F15" s="153"/>
      <c r="G15" s="153"/>
      <c r="H15" s="153"/>
      <c r="I15" s="19"/>
      <c r="J15" s="19"/>
      <c r="K15" s="19"/>
      <c r="L15" s="19"/>
      <c r="M15" s="19"/>
      <c r="N15" s="19"/>
      <c r="Q15" s="4"/>
    </row>
    <row r="16" spans="1:17" s="13" customFormat="1" ht="15">
      <c r="A16" s="19"/>
      <c r="B16" s="165" t="s">
        <v>115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</sheetData>
  <sheetProtection/>
  <mergeCells count="5">
    <mergeCell ref="G2:I2"/>
    <mergeCell ref="H6:I6"/>
    <mergeCell ref="B14:F14"/>
    <mergeCell ref="B16:N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77" zoomScaleNormal="77" zoomScalePageLayoutView="80" workbookViewId="0" topLeftCell="A1">
      <selection activeCell="L21" sqref="L21"/>
    </sheetView>
  </sheetViews>
  <sheetFormatPr defaultColWidth="9.00390625" defaultRowHeight="12.75"/>
  <cols>
    <col min="1" max="1" width="5.375" style="1" customWidth="1"/>
    <col min="2" max="2" width="15.625" style="1" customWidth="1"/>
    <col min="3" max="3" width="17.625" style="1" customWidth="1"/>
    <col min="4" max="4" width="23.875" style="1" customWidth="1"/>
    <col min="5" max="5" width="12.875" style="3" customWidth="1"/>
    <col min="6" max="6" width="11.2539062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4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61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88.5" customHeight="1">
      <c r="A11" s="54" t="s">
        <v>2</v>
      </c>
      <c r="B11" s="69" t="s">
        <v>141</v>
      </c>
      <c r="C11" s="43" t="s">
        <v>139</v>
      </c>
      <c r="D11" s="42" t="s">
        <v>140</v>
      </c>
      <c r="E11" s="66">
        <v>1200</v>
      </c>
      <c r="F11" s="129" t="s">
        <v>263</v>
      </c>
      <c r="G11" s="127" t="s">
        <v>142</v>
      </c>
      <c r="H11" s="46"/>
      <c r="I11" s="46"/>
      <c r="J11" s="46" t="s">
        <v>143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7" customFormat="1" ht="15">
      <c r="A12" s="28"/>
      <c r="B12" s="62"/>
      <c r="C12" s="62"/>
      <c r="D12" s="62"/>
      <c r="E12" s="63"/>
      <c r="F12" s="28"/>
      <c r="G12" s="52"/>
      <c r="H12" s="52"/>
      <c r="I12" s="52"/>
      <c r="J12" s="64"/>
      <c r="K12" s="52"/>
      <c r="L12" s="52"/>
      <c r="M12" s="52"/>
      <c r="N12" s="53"/>
      <c r="Q12" s="4"/>
    </row>
    <row r="13" spans="1:17" s="12" customFormat="1" ht="15">
      <c r="A13" s="19"/>
      <c r="B13" s="153" t="s">
        <v>144</v>
      </c>
      <c r="C13" s="153"/>
      <c r="D13" s="153"/>
      <c r="E13" s="153"/>
      <c r="F13" s="153"/>
      <c r="G13" s="153"/>
      <c r="H13" s="153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1:17" s="13" customFormat="1" ht="15">
      <c r="A15" s="1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Q15" s="4"/>
    </row>
    <row r="16" spans="5:17" s="12" customFormat="1" ht="15">
      <c r="E16" s="3"/>
      <c r="Q16" s="4"/>
    </row>
    <row r="17" spans="5:17" s="12" customFormat="1" ht="15">
      <c r="E17" s="3"/>
      <c r="G17" s="68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7"/>
  <sheetViews>
    <sheetView showGridLines="0" zoomScale="77" zoomScaleNormal="77" zoomScalePageLayoutView="85" workbookViewId="0" topLeftCell="A1">
      <selection activeCell="G38" sqref="G38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3" width="17.125" style="1" customWidth="1"/>
    <col min="4" max="4" width="20.6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5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103</v>
      </c>
      <c r="E10" s="38" t="s">
        <v>61</v>
      </c>
      <c r="F10" s="39"/>
      <c r="G10" s="37" t="str">
        <f>"Nazwa handlowa /
"&amp;C10&amp;" / 
"&amp;D10</f>
        <v>Nazwa handlowa /
Dawka / 
Postać/Opakowanie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59.25" customHeight="1">
      <c r="A11" s="54" t="s">
        <v>2</v>
      </c>
      <c r="B11" s="70" t="s">
        <v>145</v>
      </c>
      <c r="C11" s="70" t="s">
        <v>146</v>
      </c>
      <c r="D11" s="72" t="s">
        <v>147</v>
      </c>
      <c r="E11" s="71">
        <v>700</v>
      </c>
      <c r="F11" s="45" t="s">
        <v>148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5">
      <c r="A13" s="19"/>
      <c r="B13" s="152" t="s">
        <v>137</v>
      </c>
      <c r="C13" s="166"/>
      <c r="D13" s="166"/>
      <c r="E13" s="166"/>
      <c r="F13" s="166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5:17" s="12" customFormat="1" ht="15">
      <c r="E15" s="3"/>
      <c r="Q15" s="4"/>
    </row>
    <row r="16" spans="5:17" s="12" customFormat="1" ht="15">
      <c r="E16" s="3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2"/>
  <sheetViews>
    <sheetView showGridLines="0" zoomScale="77" zoomScaleNormal="77" zoomScalePageLayoutView="85" workbookViewId="0" topLeftCell="A1">
      <selection activeCell="H28" sqref="H28"/>
    </sheetView>
  </sheetViews>
  <sheetFormatPr defaultColWidth="9.00390625" defaultRowHeight="12.75"/>
  <cols>
    <col min="1" max="1" width="5.375" style="1" customWidth="1"/>
    <col min="2" max="2" width="18.875" style="1" customWidth="1"/>
    <col min="3" max="3" width="11.125" style="1" customWidth="1"/>
    <col min="4" max="4" width="20.253906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6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SUM(N11:N12)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103</v>
      </c>
      <c r="E10" s="38" t="s">
        <v>61</v>
      </c>
      <c r="F10" s="39"/>
      <c r="G10" s="37" t="str">
        <f>"Nazwa handlowa /
"&amp;C10&amp;" / 
"&amp;D10</f>
        <v>Nazwa handlowa /
Dawka / 
Postać/Opakowanie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45">
      <c r="A11" s="60" t="s">
        <v>2</v>
      </c>
      <c r="B11" s="70" t="s">
        <v>149</v>
      </c>
      <c r="C11" s="73" t="s">
        <v>150</v>
      </c>
      <c r="D11" s="75" t="s">
        <v>151</v>
      </c>
      <c r="E11" s="74">
        <v>20000</v>
      </c>
      <c r="F11" s="45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5">
      <c r="A12" s="60" t="s">
        <v>3</v>
      </c>
      <c r="B12" s="70" t="s">
        <v>152</v>
      </c>
      <c r="C12" s="73" t="s">
        <v>153</v>
      </c>
      <c r="D12" s="75" t="s">
        <v>114</v>
      </c>
      <c r="E12" s="74">
        <v>60000</v>
      </c>
      <c r="F12" s="45" t="s">
        <v>67</v>
      </c>
      <c r="G12" s="46" t="s">
        <v>66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2" customFormat="1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2" customFormat="1" ht="15">
      <c r="A14" s="19"/>
      <c r="B14" s="152" t="s">
        <v>101</v>
      </c>
      <c r="C14" s="166"/>
      <c r="D14" s="166"/>
      <c r="E14" s="166"/>
      <c r="F14" s="166"/>
      <c r="G14" s="19"/>
      <c r="H14" s="19"/>
      <c r="I14" s="19"/>
      <c r="J14" s="19"/>
      <c r="K14" s="19"/>
      <c r="L14" s="19"/>
      <c r="M14" s="19"/>
      <c r="N14" s="19"/>
      <c r="Q14" s="4"/>
    </row>
    <row r="15" spans="1:17" s="12" customFormat="1" ht="15">
      <c r="A15" s="19"/>
      <c r="B15" s="153" t="s">
        <v>154</v>
      </c>
      <c r="C15" s="153"/>
      <c r="D15" s="153"/>
      <c r="E15" s="153"/>
      <c r="F15" s="153"/>
      <c r="G15" s="153"/>
      <c r="H15" s="153"/>
      <c r="I15" s="19"/>
      <c r="J15" s="19"/>
      <c r="K15" s="19"/>
      <c r="L15" s="19"/>
      <c r="M15" s="19"/>
      <c r="N15" s="19"/>
      <c r="Q15" s="4"/>
    </row>
    <row r="16" spans="1:17" s="13" customFormat="1" ht="15">
      <c r="A16" s="19"/>
      <c r="B16" s="165" t="s">
        <v>115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</sheetData>
  <sheetProtection/>
  <mergeCells count="5">
    <mergeCell ref="G2:I2"/>
    <mergeCell ref="H6:I6"/>
    <mergeCell ref="B14:F14"/>
    <mergeCell ref="B16:N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zoomScale="77" zoomScaleNormal="77" zoomScalePageLayoutView="85" workbookViewId="0" topLeftCell="A1">
      <selection activeCell="G34" sqref="G34"/>
    </sheetView>
  </sheetViews>
  <sheetFormatPr defaultColWidth="9.00390625" defaultRowHeight="12.75"/>
  <cols>
    <col min="1" max="1" width="5.375" style="1" customWidth="1"/>
    <col min="2" max="2" width="20.625" style="1" customWidth="1"/>
    <col min="3" max="3" width="17.125" style="1" customWidth="1"/>
    <col min="4" max="4" width="34.37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7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103</v>
      </c>
      <c r="E10" s="38" t="s">
        <v>61</v>
      </c>
      <c r="F10" s="39"/>
      <c r="G10" s="37" t="str">
        <f>"Nazwa handlowa /
"&amp;C10&amp;" / 
"&amp;D10</f>
        <v>Nazwa handlowa /
Dawka / 
Postać/Opakowanie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49.5" customHeight="1">
      <c r="A11" s="54" t="s">
        <v>2</v>
      </c>
      <c r="B11" s="78" t="s">
        <v>155</v>
      </c>
      <c r="C11" s="76" t="s">
        <v>156</v>
      </c>
      <c r="D11" s="78" t="s">
        <v>157</v>
      </c>
      <c r="E11" s="77">
        <v>1600</v>
      </c>
      <c r="F11" s="45" t="s">
        <v>67</v>
      </c>
      <c r="G11" s="46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5">
      <c r="A13" s="19"/>
      <c r="B13" s="152" t="s">
        <v>154</v>
      </c>
      <c r="C13" s="166"/>
      <c r="D13" s="166"/>
      <c r="E13" s="166"/>
      <c r="F13" s="166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5" t="s">
        <v>115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Q14" s="4"/>
    </row>
    <row r="15" spans="1:17" s="12" customFormat="1" ht="15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  <c r="Q15" s="4"/>
    </row>
    <row r="16" spans="1:17" s="12" customFormat="1" ht="15">
      <c r="A16" s="17"/>
      <c r="B16" s="17"/>
      <c r="C16" s="17"/>
      <c r="D16" s="17"/>
      <c r="E16" s="3"/>
      <c r="F16" s="17"/>
      <c r="G16" s="17"/>
      <c r="H16" s="17"/>
      <c r="I16" s="17"/>
      <c r="J16" s="17"/>
      <c r="K16" s="17"/>
      <c r="L16" s="17"/>
      <c r="M16" s="17"/>
      <c r="N16" s="17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  <row r="73" spans="5:17" s="12" customFormat="1" ht="15">
      <c r="E73" s="3"/>
      <c r="Q73" s="4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" customWidth="1"/>
    <col min="2" max="2" width="29.25390625" style="1" customWidth="1"/>
    <col min="3" max="3" width="17.125" style="1" customWidth="1"/>
    <col min="4" max="4" width="25.6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58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3"/>
      <c r="H2" s="153"/>
      <c r="I2" s="153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62</v>
      </c>
    </row>
    <row r="4" spans="1:17" ht="15">
      <c r="A4" s="19"/>
      <c r="B4" s="24" t="s">
        <v>14</v>
      </c>
      <c r="C4" s="25">
        <v>8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116</v>
      </c>
      <c r="H6" s="163">
        <f>SUM(N11:N11)</f>
        <v>0</v>
      </c>
      <c r="I6" s="164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63</v>
      </c>
      <c r="E10" s="38" t="s">
        <v>65</v>
      </c>
      <c r="F10" s="39"/>
      <c r="G10" s="37" t="str">
        <f>"Nazwa handlowa /
"&amp;C10&amp;" / 
"&amp;D10</f>
        <v>Nazwa handlowa /
Dawka / 
Postać/ Opakowanie</v>
      </c>
      <c r="H10" s="37" t="s">
        <v>59</v>
      </c>
      <c r="I10" s="37" t="str">
        <f>B10</f>
        <v>Skład</v>
      </c>
      <c r="J10" s="37" t="s">
        <v>60</v>
      </c>
      <c r="K10" s="37" t="s">
        <v>37</v>
      </c>
      <c r="L10" s="37" t="s">
        <v>38</v>
      </c>
      <c r="M10" s="40" t="s">
        <v>117</v>
      </c>
      <c r="N10" s="37" t="s">
        <v>17</v>
      </c>
    </row>
    <row r="11" spans="1:17" s="12" customFormat="1" ht="65.25" customHeight="1">
      <c r="A11" s="54" t="s">
        <v>2</v>
      </c>
      <c r="B11" s="69" t="s">
        <v>270</v>
      </c>
      <c r="C11" s="65" t="s">
        <v>158</v>
      </c>
      <c r="D11" s="69" t="s">
        <v>107</v>
      </c>
      <c r="E11" s="66">
        <v>500</v>
      </c>
      <c r="F11" s="45" t="s">
        <v>67</v>
      </c>
      <c r="G11" s="67" t="s">
        <v>66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31.5" customHeight="1">
      <c r="A13" s="19"/>
      <c r="B13" s="152" t="s">
        <v>159</v>
      </c>
      <c r="C13" s="152"/>
      <c r="D13" s="152"/>
      <c r="E13" s="152"/>
      <c r="F13" s="152"/>
      <c r="G13" s="152"/>
      <c r="H13" s="152"/>
      <c r="I13" s="19"/>
      <c r="J13" s="19"/>
      <c r="K13" s="19"/>
      <c r="L13" s="19"/>
      <c r="M13" s="19"/>
      <c r="N13" s="19"/>
      <c r="Q13" s="4"/>
    </row>
    <row r="14" spans="1:17" s="12" customFormat="1" ht="9" customHeight="1">
      <c r="A14" s="19"/>
      <c r="B14" s="152"/>
      <c r="C14" s="152"/>
      <c r="D14" s="152"/>
      <c r="E14" s="152"/>
      <c r="F14" s="152"/>
      <c r="G14" s="152"/>
      <c r="H14" s="152"/>
      <c r="I14" s="19"/>
      <c r="J14" s="19"/>
      <c r="K14" s="19"/>
      <c r="L14" s="19"/>
      <c r="M14" s="19"/>
      <c r="N14" s="19"/>
      <c r="Q14" s="4"/>
    </row>
    <row r="15" spans="1:17" s="13" customFormat="1" ht="15">
      <c r="A15" s="19"/>
      <c r="B15" s="165" t="s">
        <v>115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Q15" s="4"/>
    </row>
    <row r="16" spans="1:17" s="12" customFormat="1" ht="15">
      <c r="A16" s="19"/>
      <c r="B16" s="19"/>
      <c r="C16" s="19"/>
      <c r="D16" s="19"/>
      <c r="E16" s="21"/>
      <c r="F16" s="19"/>
      <c r="G16" s="19"/>
      <c r="H16" s="19"/>
      <c r="I16" s="19"/>
      <c r="J16" s="19"/>
      <c r="K16" s="19"/>
      <c r="L16" s="19"/>
      <c r="M16" s="19"/>
      <c r="N16" s="19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</sheetData>
  <sheetProtection/>
  <mergeCells count="4">
    <mergeCell ref="G2:I2"/>
    <mergeCell ref="H6:I6"/>
    <mergeCell ref="B15:N15"/>
    <mergeCell ref="B13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2021-09-28T11:12:18Z</cp:lastPrinted>
  <dcterms:created xsi:type="dcterms:W3CDTF">2003-05-16T10:10:29Z</dcterms:created>
  <dcterms:modified xsi:type="dcterms:W3CDTF">2021-11-19T09:09:27Z</dcterms:modified>
  <cp:category/>
  <cp:version/>
  <cp:contentType/>
  <cp:contentStatus/>
</cp:coreProperties>
</file>