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9"/>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calcPr fullCalcOnLoad="1"/>
</workbook>
</file>

<file path=xl/sharedStrings.xml><?xml version="1.0" encoding="utf-8"?>
<sst xmlns="http://schemas.openxmlformats.org/spreadsheetml/2006/main" count="430" uniqueCount="192">
  <si>
    <t>12.</t>
  </si>
  <si>
    <t>11.</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</si>
  <si>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</si>
  <si>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</si>
  <si>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</si>
  <si>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</si>
  <si>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</si>
  <si>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</si>
  <si>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</si>
  <si>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</si>
  <si>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</si>
  <si>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</si>
  <si>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</si>
  <si>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</si>
  <si>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</si>
  <si>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</si>
  <si>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</si>
  <si>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</si>
  <si>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</si>
  <si>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</si>
  <si>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</si>
  <si>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</si>
  <si>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</si>
  <si>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</si>
  <si>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</si>
  <si>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</si>
  <si>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</si>
  <si>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</si>
  <si>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</si>
  <si>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</si>
  <si>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</si>
  <si>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</si>
  <si>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</si>
  <si>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</si>
  <si>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</si>
  <si>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</si>
  <si>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</si>
  <si>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Ilość sztuk w opakowaniu jednostkowym</t>
  </si>
  <si>
    <t>Oferowana ilość opakowań jednostkowych</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</si>
  <si>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</si>
  <si>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</si>
  <si>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</si>
  <si>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</si>
  <si>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</si>
  <si>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</si>
  <si>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</si>
  <si>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</si>
  <si>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</si>
  <si>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</si>
  <si>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</si>
  <si>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</si>
  <si>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</si>
  <si>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</si>
  <si>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</si>
  <si>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</si>
  <si>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</si>
  <si>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</si>
  <si>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1a do specyfikacji</t>
  </si>
  <si>
    <t>Podmiot Odpowiedzialny</t>
  </si>
  <si>
    <t>Kod EAN</t>
  </si>
  <si>
    <t>Ilość</t>
  </si>
  <si>
    <t>załącznik nr ….. do umowy</t>
  </si>
  <si>
    <t>Postać/ Opakowanie</t>
  </si>
  <si>
    <t xml:space="preserve">Ilość </t>
  </si>
  <si>
    <t>Nazwa handlowa:
Dawka: 
Postać / Opakowanie:</t>
  </si>
  <si>
    <t>sztuk</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</si>
  <si>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</si>
  <si>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</si>
  <si>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</si>
  <si>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</si>
  <si>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</si>
  <si>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</si>
  <si>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</si>
  <si>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</si>
  <si>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</si>
  <si>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</si>
  <si>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</si>
  <si>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</si>
  <si>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</si>
  <si>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</si>
  <si>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</si>
  <si>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</si>
  <si>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</si>
  <si>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część 14</t>
  </si>
  <si>
    <t>Postać / opakowanie</t>
  </si>
  <si>
    <t>Postać/Opakowanie</t>
  </si>
  <si>
    <t>*wymagany jeden podmiot odpowiedzialny</t>
  </si>
  <si>
    <t># jeżeli wybór oferty będzie prowadził do powstania u Zamawiającego obowiązku podatkowego, zgodnie z przepisami o podatku od towarów i usług, należy podać cenę netto.</t>
  </si>
  <si>
    <t>Cena brutto#:</t>
  </si>
  <si>
    <t>Cena brutto # jednego opakowania jednostkowego</t>
  </si>
  <si>
    <t>Cena brutto #:</t>
  </si>
  <si>
    <t>Dostawa produktów leczniczych do Apteki Szpitala Uniwersyteckiego w Krakowie</t>
  </si>
  <si>
    <t>fiolka</t>
  </si>
  <si>
    <t xml:space="preserve">Oferowana ilość opakowań jednostkowych </t>
  </si>
  <si>
    <t xml:space="preserve">Ilość sztuk w opakowaniu jednostkowym </t>
  </si>
  <si>
    <t>Oświadczamy, że zapoznaliśmy się ze specyfikacją warunków zamówienia wraz z jej załącznikami i nie wnosimy do niej zastrzeżeń oraz, że zdobyliśmy konieczne informacje do przygotowania oferty.</t>
  </si>
  <si>
    <t xml:space="preserve">Cena brutto # jednego opakowania jednostkowego </t>
  </si>
  <si>
    <t>DFP.271.133.2021.DB</t>
  </si>
  <si>
    <t>Oświadczamy, że oferowane przez nas w części  1- 14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</si>
  <si>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Nintedanibum ^ *</t>
  </si>
  <si>
    <r>
      <t xml:space="preserve"> 100 mg x</t>
    </r>
    <r>
      <rPr>
        <b/>
        <sz val="10"/>
        <rFont val="Garamond"/>
        <family val="1"/>
      </rPr>
      <t xml:space="preserve"> 60 kaps</t>
    </r>
  </si>
  <si>
    <t>60 kapsułek miękkich</t>
  </si>
  <si>
    <r>
      <t xml:space="preserve"> 150 mg x </t>
    </r>
    <r>
      <rPr>
        <b/>
        <sz val="10"/>
        <rFont val="Garamond"/>
        <family val="1"/>
      </rPr>
      <t>60 kaps</t>
    </r>
  </si>
  <si>
    <t>opakowań x 60 kaps.</t>
  </si>
  <si>
    <t>^ wykaz B Obwieszczenia MZ aktualny na dzień składania oferty w programie B.87 LECZENIE IDIOPATYCZNEGO WŁÓKNIENIA PŁUC, możliwość stosowania poza programem lekowym</t>
  </si>
  <si>
    <t>Oferowana ilość opakowań jednostkowych x 60 kaps.</t>
  </si>
  <si>
    <t>Interferonum beta-1b ^</t>
  </si>
  <si>
    <t xml:space="preserve"> 250 µg/ml</t>
  </si>
  <si>
    <t>1 opakowanie = 15 zestawów ; pojedynczy zestaw winien zawierać: •fiolkę z proszkiem do sporządzenia roztworu do wstrzykiwań zawierającą substancję czynną, •ampułko-strzykawkę z rozpuszczalnikiem do przygotowania roztworu, •łącznik (adapter) fiolki z igłą + 1 pojemnik na zużyte igły</t>
  </si>
  <si>
    <t>opakowań</t>
  </si>
  <si>
    <t>^ wykaz B Obwieszczenia MZ aktualny na dzień składania oferty w programie B.29 , możliwość stosowania poza programem lekowym</t>
  </si>
  <si>
    <t>Dasatynibum ^</t>
  </si>
  <si>
    <t>Do zakupu w dawkach 20 mg, 50 mg, 80 mg, 100 mg i 140 mg</t>
  </si>
  <si>
    <t>tabl.powl</t>
  </si>
  <si>
    <t>Dla dawki: 20 mg:
Nazwa handlowa:
Dawka: 
Postać / Opakowanie:
Dla dawki: 50 mg: 
Nazwa handlowa:
Dawka: 
Postać / Opakowanie:
Dla dawki: 80 mg: 
Nazwa handlowa:
Dawka: 
Postać / Opakowanie:
Dla dawki: 100 mg: 
Nazwa handlowa:
Dawka: 
Postać / Opakowanie:
Dla dawki: 140 mg: 
Nazwa handlowa:
Dawka: 
Postać / Opakowanie:</t>
  </si>
  <si>
    <t>^ wykaz B Obwieszczenia MZ aktualny na dzień składania oferty w programach   B,14, B65 , możliwość stosowania poza programem lekowym</t>
  </si>
  <si>
    <t xml:space="preserve">Dla dawki: 20 mg
Dla dawki: 50 mg
Dla dawki: 80 mg
Dla dawki: 100 mg
Dla dawki: 140 mg
</t>
  </si>
  <si>
    <t xml:space="preserve">Dla dawki: 0,5 mg x 30 tabl.:
Nazwa handlowa:
Dawka: 
Postać / Opakowanie:
Dla dawki: 2 mg x 30 tabl.:
Nazwa handlowa:
Dawka: 
Postać / Opakowanie:
</t>
  </si>
  <si>
    <t xml:space="preserve">Dla dawki: 0,5 mg x 30 tabl.:
Dla dawki: 0,5 mg x 30 tabl.:
</t>
  </si>
  <si>
    <t>Trametinibum ^</t>
  </si>
  <si>
    <t>Do zakupu w dawkach: 0,5 mg i 2 mg</t>
  </si>
  <si>
    <t>tabletki powlekane, 30 tabl</t>
  </si>
  <si>
    <t>opakowań a 0,5 mg x 30 tabl</t>
  </si>
  <si>
    <t>Cena brutto # jednego opakowania jednostkowego
a 0,5 mg x 30 tabl</t>
  </si>
  <si>
    <t>^ wykaz B Obwieszczenia MZ aktualny na dzień składania oferty w programie B.59 możliwość stosowania poza programem lekowym</t>
  </si>
  <si>
    <t>Cobimetinibum ^</t>
  </si>
  <si>
    <t>20 mg x 63 tabl.</t>
  </si>
  <si>
    <t>tabletki powlekane, 63 szt.</t>
  </si>
  <si>
    <t>Oferowana ilość opakowań jednostkowych x 63 szt. tabl.</t>
  </si>
  <si>
    <t>^ wykaz B Obwieszczenia MZ aktualny na dzień składania oferty w programie B.59,  możliwość stosowania poza programem lekowym</t>
  </si>
  <si>
    <t>Betaine anhydrous ^</t>
  </si>
  <si>
    <t>1 g</t>
  </si>
  <si>
    <t>proszek doustny; 1 butelka 180 g + 3 miarki</t>
  </si>
  <si>
    <t>^ wykaz B Obwieszczenia MZ aktualny na dzień składania oferty w programie B.21 możliwość stosowania poza programem lekowym</t>
  </si>
  <si>
    <t>Alemtuzumabum ^</t>
  </si>
  <si>
    <t>12 mg/1,2 ml</t>
  </si>
  <si>
    <t>koncentrat do sporządzania roztworu do infuzji, fiolka</t>
  </si>
  <si>
    <t>^ wykaz B Obwieszczenia MZ aktualny na dzień składania oferty B.46, możliwość stosowania poza programem lekowym</t>
  </si>
  <si>
    <t>Elbasvirum + Grazoprevirum ^</t>
  </si>
  <si>
    <t>50 mg + 100 mg</t>
  </si>
  <si>
    <t>28 tabl. powl.</t>
  </si>
  <si>
    <t>opakowań a 28 tabl.</t>
  </si>
  <si>
    <t>Oferowana ilość opakowań jednostkowych  a 28 tabl.</t>
  </si>
  <si>
    <t>Cena brutto # jednego opakowania jednostkowego a 28 tabl.</t>
  </si>
  <si>
    <t>^ wykaz B Obwieszczenia MZ aktualny na dzień składania ofertyw programie B.71 możliwość stosowania poza programem lekowym</t>
  </si>
  <si>
    <t>100 j. m.</t>
  </si>
  <si>
    <t>proszek do
sporządzania
roztworu do
wstrzykiwań, fiol.</t>
  </si>
  <si>
    <t>dawek a 100 j.m</t>
  </si>
  <si>
    <t>Oferowana ilość opakowań jednostkowych a 100 j.m</t>
  </si>
  <si>
    <t>Cena brutto # jednego opakowania jednostkowego a 100 j.m</t>
  </si>
  <si>
    <t>^ wykaz B Obwieszczenia MZ aktualny na dzień składania oferty ,możliwość stosowania poza programem lekowym</t>
  </si>
  <si>
    <t xml:space="preserve">
Nazwa handlowa:
Dawka: 
Postać / Opakowanie:
</t>
  </si>
  <si>
    <t xml:space="preserve">
</t>
  </si>
  <si>
    <t>^ wykaz B Obwieszczenia Ministra Zdrowia aktualny na dzień składania oferty w programie B.24</t>
  </si>
  <si>
    <t>Laronidasum ^</t>
  </si>
  <si>
    <t>100 j.m./ml, 5 ml</t>
  </si>
  <si>
    <t>koncentrat do sporządzania roztworu do infuzji,  fiol.</t>
  </si>
  <si>
    <t>Dla dawki 200 mg x 30 tabl.
Nazwa handlowa:
Dawka: 
Postać / Opakowanie:
Dla dawki 400 mg x 60 tabl.
Nazwa handlowa:
Dawka: 
Postać / Opakowanie:</t>
  </si>
  <si>
    <t>opakowań 200 mg x 30 tabl</t>
  </si>
  <si>
    <t>Oferowana ilość opakowań jednostkowych 200 mg x 30 tabl</t>
  </si>
  <si>
    <t>Cena brutto # jednego opakowania jednostkowego 200 mg x 30 tabl</t>
  </si>
  <si>
    <t>^ wykaz B Obwieszczenia MZ aktualny na dzień składania oferty</t>
  </si>
  <si>
    <t xml:space="preserve">Pazopanibum ^ </t>
  </si>
  <si>
    <t>Do zakupu w dawkach: 200 mg i 400 mg</t>
  </si>
  <si>
    <t>Do zakupu opakowanie: 200 mg x 30 tabl. twardych i 400 mg x 60 tabl. twardych</t>
  </si>
  <si>
    <t>Dla dawki 200 mg x 30 tabl.
Dla dawki 400 mg x 60 tabl.</t>
  </si>
  <si>
    <t>Ilość sztuk w opakowaniu jednostkowym a 38,5 mcg</t>
  </si>
  <si>
    <t>Oferowana ilość opakowań jednostkowych a 38,5 mcg</t>
  </si>
  <si>
    <t>Blinatumomabum</t>
  </si>
  <si>
    <t>38,5 mcg</t>
  </si>
  <si>
    <t>proszek do sporządzania koncentratu i roztwór do przygotowania roztworu do infuzji, 1 fiol. proszku + 1 fiol. roztworu stabilizującego 10 ml</t>
  </si>
  <si>
    <t>^ wykaz B Obwieszczenia MZ aktualny na dzień składania ofert</t>
  </si>
  <si>
    <t>Epirubicini hydrochloridum *^^**</t>
  </si>
  <si>
    <t>2mg/ml, 5ml</t>
  </si>
  <si>
    <t xml:space="preserve"> koncentrat do sporządzania roztworu do infuzji lub roztwór do wstrzykiwań i infuzji, fiol.</t>
  </si>
  <si>
    <t>2mg/ml, 25ml</t>
  </si>
  <si>
    <t>^^wykaz C Obwieszczenia Ministra Zdrowia aktualny na dzień składania ofert</t>
  </si>
  <si>
    <t>*wymagany jeden podmiot odpowiedzialny, gdyż niedopuszczalne jest łączenie dwóch preparatów od różnych podmiotów odpowiedzialnych i sprzeczne z podstawowymi zasadami sporządzania leków.</t>
  </si>
  <si>
    <t>Flucitosinum</t>
  </si>
  <si>
    <t>10 mg/ml; 250 ml</t>
  </si>
  <si>
    <t>roztwór do infuzji</t>
  </si>
  <si>
    <t>Cena brutto # jednego opakowania jednostkowego x 60 kaps.</t>
  </si>
  <si>
    <t>Oferowana ilość opakowań jednostkowych a 0,5 mg x 30 tabl</t>
  </si>
  <si>
    <t>Cena brutto # jednego opakowania jednostkowego x 63 szt. tabl.</t>
  </si>
  <si>
    <t>Załącznik nr 1 do Specyfikacji</t>
  </si>
  <si>
    <t>dawek  a 20 mg</t>
  </si>
  <si>
    <t>Oferowana ilość dawek  a 20 mg</t>
  </si>
  <si>
    <r>
      <t xml:space="preserve">Cena brutto # jednej dawki 20 mg </t>
    </r>
  </si>
  <si>
    <t>opakowań a 63 sztuki</t>
  </si>
  <si>
    <r>
      <t>Kompleks neurotoksyny Clostridium botulinum typu A , zakres wskazań objętych refundacją</t>
    </r>
    <r>
      <rPr>
        <u val="single"/>
        <sz val="11"/>
        <rFont val="Garamond"/>
        <family val="1"/>
      </rPr>
      <t xml:space="preserve"> tylko:</t>
    </r>
    <r>
      <rPr>
        <sz val="11"/>
        <rFont val="Garamond"/>
        <family val="1"/>
      </rPr>
      <t xml:space="preserve"> B. 28</t>
    </r>
    <r>
      <rPr>
        <u val="single"/>
        <sz val="11"/>
        <rFont val="Garamond"/>
        <family val="1"/>
      </rPr>
      <t xml:space="preserve"> </t>
    </r>
    <r>
      <rPr>
        <sz val="11"/>
        <rFont val="Garamond"/>
        <family val="1"/>
      </rPr>
      <t>LECZENIE DYSTONII OGNISKOWYCH I POŁOWICZEGO KURCZU TWARZY i B.57 LECZENIE SPASTYCZNOŚCI KOŃCZYNY GÓRNEJ I/LUB DOLNEJ PO UDARZE MÓZGU Z UŻYCIEM TOKSYNY BOTULINOWEJ TYPU A</t>
    </r>
  </si>
  <si>
    <t xml:space="preserve">Obecnie Zamawiający posiada umowy na każdy rodzaj toxinum botulinicum typu A występujący w aktualnym Obwieszczeniu Ministra Zdrowia 
Ze względu na różny procent wykorzystania ilości oraz inne daty kończących się umów na powyższe leki, nie ma możliwości wyspecyfikowania tych produktów jednoczasowo.
Dysport 300j.m., Dysport 500 j.m zawierającego zakres wskazań:  B.28; B.30 ; B.57 
Aktualna umowa obowiązuje od 09.11.2021 do 09.05.2023.
Xeomin 100 j.m. zawierającego zakres wskazań: B.28., B.57 
Aktualna umowa do 27.10.2020 do 27.04.2022
Botox 100j.m. zawierającego zakres wskazań: B.28.; B.30.; B.57.; B.73.
Aktualna umowa obowiązuje od 17.08.2021 do 17 02 2023.
Ze względu na dobór optymalnej terapii dla poszczególnych pacjentów O/K  Neurologii, niezbędnym jest dostęp do różnorodnych preparatów toksyny botulinowej różniących się wskazaniami. Wielokrotnie pacjenci wymagają poszerzenia schematu iniekcji ponad ten, który jest przedstawiony w CHPL danego produktu leczniczego. W przypadku preparatu Botox możliwa jest iniekcja tylko niektórych mięśni. Podawanie produktu  Dysport jest ograniczone efektami ubocznymi pod postacią osłabienia mięśni (zbyt duża dyfuzja preparatu). Natomiast preparatu Xeomin nie można stosować do leczenia spastyczności kończyny dolnej. W powyższych przypadkach przekłada się to na konieczność wyboru innego preparatu toksyny botulinowej.  Każdy preparat jest odmienny i decyzję o zastosowaniu danej toksyny podejmuje lekarz mając na względzie bezpieczeństwo terapii oraz jej skuteczność. 
Nadmienić należy, że każdy z ww. preparatów znajduje się na liście refundacyjnej. Szpital zakupuje te leki w cenie nie wyższej niż ustalony limit finansowania i jeżeli dotyczy – stosuje instrumenty dzielenia ryzyka. Decyzję terapeutyczną zawsze ostatecznie podejmuje lekarz prowadzący, mając na względzie bezpieczeństwo i efektywność farmakoterapii oraz biorąc pod uwagę ewentualne działania niepożądane, mające negatywny wpływ na przebieg i powodzenie leczenia poszczególnych pacjentów
</t>
  </si>
  <si>
    <t>Oświadczamy, że zamówienie będziemy wykonywać do czasu wyczerpania kwoty wynagrodzenia umownego, nie dłużej jednak niż przez 18 miesięcy od dnia zawarcia umowy .</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</si>
</sst>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 numFmtId="188" formatCode="0.0"/>
  </numFmts>
  <fonts count="62">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b/>
      <sz val="11"/>
      <name val="Garamond"/>
      <family val="1"/>
    </font>
    <font>
      <sz val="11"/>
      <name val="Garamond"/>
      <family val="1"/>
    </font>
    <font>
      <sz val="10"/>
      <name val="Garamond"/>
      <family val="1"/>
    </font>
    <font>
      <b/>
      <sz val="10"/>
      <name val="Garamond"/>
      <family val="1"/>
    </font>
    <font>
      <b/>
      <strike/>
      <sz val="11"/>
      <color indexed="10"/>
      <name val="Garamond"/>
      <family val="1"/>
    </font>
    <font>
      <u val="single"/>
      <sz val="1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b/>
      <sz val="11"/>
      <color indexed="8"/>
      <name val="Garamond"/>
      <family val="1"/>
    </font>
    <font>
      <sz val="10"/>
      <color indexed="8"/>
      <name val="Garamond"/>
      <family val="1"/>
    </font>
    <font>
      <i/>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b/>
      <sz val="11"/>
      <color theme="1"/>
      <name val="Garamond"/>
      <family val="1"/>
    </font>
    <font>
      <sz val="11"/>
      <color rgb="FF000000"/>
      <name val="Garamond"/>
      <family val="1"/>
    </font>
    <font>
      <sz val="10"/>
      <color theme="1"/>
      <name val="Garamond"/>
      <family val="1"/>
    </font>
    <font>
      <sz val="10"/>
      <color rgb="FF000000"/>
      <name val="Garamond"/>
      <family val="1"/>
    </font>
    <font>
      <i/>
      <sz val="11"/>
      <color theme="1"/>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6" fontId="40" fillId="0" borderId="0" applyFont="0" applyBorder="0" applyProtection="0">
      <alignment/>
    </xf>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7" fillId="0" borderId="0" applyBorder="0">
      <alignment/>
      <protection/>
    </xf>
    <xf numFmtId="0" fontId="3" fillId="0" borderId="0">
      <alignment/>
      <protection/>
    </xf>
    <xf numFmtId="0" fontId="35" fillId="0" borderId="0">
      <alignment/>
      <protection/>
    </xf>
    <xf numFmtId="0" fontId="3" fillId="0" borderId="0">
      <alignment/>
      <protection/>
    </xf>
    <xf numFmtId="0" fontId="3" fillId="0" borderId="0">
      <alignment/>
      <protection/>
    </xf>
    <xf numFmtId="0" fontId="0"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5"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3" fillId="32" borderId="0" applyNumberFormat="0" applyBorder="0" applyAlignment="0" applyProtection="0"/>
  </cellStyleXfs>
  <cellXfs count="145">
    <xf numFmtId="0" fontId="0" fillId="0" borderId="0" xfId="0" applyAlignment="1">
      <alignment/>
    </xf>
    <xf numFmtId="0" fontId="54" fillId="0" borderId="0" xfId="0" applyFont="1" applyFill="1" applyAlignment="1" applyProtection="1">
      <alignment horizontal="left" vertical="top" wrapText="1"/>
      <protection locked="0"/>
    </xf>
    <xf numFmtId="0" fontId="54" fillId="0" borderId="0" xfId="0" applyFont="1" applyFill="1" applyAlignment="1" applyProtection="1">
      <alignment horizontal="left" vertical="top"/>
      <protection locked="0"/>
    </xf>
    <xf numFmtId="3" fontId="54" fillId="0" borderId="0" xfId="0" applyNumberFormat="1" applyFont="1" applyFill="1" applyAlignment="1" applyProtection="1">
      <alignment horizontal="left" vertical="top" wrapText="1"/>
      <protection locked="0"/>
    </xf>
    <xf numFmtId="9" fontId="54" fillId="0" borderId="0" xfId="0" applyNumberFormat="1" applyFont="1" applyFill="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3" fontId="54" fillId="0" borderId="0" xfId="0" applyNumberFormat="1"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protection locked="0"/>
    </xf>
    <xf numFmtId="0" fontId="54" fillId="0" borderId="0" xfId="0" applyFont="1" applyFill="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0" fontId="56" fillId="0" borderId="0" xfId="0"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170" fontId="56" fillId="0" borderId="0" xfId="0" applyNumberFormat="1"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right" vertical="top" wrapText="1"/>
      <protection locked="0"/>
    </xf>
    <xf numFmtId="0" fontId="5" fillId="33" borderId="11" xfId="0" applyFont="1" applyFill="1" applyBorder="1" applyAlignment="1" applyProtection="1">
      <alignment horizontal="left" vertical="top" wrapText="1"/>
      <protection locked="0"/>
    </xf>
    <xf numFmtId="3" fontId="57" fillId="0" borderId="0" xfId="0" applyNumberFormat="1" applyFont="1" applyFill="1" applyAlignment="1" applyProtection="1">
      <alignment horizontal="left" vertical="top"/>
      <protection locked="0"/>
    </xf>
    <xf numFmtId="3" fontId="57" fillId="0" borderId="0" xfId="0" applyNumberFormat="1" applyFont="1" applyFill="1" applyAlignment="1" applyProtection="1">
      <alignment horizontal="left" vertical="top" wrapText="1"/>
      <protection locked="0"/>
    </xf>
    <xf numFmtId="3" fontId="57" fillId="0" borderId="0" xfId="0" applyNumberFormat="1" applyFont="1" applyFill="1" applyAlignment="1" applyProtection="1">
      <alignment horizontal="right" vertical="top" wrapText="1"/>
      <protection locked="0"/>
    </xf>
    <xf numFmtId="3" fontId="56" fillId="0" borderId="0" xfId="0" applyNumberFormat="1" applyFont="1" applyFill="1" applyAlignment="1" applyProtection="1">
      <alignment horizontal="right" vertical="top" wrapText="1"/>
      <protection locked="0"/>
    </xf>
    <xf numFmtId="0" fontId="57" fillId="33" borderId="10" xfId="0" applyFont="1" applyFill="1" applyBorder="1" applyAlignment="1" applyProtection="1">
      <alignment horizontal="left" vertical="top" wrapText="1"/>
      <protection locked="0"/>
    </xf>
    <xf numFmtId="3" fontId="57" fillId="33" borderId="11" xfId="55" applyNumberFormat="1" applyFont="1" applyFill="1" applyBorder="1" applyAlignment="1" applyProtection="1">
      <alignment horizontal="left" vertical="top" wrapText="1"/>
      <protection locked="0"/>
    </xf>
    <xf numFmtId="0" fontId="56" fillId="33" borderId="12"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56" fillId="0" borderId="10" xfId="0" applyFont="1" applyFill="1" applyBorder="1" applyAlignment="1" applyProtection="1">
      <alignment vertical="center" wrapText="1"/>
      <protection locked="0"/>
    </xf>
    <xf numFmtId="177" fontId="6" fillId="34" borderId="10" xfId="61" applyNumberFormat="1" applyFont="1" applyFill="1" applyBorder="1" applyAlignment="1">
      <alignment horizontal="center" vertical="center" wrapText="1"/>
    </xf>
    <xf numFmtId="0" fontId="56" fillId="0" borderId="12" xfId="0" applyFont="1" applyFill="1" applyBorder="1" applyAlignment="1" applyProtection="1">
      <alignment horizontal="center" vertical="center" wrapText="1"/>
      <protection locked="0"/>
    </xf>
    <xf numFmtId="4" fontId="56" fillId="0" borderId="10" xfId="0" applyNumberFormat="1" applyFont="1" applyFill="1" applyBorder="1" applyAlignment="1" applyProtection="1">
      <alignment horizontal="left" vertical="top" wrapText="1" shrinkToFit="1"/>
      <protection locked="0"/>
    </xf>
    <xf numFmtId="1" fontId="56" fillId="0" borderId="10" xfId="0" applyNumberFormat="1" applyFont="1" applyFill="1" applyBorder="1" applyAlignment="1" applyProtection="1">
      <alignment horizontal="left" vertical="top" wrapText="1" shrinkToFit="1"/>
      <protection locked="0"/>
    </xf>
    <xf numFmtId="44" fontId="56" fillId="0" borderId="1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4" fontId="56" fillId="0" borderId="0" xfId="0" applyNumberFormat="1" applyFont="1" applyFill="1" applyBorder="1" applyAlignment="1" applyProtection="1">
      <alignment horizontal="left" vertical="top" wrapText="1" shrinkToFit="1"/>
      <protection locked="0"/>
    </xf>
    <xf numFmtId="44" fontId="56" fillId="0" borderId="0"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center" wrapText="1"/>
      <protection locked="0"/>
    </xf>
    <xf numFmtId="187" fontId="58" fillId="35" borderId="13" xfId="44" applyNumberFormat="1" applyFont="1" applyFill="1" applyBorder="1" applyAlignment="1">
      <alignment horizontal="center" vertical="center" wrapText="1"/>
    </xf>
    <xf numFmtId="0" fontId="56" fillId="0" borderId="12" xfId="0" applyFont="1" applyFill="1" applyBorder="1" applyAlignment="1" applyProtection="1">
      <alignment horizontal="left" vertical="center" wrapText="1"/>
      <protection locked="0"/>
    </xf>
    <xf numFmtId="177" fontId="6" fillId="34" borderId="10" xfId="44" applyNumberFormat="1"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locked="0"/>
    </xf>
    <xf numFmtId="0" fontId="56" fillId="0" borderId="0" xfId="0" applyFont="1" applyFill="1" applyBorder="1" applyAlignment="1">
      <alignment horizontal="left" vertical="top" wrapText="1"/>
    </xf>
    <xf numFmtId="3" fontId="56" fillId="0" borderId="0" xfId="55" applyNumberFormat="1" applyFont="1" applyFill="1" applyBorder="1" applyAlignment="1">
      <alignment horizontal="right" vertical="top" wrapText="1"/>
    </xf>
    <xf numFmtId="1" fontId="56" fillId="0" borderId="0" xfId="0" applyNumberFormat="1" applyFont="1" applyFill="1" applyBorder="1" applyAlignment="1" applyProtection="1">
      <alignment horizontal="left" vertical="top" wrapText="1" shrinkToFit="1"/>
      <protection locked="0"/>
    </xf>
    <xf numFmtId="177" fontId="6" fillId="34" borderId="10" xfId="47" applyNumberFormat="1" applyFont="1" applyFill="1" applyBorder="1" applyAlignment="1">
      <alignment horizontal="center" vertical="center" wrapText="1"/>
    </xf>
    <xf numFmtId="4" fontId="56" fillId="0" borderId="10" xfId="0" applyNumberFormat="1" applyFont="1" applyFill="1" applyBorder="1" applyAlignment="1" applyProtection="1">
      <alignment horizontal="left" vertical="center" wrapText="1" shrinkToFit="1"/>
      <protection locked="0"/>
    </xf>
    <xf numFmtId="0" fontId="54" fillId="0" borderId="0" xfId="0" applyFont="1" applyFill="1" applyAlignment="1" applyProtection="1">
      <alignment horizontal="left" vertical="center" wrapText="1"/>
      <protection locked="0"/>
    </xf>
    <xf numFmtId="177" fontId="6" fillId="0" borderId="10" xfId="44" applyNumberFormat="1" applyFont="1" applyFill="1" applyBorder="1" applyAlignment="1" applyProtection="1">
      <alignment horizontal="center" vertical="center" wrapText="1"/>
      <protection locked="0"/>
    </xf>
    <xf numFmtId="177" fontId="6" fillId="34" borderId="10" xfId="47" applyNumberFormat="1" applyFont="1" applyFill="1" applyBorder="1" applyAlignment="1" applyProtection="1">
      <alignment horizontal="center" vertical="center" wrapText="1"/>
      <protection locked="0"/>
    </xf>
    <xf numFmtId="177" fontId="6" fillId="0" borderId="10" xfId="61" applyNumberFormat="1" applyFont="1" applyFill="1" applyBorder="1" applyAlignment="1">
      <alignment horizontal="center" vertical="center" wrapText="1"/>
    </xf>
    <xf numFmtId="177" fontId="56" fillId="0" borderId="10" xfId="44" applyNumberFormat="1" applyFont="1" applyFill="1" applyBorder="1" applyAlignment="1">
      <alignment horizontal="center" vertical="center" wrapText="1"/>
    </xf>
    <xf numFmtId="177" fontId="6" fillId="34" borderId="10" xfId="47"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7" fontId="6" fillId="34" borderId="0" xfId="47" applyNumberFormat="1" applyFont="1" applyFill="1" applyBorder="1" applyAlignment="1">
      <alignment horizontal="center" vertical="center"/>
    </xf>
    <xf numFmtId="0" fontId="56" fillId="0" borderId="0" xfId="0" applyFont="1" applyFill="1" applyBorder="1" applyAlignment="1" applyProtection="1">
      <alignment horizontal="left" vertical="top"/>
      <protection locked="0"/>
    </xf>
    <xf numFmtId="0" fontId="56" fillId="0" borderId="0" xfId="0" applyFont="1" applyFill="1" applyBorder="1" applyAlignment="1" applyProtection="1">
      <alignment vertical="top"/>
      <protection locked="0"/>
    </xf>
    <xf numFmtId="177" fontId="56" fillId="34" borderId="10" xfId="48" applyNumberFormat="1" applyFont="1" applyFill="1" applyBorder="1" applyAlignment="1">
      <alignment horizontal="center" vertical="center" wrapText="1"/>
    </xf>
    <xf numFmtId="0" fontId="6" fillId="0" borderId="0" xfId="0" applyFont="1" applyBorder="1" applyAlignment="1">
      <alignment vertical="top"/>
    </xf>
    <xf numFmtId="0" fontId="57" fillId="0" borderId="0" xfId="0" applyFont="1" applyFill="1" applyBorder="1" applyAlignment="1" applyProtection="1">
      <alignment horizontal="center" vertical="top"/>
      <protection locked="0"/>
    </xf>
    <xf numFmtId="3" fontId="57" fillId="0" borderId="0"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left" vertical="top" wrapText="1"/>
      <protection locked="0"/>
    </xf>
    <xf numFmtId="44" fontId="56" fillId="0" borderId="10" xfId="106" applyNumberFormat="1" applyFont="1" applyFill="1" applyBorder="1" applyAlignment="1" applyProtection="1">
      <alignment horizontal="left" vertical="top" wrapText="1"/>
      <protection locked="0"/>
    </xf>
    <xf numFmtId="44" fontId="56" fillId="0" borderId="0" xfId="0" applyNumberFormat="1" applyFont="1" applyFill="1" applyBorder="1" applyAlignment="1" applyProtection="1">
      <alignment horizontal="right" vertical="top" wrapText="1"/>
      <protection locked="0"/>
    </xf>
    <xf numFmtId="44" fontId="56" fillId="0" borderId="0" xfId="106"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justify" vertical="top" wrapText="1"/>
      <protection/>
    </xf>
    <xf numFmtId="0" fontId="56" fillId="0" borderId="0" xfId="0" applyFont="1" applyFill="1" applyAlignment="1" applyProtection="1">
      <alignment horizontal="justify" vertical="top" wrapText="1"/>
      <protection locked="0"/>
    </xf>
    <xf numFmtId="0" fontId="56" fillId="0" borderId="0" xfId="0" applyFont="1" applyFill="1" applyBorder="1" applyAlignment="1" applyProtection="1">
      <alignment horizontal="justify" vertical="top" wrapText="1"/>
      <protection locked="0"/>
    </xf>
    <xf numFmtId="49" fontId="56" fillId="0" borderId="0" xfId="0" applyNumberFormat="1" applyFont="1" applyFill="1" applyAlignment="1" applyProtection="1">
      <alignment horizontal="left" vertical="top" wrapText="1"/>
      <protection locked="0"/>
    </xf>
    <xf numFmtId="49" fontId="56" fillId="0" borderId="10"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left" vertical="top" wrapText="1"/>
      <protection locked="0"/>
    </xf>
    <xf numFmtId="49" fontId="57" fillId="0" borderId="10"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44" fontId="56" fillId="0" borderId="10" xfId="0"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0" fontId="7" fillId="0" borderId="10" xfId="91" applyFont="1" applyFill="1" applyBorder="1" applyAlignment="1">
      <alignment horizontal="center" vertical="center" wrapText="1"/>
      <protection/>
    </xf>
    <xf numFmtId="0" fontId="7" fillId="0" borderId="10" xfId="0" applyFont="1" applyBorder="1" applyAlignment="1">
      <alignment horizontal="center" vertical="center" wrapText="1"/>
    </xf>
    <xf numFmtId="0" fontId="57" fillId="33" borderId="10" xfId="0" applyFont="1" applyFill="1" applyBorder="1" applyAlignment="1" applyProtection="1">
      <alignment horizontal="center" vertical="top"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5" fillId="33" borderId="10" xfId="0" applyFont="1" applyFill="1" applyBorder="1" applyAlignment="1" applyProtection="1">
      <alignment horizontal="center" vertical="top" wrapText="1"/>
      <protection locked="0"/>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7" fillId="0" borderId="10" xfId="89" applyFont="1" applyFill="1" applyBorder="1" applyAlignment="1">
      <alignment horizontal="center" vertical="center" wrapText="1"/>
      <protection/>
    </xf>
    <xf numFmtId="0" fontId="60" fillId="0" borderId="13" xfId="97" applyFont="1" applyFill="1" applyBorder="1" applyAlignment="1">
      <alignment horizontal="center" vertical="center" wrapText="1"/>
      <protection/>
    </xf>
    <xf numFmtId="0" fontId="57"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6" fillId="0" borderId="10" xfId="89" applyFont="1" applyFill="1" applyBorder="1" applyAlignment="1">
      <alignment horizontal="center" vertical="center" wrapText="1"/>
      <protection/>
    </xf>
    <xf numFmtId="0" fontId="6" fillId="0" borderId="12"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justify" vertical="top" wrapText="1"/>
      <protection locked="0"/>
    </xf>
    <xf numFmtId="0" fontId="7" fillId="0" borderId="0" xfId="0" applyFont="1" applyAlignment="1">
      <alignment horizontal="justify" vertical="top" wrapText="1"/>
    </xf>
    <xf numFmtId="49" fontId="56" fillId="0" borderId="10"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4" fillId="0" borderId="0" xfId="0" applyFont="1" applyAlignment="1">
      <alignment horizontal="left" vertical="top" wrapText="1"/>
    </xf>
    <xf numFmtId="49" fontId="57" fillId="0" borderId="11" xfId="0" applyNumberFormat="1" applyFont="1" applyFill="1" applyBorder="1" applyAlignment="1" applyProtection="1">
      <alignment horizontal="left" vertical="top" wrapText="1"/>
      <protection locked="0"/>
    </xf>
    <xf numFmtId="0" fontId="56" fillId="0" borderId="14" xfId="0"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49" fontId="56" fillId="0" borderId="14"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7" fillId="0" borderId="12"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11" xfId="0" applyFont="1" applyFill="1" applyBorder="1" applyAlignment="1" applyProtection="1">
      <alignment horizontal="center" vertical="top" wrapText="1"/>
      <protection locked="0"/>
    </xf>
    <xf numFmtId="0" fontId="57" fillId="0" borderId="12" xfId="0" applyFont="1" applyFill="1" applyBorder="1" applyAlignment="1" applyProtection="1">
      <alignment horizontal="center" vertical="top" wrapText="1"/>
      <protection locked="0"/>
    </xf>
    <xf numFmtId="0" fontId="56" fillId="0" borderId="0" xfId="0" applyFont="1" applyFill="1" applyAlignment="1" applyProtection="1">
      <alignment horizontal="justify" vertical="top" wrapText="1"/>
      <protection locked="0"/>
    </xf>
    <xf numFmtId="0" fontId="56" fillId="0" borderId="0" xfId="0" applyFont="1" applyFill="1" applyBorder="1" applyAlignment="1" applyProtection="1">
      <alignment horizontal="justify" vertical="top" wrapText="1"/>
      <protection/>
    </xf>
    <xf numFmtId="0" fontId="56" fillId="0" borderId="0" xfId="0" applyFont="1" applyFill="1" applyAlignment="1">
      <alignment horizontal="justify" vertical="top" wrapText="1"/>
    </xf>
    <xf numFmtId="0" fontId="6" fillId="0" borderId="0" xfId="0" applyNumberFormat="1" applyFont="1" applyFill="1" applyBorder="1" applyAlignment="1" applyProtection="1">
      <alignment horizontal="justify" vertical="top" wrapText="1"/>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Alignment="1">
      <alignment horizontal="left" vertical="top" wrapText="1"/>
    </xf>
    <xf numFmtId="0" fontId="56" fillId="0" borderId="11" xfId="0" applyFont="1" applyFill="1" applyBorder="1" applyAlignment="1" applyProtection="1">
      <alignment horizontal="right" vertical="top" wrapText="1"/>
      <protection/>
    </xf>
    <xf numFmtId="0" fontId="56" fillId="0" borderId="12" xfId="0" applyFont="1" applyFill="1" applyBorder="1" applyAlignment="1">
      <alignment horizontal="right" vertical="top" wrapText="1"/>
    </xf>
    <xf numFmtId="0" fontId="56" fillId="0" borderId="15" xfId="0" applyFont="1" applyFill="1" applyBorder="1" applyAlignment="1" applyProtection="1">
      <alignment horizontal="justify" vertical="top" wrapText="1"/>
      <protection locked="0"/>
    </xf>
    <xf numFmtId="0" fontId="56" fillId="0" borderId="15" xfId="0" applyFont="1" applyFill="1" applyBorder="1" applyAlignment="1">
      <alignment horizontal="justify" vertical="top" wrapText="1"/>
    </xf>
    <xf numFmtId="0" fontId="6" fillId="0" borderId="0" xfId="0" applyFont="1" applyFill="1" applyBorder="1" applyAlignment="1" applyProtection="1">
      <alignment horizontal="justify" vertical="top" wrapText="1"/>
      <protection locked="0"/>
    </xf>
    <xf numFmtId="0" fontId="56" fillId="0" borderId="11" xfId="0" applyFont="1" applyFill="1" applyBorder="1" applyAlignment="1" applyProtection="1">
      <alignment horizontal="justify" vertical="top" wrapText="1"/>
      <protection/>
    </xf>
    <xf numFmtId="0" fontId="56" fillId="0" borderId="12" xfId="0" applyFont="1" applyFill="1" applyBorder="1" applyAlignment="1">
      <alignment horizontal="justify" vertical="top" wrapText="1"/>
    </xf>
    <xf numFmtId="0" fontId="61" fillId="0" borderId="0" xfId="0" applyFont="1" applyFill="1" applyBorder="1" applyAlignment="1" applyProtection="1">
      <alignment horizontal="justify" vertical="top" wrapText="1"/>
      <protection/>
    </xf>
    <xf numFmtId="44" fontId="56" fillId="0" borderId="11" xfId="0" applyNumberFormat="1" applyFont="1" applyFill="1" applyBorder="1" applyAlignment="1" applyProtection="1">
      <alignment horizontal="left" vertical="top" wrapText="1"/>
      <protection locked="0"/>
    </xf>
    <xf numFmtId="44" fontId="56" fillId="0" borderId="12"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34" borderId="0" xfId="0" applyFont="1" applyFill="1" applyBorder="1" applyAlignment="1" applyProtection="1">
      <alignment horizontal="justify" vertical="top" wrapText="1"/>
      <protection locked="0"/>
    </xf>
    <xf numFmtId="0" fontId="6" fillId="34" borderId="0" xfId="0" applyFont="1" applyFill="1" applyBorder="1" applyAlignment="1" applyProtection="1">
      <alignment horizontal="justify" vertical="top"/>
      <protection locked="0"/>
    </xf>
    <xf numFmtId="0" fontId="6" fillId="0" borderId="0" xfId="0" applyFont="1" applyBorder="1" applyAlignment="1">
      <alignment horizontal="left" vertical="top" wrapText="1"/>
    </xf>
    <xf numFmtId="0" fontId="6" fillId="0" borderId="0" xfId="0" applyFont="1" applyFill="1" applyBorder="1" applyAlignment="1">
      <alignment horizontal="left" vertical="center"/>
    </xf>
    <xf numFmtId="0" fontId="56" fillId="0" borderId="0" xfId="0" applyFont="1" applyBorder="1" applyAlignment="1">
      <alignment horizontal="left" vertical="top" wrapText="1"/>
    </xf>
    <xf numFmtId="0" fontId="56" fillId="0" borderId="0" xfId="0" applyFont="1" applyFill="1" applyBorder="1" applyAlignment="1" applyProtection="1">
      <alignment horizontal="left" vertical="top"/>
      <protection locked="0"/>
    </xf>
  </cellXfs>
  <cellStyles count="13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Normalny_Arkusz1" xfId="97"/>
    <cellStyle name="Obliczenia" xfId="98"/>
    <cellStyle name="Followed Hyperlink" xfId="99"/>
    <cellStyle name="Percent" xfId="100"/>
    <cellStyle name="Suma" xfId="101"/>
    <cellStyle name="Tekst objaśnienia" xfId="102"/>
    <cellStyle name="Tekst ostrzeżenia" xfId="103"/>
    <cellStyle name="Tytuł" xfId="104"/>
    <cellStyle name="Uwaga" xfId="105"/>
    <cellStyle name="Currency" xfId="106"/>
    <cellStyle name="Currency [0]" xfId="107"/>
    <cellStyle name="Walutowy 10" xfId="108"/>
    <cellStyle name="Walutowy 11" xfId="109"/>
    <cellStyle name="Walutowy 12" xfId="110"/>
    <cellStyle name="Walutowy 2" xfId="111"/>
    <cellStyle name="Walutowy 2 2" xfId="112"/>
    <cellStyle name="Walutowy 2 2 2" xfId="113"/>
    <cellStyle name="Walutowy 2 2 3" xfId="114"/>
    <cellStyle name="Walutowy 2 3" xfId="115"/>
    <cellStyle name="Walutowy 2 3 2" xfId="116"/>
    <cellStyle name="Walutowy 2 4" xfId="117"/>
    <cellStyle name="Walutowy 2 5" xfId="118"/>
    <cellStyle name="Walutowy 2 6" xfId="119"/>
    <cellStyle name="Walutowy 2 7" xfId="120"/>
    <cellStyle name="Walutowy 2 8" xfId="121"/>
    <cellStyle name="Walutowy 2 9" xfId="122"/>
    <cellStyle name="Walutowy 3" xfId="123"/>
    <cellStyle name="Walutowy 3 2" xfId="124"/>
    <cellStyle name="Walutowy 3 2 2" xfId="125"/>
    <cellStyle name="Walutowy 3 2 3" xfId="126"/>
    <cellStyle name="Walutowy 3 3" xfId="127"/>
    <cellStyle name="Walutowy 3 4" xfId="128"/>
    <cellStyle name="Walutowy 3 5" xfId="129"/>
    <cellStyle name="Walutowy 3 6" xfId="130"/>
    <cellStyle name="Walutowy 3 7" xfId="131"/>
    <cellStyle name="Walutowy 3 8" xfId="132"/>
    <cellStyle name="Walutowy 3 9" xfId="133"/>
    <cellStyle name="Walutowy 4" xfId="134"/>
    <cellStyle name="Walutowy 4 2" xfId="135"/>
    <cellStyle name="Walutowy 4 2 2" xfId="136"/>
    <cellStyle name="Walutowy 4 2 3" xfId="137"/>
    <cellStyle name="Walutowy 4 3" xfId="138"/>
    <cellStyle name="Walutowy 4 4" xfId="139"/>
    <cellStyle name="Walutowy 4 5" xfId="140"/>
    <cellStyle name="Walutowy 5" xfId="141"/>
    <cellStyle name="Walutowy 5 2" xfId="142"/>
    <cellStyle name="Walutowy 5 3" xfId="143"/>
    <cellStyle name="Walutowy 6" xfId="144"/>
    <cellStyle name="Walutowy 7" xfId="145"/>
    <cellStyle name="Walutowy 8" xfId="146"/>
    <cellStyle name="Walutowy 9" xfId="147"/>
    <cellStyle name="Zły"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H68"/>
  <sheetViews>
    <sheetView showGridLines="0" zoomScale="120" zoomScaleNormal="120" zoomScaleSheetLayoutView="85" zoomScalePageLayoutView="115" workbookViewId="0" topLeftCell="A46">
      <selection activeCell="C49" sqref="C49:E49"/>
    </sheetView>
  </sheetViews>
  <sheetFormatPr defaultColWidth="9.00390625" defaultRowHeight="12.75"/>
  <cols>
    <col min="1" max="1" width="9.125" style="7" customWidth="1"/>
    <col min="2" max="2" width="6.125" style="7" customWidth="1"/>
    <col min="3" max="4" width="30.00390625" style="7" customWidth="1"/>
    <col min="5" max="5" width="50.25390625" style="6" customWidth="1"/>
    <col min="6" max="7" width="9.125" style="7" customWidth="1"/>
    <col min="8" max="8" width="31.00390625" style="7" customWidth="1"/>
    <col min="9" max="9" width="9.125" style="7" customWidth="1"/>
    <col min="10" max="10" width="26.75390625" style="7" customWidth="1"/>
    <col min="11" max="12" width="16.125" style="7" customWidth="1"/>
    <col min="13" max="16384" width="9.125" style="7" customWidth="1"/>
  </cols>
  <sheetData>
    <row r="1" spans="1:8" ht="15">
      <c r="A1" s="45"/>
      <c r="B1" s="45"/>
      <c r="C1" s="45"/>
      <c r="D1" s="45"/>
      <c r="E1" s="29" t="s">
        <v>184</v>
      </c>
      <c r="F1" s="45"/>
      <c r="G1" s="45"/>
      <c r="H1" s="45"/>
    </row>
    <row r="2" spans="1:8" ht="15">
      <c r="A2" s="45"/>
      <c r="B2" s="45"/>
      <c r="C2" s="72"/>
      <c r="D2" s="72" t="s">
        <v>55</v>
      </c>
      <c r="E2" s="72"/>
      <c r="F2" s="45"/>
      <c r="G2" s="45"/>
      <c r="H2" s="45"/>
    </row>
    <row r="3" spans="1:8" ht="15">
      <c r="A3" s="45"/>
      <c r="B3" s="45"/>
      <c r="C3" s="45"/>
      <c r="D3" s="45"/>
      <c r="E3" s="25"/>
      <c r="F3" s="45"/>
      <c r="G3" s="45"/>
      <c r="H3" s="45"/>
    </row>
    <row r="4" spans="1:8" ht="15">
      <c r="A4" s="45"/>
      <c r="B4" s="45"/>
      <c r="C4" s="45" t="s">
        <v>47</v>
      </c>
      <c r="D4" s="45" t="s">
        <v>97</v>
      </c>
      <c r="E4" s="25"/>
      <c r="F4" s="45"/>
      <c r="G4" s="45"/>
      <c r="H4" s="45"/>
    </row>
    <row r="5" spans="1:8" ht="15">
      <c r="A5" s="45"/>
      <c r="B5" s="45"/>
      <c r="C5" s="45"/>
      <c r="D5" s="45"/>
      <c r="E5" s="25"/>
      <c r="F5" s="45"/>
      <c r="G5" s="45"/>
      <c r="H5" s="45"/>
    </row>
    <row r="6" spans="1:8" ht="33" customHeight="1">
      <c r="A6" s="45"/>
      <c r="B6" s="45"/>
      <c r="C6" s="45" t="s">
        <v>46</v>
      </c>
      <c r="D6" s="105" t="s">
        <v>91</v>
      </c>
      <c r="E6" s="105"/>
      <c r="F6" s="45"/>
      <c r="G6" s="45"/>
      <c r="H6" s="45"/>
    </row>
    <row r="7" spans="1:8" ht="15">
      <c r="A7" s="45"/>
      <c r="B7" s="45"/>
      <c r="C7" s="47" t="s">
        <v>42</v>
      </c>
      <c r="D7" s="118"/>
      <c r="E7" s="108"/>
      <c r="F7" s="45"/>
      <c r="G7" s="45"/>
      <c r="H7" s="45"/>
    </row>
    <row r="8" spans="1:8" ht="15">
      <c r="A8" s="45"/>
      <c r="B8" s="45"/>
      <c r="C8" s="47" t="s">
        <v>48</v>
      </c>
      <c r="D8" s="119"/>
      <c r="E8" s="120"/>
      <c r="F8" s="45"/>
      <c r="G8" s="45"/>
      <c r="H8" s="45"/>
    </row>
    <row r="9" spans="1:8" ht="15">
      <c r="A9" s="45"/>
      <c r="B9" s="45"/>
      <c r="C9" s="47" t="s">
        <v>41</v>
      </c>
      <c r="D9" s="116"/>
      <c r="E9" s="117"/>
      <c r="F9" s="45"/>
      <c r="G9" s="45"/>
      <c r="H9" s="45"/>
    </row>
    <row r="10" spans="1:8" ht="15">
      <c r="A10" s="45"/>
      <c r="B10" s="45"/>
      <c r="C10" s="47" t="s">
        <v>49</v>
      </c>
      <c r="D10" s="116"/>
      <c r="E10" s="117"/>
      <c r="F10" s="45"/>
      <c r="G10" s="45"/>
      <c r="H10" s="45"/>
    </row>
    <row r="11" spans="1:8" ht="15">
      <c r="A11" s="45"/>
      <c r="B11" s="45"/>
      <c r="C11" s="47" t="s">
        <v>50</v>
      </c>
      <c r="D11" s="116"/>
      <c r="E11" s="117"/>
      <c r="F11" s="45"/>
      <c r="G11" s="45"/>
      <c r="H11" s="45"/>
    </row>
    <row r="12" spans="1:8" ht="15">
      <c r="A12" s="45"/>
      <c r="B12" s="45"/>
      <c r="C12" s="47" t="s">
        <v>51</v>
      </c>
      <c r="D12" s="116"/>
      <c r="E12" s="117"/>
      <c r="F12" s="45"/>
      <c r="G12" s="45"/>
      <c r="H12" s="45"/>
    </row>
    <row r="13" spans="1:8" ht="15">
      <c r="A13" s="45"/>
      <c r="B13" s="45"/>
      <c r="C13" s="47" t="s">
        <v>52</v>
      </c>
      <c r="D13" s="116"/>
      <c r="E13" s="117"/>
      <c r="F13" s="45"/>
      <c r="G13" s="45"/>
      <c r="H13" s="45"/>
    </row>
    <row r="14" spans="1:8" ht="15">
      <c r="A14" s="45"/>
      <c r="B14" s="45"/>
      <c r="C14" s="47" t="s">
        <v>53</v>
      </c>
      <c r="D14" s="116"/>
      <c r="E14" s="117"/>
      <c r="F14" s="45"/>
      <c r="G14" s="45"/>
      <c r="H14" s="45"/>
    </row>
    <row r="15" spans="1:8" ht="15">
      <c r="A15" s="45"/>
      <c r="B15" s="45"/>
      <c r="C15" s="47" t="s">
        <v>54</v>
      </c>
      <c r="D15" s="116"/>
      <c r="E15" s="117"/>
      <c r="F15" s="45"/>
      <c r="G15" s="45"/>
      <c r="H15" s="45"/>
    </row>
    <row r="16" spans="1:8" ht="15">
      <c r="A16" s="45"/>
      <c r="B16" s="45"/>
      <c r="C16" s="45"/>
      <c r="D16" s="24"/>
      <c r="E16" s="73"/>
      <c r="F16" s="45"/>
      <c r="G16" s="45"/>
      <c r="H16" s="45"/>
    </row>
    <row r="17" spans="1:8" ht="15" customHeight="1">
      <c r="A17" s="45"/>
      <c r="B17" s="45" t="s">
        <v>2</v>
      </c>
      <c r="C17" s="125" t="s">
        <v>66</v>
      </c>
      <c r="D17" s="126"/>
      <c r="E17" s="127"/>
      <c r="F17" s="45"/>
      <c r="G17" s="45"/>
      <c r="H17" s="45"/>
    </row>
    <row r="18" spans="1:8" ht="15">
      <c r="A18" s="45"/>
      <c r="B18" s="45"/>
      <c r="C18" s="45"/>
      <c r="D18" s="21"/>
      <c r="E18" s="19"/>
      <c r="F18" s="45"/>
      <c r="G18" s="45"/>
      <c r="H18" s="45"/>
    </row>
    <row r="19" spans="1:8" ht="21" customHeight="1">
      <c r="A19" s="45"/>
      <c r="B19" s="45"/>
      <c r="C19" s="23" t="s">
        <v>18</v>
      </c>
      <c r="D19" s="74" t="s">
        <v>90</v>
      </c>
      <c r="E19" s="24"/>
      <c r="F19" s="45"/>
      <c r="G19" s="45"/>
      <c r="H19" s="45"/>
    </row>
    <row r="20" spans="1:8" ht="15">
      <c r="A20" s="45"/>
      <c r="B20" s="45"/>
      <c r="C20" s="47" t="s">
        <v>24</v>
      </c>
      <c r="D20" s="75">
        <f>'część (1)'!H$6</f>
        <v>0</v>
      </c>
      <c r="E20" s="76"/>
      <c r="F20" s="45"/>
      <c r="G20" s="45"/>
      <c r="H20" s="45"/>
    </row>
    <row r="21" spans="1:8" ht="15">
      <c r="A21" s="45"/>
      <c r="B21" s="45"/>
      <c r="C21" s="47" t="s">
        <v>25</v>
      </c>
      <c r="D21" s="75">
        <f>'część (2)'!H$6</f>
        <v>0</v>
      </c>
      <c r="E21" s="76"/>
      <c r="F21" s="45"/>
      <c r="G21" s="45"/>
      <c r="H21" s="45"/>
    </row>
    <row r="22" spans="1:8" ht="15">
      <c r="A22" s="45"/>
      <c r="B22" s="45"/>
      <c r="C22" s="47" t="s">
        <v>26</v>
      </c>
      <c r="D22" s="75">
        <f>'część (3)'!H$6</f>
        <v>0</v>
      </c>
      <c r="E22" s="76"/>
      <c r="F22" s="45"/>
      <c r="G22" s="45"/>
      <c r="H22" s="45"/>
    </row>
    <row r="23" spans="1:8" ht="15">
      <c r="A23" s="45"/>
      <c r="B23" s="45"/>
      <c r="C23" s="47" t="s">
        <v>27</v>
      </c>
      <c r="D23" s="75">
        <f>'część (4)'!H$6</f>
        <v>0</v>
      </c>
      <c r="E23" s="76"/>
      <c r="F23" s="45"/>
      <c r="G23" s="45"/>
      <c r="H23" s="45"/>
    </row>
    <row r="24" spans="1:8" ht="15">
      <c r="A24" s="45"/>
      <c r="B24" s="45"/>
      <c r="C24" s="47" t="s">
        <v>28</v>
      </c>
      <c r="D24" s="75">
        <f>'część (5)'!H$6</f>
        <v>0</v>
      </c>
      <c r="E24" s="76"/>
      <c r="F24" s="45"/>
      <c r="G24" s="45"/>
      <c r="H24" s="45"/>
    </row>
    <row r="25" spans="1:8" ht="15">
      <c r="A25" s="45"/>
      <c r="B25" s="45"/>
      <c r="C25" s="47" t="s">
        <v>29</v>
      </c>
      <c r="D25" s="75">
        <f>'część (6)'!H$6</f>
        <v>0</v>
      </c>
      <c r="E25" s="76"/>
      <c r="F25" s="45"/>
      <c r="G25" s="45"/>
      <c r="H25" s="45"/>
    </row>
    <row r="26" spans="1:8" ht="15">
      <c r="A26" s="45"/>
      <c r="B26" s="45"/>
      <c r="C26" s="47" t="s">
        <v>30</v>
      </c>
      <c r="D26" s="75">
        <f>'część (7)'!H$6</f>
        <v>0</v>
      </c>
      <c r="E26" s="76"/>
      <c r="F26" s="45"/>
      <c r="G26" s="45"/>
      <c r="H26" s="45"/>
    </row>
    <row r="27" spans="1:8" ht="15">
      <c r="A27" s="45"/>
      <c r="B27" s="45"/>
      <c r="C27" s="47" t="s">
        <v>31</v>
      </c>
      <c r="D27" s="75">
        <f>'część (8)'!H$6</f>
        <v>0</v>
      </c>
      <c r="E27" s="76"/>
      <c r="F27" s="45"/>
      <c r="G27" s="45"/>
      <c r="H27" s="45"/>
    </row>
    <row r="28" spans="1:8" ht="15">
      <c r="A28" s="45"/>
      <c r="B28" s="45"/>
      <c r="C28" s="47" t="s">
        <v>32</v>
      </c>
      <c r="D28" s="75">
        <f>'część (9)'!H$6</f>
        <v>0</v>
      </c>
      <c r="E28" s="76"/>
      <c r="F28" s="45"/>
      <c r="G28" s="45"/>
      <c r="H28" s="45"/>
    </row>
    <row r="29" spans="1:8" ht="15">
      <c r="A29" s="45"/>
      <c r="B29" s="45"/>
      <c r="C29" s="47" t="s">
        <v>33</v>
      </c>
      <c r="D29" s="75">
        <f>'część (10)'!H$6</f>
        <v>0</v>
      </c>
      <c r="E29" s="76"/>
      <c r="F29" s="45"/>
      <c r="G29" s="45"/>
      <c r="H29" s="45"/>
    </row>
    <row r="30" spans="1:8" ht="15">
      <c r="A30" s="45"/>
      <c r="B30" s="45"/>
      <c r="C30" s="47" t="s">
        <v>34</v>
      </c>
      <c r="D30" s="75">
        <f>'część (11)'!H$6</f>
        <v>0</v>
      </c>
      <c r="E30" s="76"/>
      <c r="F30" s="45"/>
      <c r="G30" s="45"/>
      <c r="H30" s="45"/>
    </row>
    <row r="31" spans="1:8" ht="15">
      <c r="A31" s="45"/>
      <c r="B31" s="45"/>
      <c r="C31" s="47" t="s">
        <v>35</v>
      </c>
      <c r="D31" s="75">
        <f>'część (12)'!H$6</f>
        <v>0</v>
      </c>
      <c r="E31" s="76"/>
      <c r="F31" s="45"/>
      <c r="G31" s="45"/>
      <c r="H31" s="45"/>
    </row>
    <row r="32" spans="1:8" ht="15">
      <c r="A32" s="45"/>
      <c r="B32" s="45"/>
      <c r="C32" s="47" t="s">
        <v>36</v>
      </c>
      <c r="D32" s="75">
        <f>'część (13)'!H$6</f>
        <v>0</v>
      </c>
      <c r="E32" s="76"/>
      <c r="F32" s="45"/>
      <c r="G32" s="45"/>
      <c r="H32" s="45"/>
    </row>
    <row r="33" spans="1:8" s="11" customFormat="1" ht="15">
      <c r="A33" s="45"/>
      <c r="B33" s="45"/>
      <c r="C33" s="47" t="s">
        <v>83</v>
      </c>
      <c r="D33" s="75">
        <f>'część (14)'!H$6</f>
        <v>0</v>
      </c>
      <c r="E33" s="76"/>
      <c r="F33" s="45"/>
      <c r="G33" s="45"/>
      <c r="H33" s="45"/>
    </row>
    <row r="34" spans="1:8" s="14" customFormat="1" ht="36" customHeight="1">
      <c r="A34" s="45"/>
      <c r="B34" s="45"/>
      <c r="C34" s="105" t="s">
        <v>87</v>
      </c>
      <c r="D34" s="106"/>
      <c r="E34" s="106"/>
      <c r="F34" s="45"/>
      <c r="G34" s="45"/>
      <c r="H34" s="45"/>
    </row>
    <row r="35" spans="1:8" ht="15">
      <c r="A35" s="45"/>
      <c r="B35" s="45"/>
      <c r="C35" s="45"/>
      <c r="D35" s="77"/>
      <c r="E35" s="76"/>
      <c r="F35" s="45"/>
      <c r="G35" s="45"/>
      <c r="H35" s="45"/>
    </row>
    <row r="36" spans="1:8" ht="34.5" customHeight="1">
      <c r="A36" s="45"/>
      <c r="B36" s="45" t="s">
        <v>3</v>
      </c>
      <c r="C36" s="122" t="s">
        <v>67</v>
      </c>
      <c r="D36" s="122"/>
      <c r="E36" s="122"/>
      <c r="F36" s="45"/>
      <c r="G36" s="45"/>
      <c r="H36" s="45"/>
    </row>
    <row r="37" spans="1:8" ht="50.25" customHeight="1">
      <c r="A37" s="45"/>
      <c r="B37" s="45"/>
      <c r="C37" s="133" t="s">
        <v>68</v>
      </c>
      <c r="D37" s="134"/>
      <c r="E37" s="78" t="s">
        <v>69</v>
      </c>
      <c r="F37" s="45"/>
      <c r="G37" s="45"/>
      <c r="H37" s="45"/>
    </row>
    <row r="38" spans="1:8" ht="48" customHeight="1">
      <c r="A38" s="45"/>
      <c r="B38" s="45"/>
      <c r="C38" s="135" t="s">
        <v>70</v>
      </c>
      <c r="D38" s="122"/>
      <c r="E38" s="122"/>
      <c r="F38" s="45"/>
      <c r="G38" s="45"/>
      <c r="H38" s="45"/>
    </row>
    <row r="39" spans="1:8" ht="31.5" customHeight="1">
      <c r="A39" s="45"/>
      <c r="B39" s="45" t="s">
        <v>4</v>
      </c>
      <c r="C39" s="105" t="s">
        <v>71</v>
      </c>
      <c r="D39" s="105"/>
      <c r="E39" s="105"/>
      <c r="F39" s="45"/>
      <c r="G39" s="45"/>
      <c r="H39" s="45"/>
    </row>
    <row r="40" spans="1:8" ht="33" customHeight="1">
      <c r="A40" s="45"/>
      <c r="B40" s="45"/>
      <c r="C40" s="133" t="s">
        <v>72</v>
      </c>
      <c r="D40" s="134"/>
      <c r="E40" s="78" t="s">
        <v>73</v>
      </c>
      <c r="F40" s="45"/>
      <c r="G40" s="45"/>
      <c r="H40" s="45"/>
    </row>
    <row r="41" spans="1:8" ht="42" customHeight="1">
      <c r="A41" s="45"/>
      <c r="B41" s="45"/>
      <c r="C41" s="130" t="s">
        <v>74</v>
      </c>
      <c r="D41" s="131"/>
      <c r="E41" s="131"/>
      <c r="F41" s="45"/>
      <c r="G41" s="45"/>
      <c r="H41" s="45"/>
    </row>
    <row r="42" spans="1:8" ht="18.75" customHeight="1">
      <c r="A42" s="45"/>
      <c r="B42" s="45" t="s">
        <v>5</v>
      </c>
      <c r="C42" s="105" t="s">
        <v>75</v>
      </c>
      <c r="D42" s="105"/>
      <c r="E42" s="105"/>
      <c r="F42" s="45"/>
      <c r="G42" s="45"/>
      <c r="H42" s="45"/>
    </row>
    <row r="43" spans="1:8" ht="94.5" customHeight="1">
      <c r="A43" s="45"/>
      <c r="B43" s="45"/>
      <c r="C43" s="128" t="s">
        <v>76</v>
      </c>
      <c r="D43" s="129"/>
      <c r="E43" s="78" t="s">
        <v>77</v>
      </c>
      <c r="F43" s="45"/>
      <c r="G43" s="45"/>
      <c r="H43" s="45"/>
    </row>
    <row r="44" spans="1:8" ht="25.5" customHeight="1">
      <c r="A44" s="45"/>
      <c r="B44" s="45"/>
      <c r="C44" s="130" t="s">
        <v>78</v>
      </c>
      <c r="D44" s="131"/>
      <c r="E44" s="131"/>
      <c r="F44" s="45"/>
      <c r="G44" s="45"/>
      <c r="H44" s="45"/>
    </row>
    <row r="45" spans="1:8" ht="38.25" customHeight="1">
      <c r="A45" s="45"/>
      <c r="B45" s="45" t="s">
        <v>39</v>
      </c>
      <c r="C45" s="122" t="s">
        <v>79</v>
      </c>
      <c r="D45" s="122"/>
      <c r="E45" s="122"/>
      <c r="F45" s="45"/>
      <c r="G45" s="45"/>
      <c r="H45" s="45"/>
    </row>
    <row r="46" spans="1:8" ht="23.25" customHeight="1">
      <c r="A46" s="45"/>
      <c r="B46" s="45" t="s">
        <v>45</v>
      </c>
      <c r="C46" s="121" t="s">
        <v>80</v>
      </c>
      <c r="D46" s="105"/>
      <c r="E46" s="123"/>
      <c r="F46" s="45"/>
      <c r="G46" s="45"/>
      <c r="H46" s="45"/>
    </row>
    <row r="47" spans="1:8" ht="39" customHeight="1">
      <c r="A47" s="45"/>
      <c r="B47" s="45" t="s">
        <v>6</v>
      </c>
      <c r="C47" s="124" t="s">
        <v>191</v>
      </c>
      <c r="D47" s="124"/>
      <c r="E47" s="124"/>
      <c r="F47" s="45"/>
      <c r="G47" s="45"/>
      <c r="H47" s="45"/>
    </row>
    <row r="48" spans="1:8" ht="49.5" customHeight="1">
      <c r="A48" s="45"/>
      <c r="B48" s="45" t="s">
        <v>7</v>
      </c>
      <c r="C48" s="132" t="s">
        <v>98</v>
      </c>
      <c r="D48" s="132"/>
      <c r="E48" s="132"/>
      <c r="F48" s="45"/>
      <c r="G48" s="45"/>
      <c r="H48" s="45"/>
    </row>
    <row r="49" spans="1:8" ht="39.75" customHeight="1">
      <c r="A49" s="45"/>
      <c r="B49" s="45" t="s">
        <v>20</v>
      </c>
      <c r="C49" s="105" t="s">
        <v>95</v>
      </c>
      <c r="D49" s="121"/>
      <c r="E49" s="121"/>
      <c r="F49" s="45"/>
      <c r="G49" s="45"/>
      <c r="H49" s="45"/>
    </row>
    <row r="50" spans="1:8" s="8" customFormat="1" ht="29.25" customHeight="1">
      <c r="A50" s="68"/>
      <c r="B50" s="45" t="s">
        <v>44</v>
      </c>
      <c r="C50" s="105" t="s">
        <v>81</v>
      </c>
      <c r="D50" s="121"/>
      <c r="E50" s="121"/>
      <c r="F50" s="68"/>
      <c r="G50" s="68"/>
      <c r="H50" s="68"/>
    </row>
    <row r="51" spans="1:8" s="8" customFormat="1" ht="42" customHeight="1">
      <c r="A51" s="68"/>
      <c r="B51" s="45" t="s">
        <v>1</v>
      </c>
      <c r="C51" s="105" t="s">
        <v>40</v>
      </c>
      <c r="D51" s="121"/>
      <c r="E51" s="121"/>
      <c r="F51" s="68"/>
      <c r="G51" s="68"/>
      <c r="H51" s="68"/>
    </row>
    <row r="52" spans="1:8" ht="18" customHeight="1">
      <c r="A52" s="45"/>
      <c r="B52" s="45" t="s">
        <v>0</v>
      </c>
      <c r="C52" s="79" t="s">
        <v>8</v>
      </c>
      <c r="D52" s="79"/>
      <c r="E52" s="80"/>
      <c r="F52" s="45"/>
      <c r="G52" s="45"/>
      <c r="H52" s="45"/>
    </row>
    <row r="53" spans="1:8" ht="18" customHeight="1">
      <c r="A53" s="45"/>
      <c r="B53" s="45"/>
      <c r="C53" s="21"/>
      <c r="D53" s="21"/>
      <c r="E53" s="29"/>
      <c r="F53" s="45"/>
      <c r="G53" s="45"/>
      <c r="H53" s="45"/>
    </row>
    <row r="54" spans="1:8" ht="18" customHeight="1">
      <c r="A54" s="45"/>
      <c r="B54" s="45"/>
      <c r="C54" s="113" t="s">
        <v>21</v>
      </c>
      <c r="D54" s="114"/>
      <c r="E54" s="115"/>
      <c r="F54" s="45"/>
      <c r="G54" s="45"/>
      <c r="H54" s="45"/>
    </row>
    <row r="55" spans="1:8" ht="18" customHeight="1">
      <c r="A55" s="45"/>
      <c r="B55" s="45"/>
      <c r="C55" s="113" t="s">
        <v>9</v>
      </c>
      <c r="D55" s="115"/>
      <c r="E55" s="47" t="s">
        <v>10</v>
      </c>
      <c r="F55" s="45"/>
      <c r="G55" s="45"/>
      <c r="H55" s="45"/>
    </row>
    <row r="56" spans="1:8" ht="18" customHeight="1">
      <c r="A56" s="45"/>
      <c r="B56" s="45"/>
      <c r="C56" s="111"/>
      <c r="D56" s="112"/>
      <c r="E56" s="47"/>
      <c r="F56" s="45"/>
      <c r="G56" s="45"/>
      <c r="H56" s="45"/>
    </row>
    <row r="57" spans="1:8" ht="18" customHeight="1">
      <c r="A57" s="45"/>
      <c r="B57" s="45"/>
      <c r="C57" s="111"/>
      <c r="D57" s="112"/>
      <c r="E57" s="47"/>
      <c r="F57" s="45"/>
      <c r="G57" s="45"/>
      <c r="H57" s="45"/>
    </row>
    <row r="58" spans="1:8" ht="18" customHeight="1">
      <c r="A58" s="45"/>
      <c r="B58" s="45"/>
      <c r="C58" s="81" t="s">
        <v>11</v>
      </c>
      <c r="D58" s="81"/>
      <c r="E58" s="29"/>
      <c r="F58" s="45"/>
      <c r="G58" s="45"/>
      <c r="H58" s="45"/>
    </row>
    <row r="59" spans="1:8" ht="18" customHeight="1">
      <c r="A59" s="45"/>
      <c r="B59" s="45"/>
      <c r="C59" s="113" t="s">
        <v>22</v>
      </c>
      <c r="D59" s="114"/>
      <c r="E59" s="115"/>
      <c r="F59" s="45"/>
      <c r="G59" s="45"/>
      <c r="H59" s="45"/>
    </row>
    <row r="60" spans="1:8" ht="18" customHeight="1">
      <c r="A60" s="45"/>
      <c r="B60" s="45"/>
      <c r="C60" s="82" t="s">
        <v>9</v>
      </c>
      <c r="D60" s="83" t="s">
        <v>10</v>
      </c>
      <c r="E60" s="84" t="s">
        <v>12</v>
      </c>
      <c r="F60" s="45"/>
      <c r="G60" s="45"/>
      <c r="H60" s="45"/>
    </row>
    <row r="61" spans="1:8" ht="18" customHeight="1">
      <c r="A61" s="45"/>
      <c r="B61" s="45"/>
      <c r="C61" s="85"/>
      <c r="D61" s="83"/>
      <c r="E61" s="86"/>
      <c r="F61" s="45"/>
      <c r="G61" s="45"/>
      <c r="H61" s="45"/>
    </row>
    <row r="62" spans="1:8" ht="18" customHeight="1">
      <c r="A62" s="45"/>
      <c r="B62" s="45"/>
      <c r="C62" s="85"/>
      <c r="D62" s="83"/>
      <c r="E62" s="86"/>
      <c r="F62" s="45"/>
      <c r="G62" s="45"/>
      <c r="H62" s="45"/>
    </row>
    <row r="63" spans="1:8" ht="18" customHeight="1">
      <c r="A63" s="45"/>
      <c r="B63" s="45"/>
      <c r="C63" s="81"/>
      <c r="D63" s="81"/>
      <c r="E63" s="29"/>
      <c r="F63" s="45"/>
      <c r="G63" s="45"/>
      <c r="H63" s="45"/>
    </row>
    <row r="64" spans="1:8" ht="18" customHeight="1">
      <c r="A64" s="45"/>
      <c r="B64" s="45"/>
      <c r="C64" s="113" t="s">
        <v>23</v>
      </c>
      <c r="D64" s="114"/>
      <c r="E64" s="115"/>
      <c r="F64" s="45"/>
      <c r="G64" s="45"/>
      <c r="H64" s="45"/>
    </row>
    <row r="65" spans="1:8" ht="18" customHeight="1">
      <c r="A65" s="45"/>
      <c r="B65" s="45"/>
      <c r="C65" s="107" t="s">
        <v>13</v>
      </c>
      <c r="D65" s="107"/>
      <c r="E65" s="47" t="s">
        <v>82</v>
      </c>
      <c r="F65" s="45"/>
      <c r="G65" s="45"/>
      <c r="H65" s="45"/>
    </row>
    <row r="66" spans="1:8" ht="18" customHeight="1">
      <c r="A66" s="45"/>
      <c r="B66" s="45"/>
      <c r="C66" s="108"/>
      <c r="D66" s="108"/>
      <c r="E66" s="47"/>
      <c r="F66" s="45"/>
      <c r="G66" s="45"/>
      <c r="H66" s="45"/>
    </row>
    <row r="67" spans="1:8" ht="34.5" customHeight="1">
      <c r="A67" s="45"/>
      <c r="B67" s="45"/>
      <c r="C67" s="45"/>
      <c r="D67" s="45"/>
      <c r="E67" s="25"/>
      <c r="F67" s="45"/>
      <c r="G67" s="45"/>
      <c r="H67" s="45"/>
    </row>
    <row r="68" spans="3:5" ht="21" customHeight="1">
      <c r="C68" s="109"/>
      <c r="D68" s="110"/>
      <c r="E68" s="110"/>
    </row>
  </sheetData>
  <sheetProtection/>
  <mergeCells count="37">
    <mergeCell ref="C43:D43"/>
    <mergeCell ref="C44:E44"/>
    <mergeCell ref="C48:E48"/>
    <mergeCell ref="C36:E36"/>
    <mergeCell ref="C37:D37"/>
    <mergeCell ref="C38:E38"/>
    <mergeCell ref="C41:E41"/>
    <mergeCell ref="C39:E39"/>
    <mergeCell ref="C40:D40"/>
    <mergeCell ref="C51:E51"/>
    <mergeCell ref="C42:E42"/>
    <mergeCell ref="C45:E45"/>
    <mergeCell ref="C46:E46"/>
    <mergeCell ref="C47:E47"/>
    <mergeCell ref="D9:E9"/>
    <mergeCell ref="D11:E11"/>
    <mergeCell ref="C49:E49"/>
    <mergeCell ref="C50:E50"/>
    <mergeCell ref="C17:E17"/>
    <mergeCell ref="D6:E6"/>
    <mergeCell ref="D12:E12"/>
    <mergeCell ref="D10:E10"/>
    <mergeCell ref="D13:E13"/>
    <mergeCell ref="D7:E7"/>
    <mergeCell ref="D15:E15"/>
    <mergeCell ref="D14:E14"/>
    <mergeCell ref="D8:E8"/>
    <mergeCell ref="C34:E34"/>
    <mergeCell ref="C65:D65"/>
    <mergeCell ref="C66:D66"/>
    <mergeCell ref="C68:E68"/>
    <mergeCell ref="C56:D56"/>
    <mergeCell ref="C57:D57"/>
    <mergeCell ref="C59:E59"/>
    <mergeCell ref="C64:E64"/>
    <mergeCell ref="C55:D55"/>
    <mergeCell ref="C54:E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71"/>
  <sheetViews>
    <sheetView showGridLines="0" tabSelected="1" zoomScale="77" zoomScaleNormal="77" zoomScalePageLayoutView="80" workbookViewId="0" topLeftCell="A1">
      <selection activeCell="B11" sqref="B11"/>
    </sheetView>
  </sheetViews>
  <sheetFormatPr defaultColWidth="9.00390625" defaultRowHeight="12.75"/>
  <cols>
    <col min="1" max="1" width="5.375" style="1" customWidth="1"/>
    <col min="2" max="2" width="41.875" style="1" customWidth="1"/>
    <col min="3" max="3" width="14.875" style="1" customWidth="1"/>
    <col min="4" max="4" width="19.125" style="1" customWidth="1"/>
    <col min="5" max="5" width="12.875" style="3" customWidth="1"/>
    <col min="6" max="6" width="11.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9</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2.5" customHeight="1">
      <c r="A10" s="35" t="s">
        <v>43</v>
      </c>
      <c r="B10" s="35" t="s">
        <v>15</v>
      </c>
      <c r="C10" s="35" t="s">
        <v>16</v>
      </c>
      <c r="D10" s="35" t="s">
        <v>62</v>
      </c>
      <c r="E10" s="36" t="s">
        <v>63</v>
      </c>
      <c r="F10" s="37"/>
      <c r="G10" s="35" t="str">
        <f>"Nazwa handlowa /
"&amp;C10&amp;" / 
"&amp;D10</f>
        <v>Nazwa handlowa /
Dawka / 
Postać/ Opakowanie</v>
      </c>
      <c r="H10" s="35" t="s">
        <v>58</v>
      </c>
      <c r="I10" s="35" t="str">
        <f>B10</f>
        <v>Skład</v>
      </c>
      <c r="J10" s="35" t="s">
        <v>59</v>
      </c>
      <c r="K10" s="35" t="s">
        <v>37</v>
      </c>
      <c r="L10" s="93" t="s">
        <v>148</v>
      </c>
      <c r="M10" s="96" t="s">
        <v>149</v>
      </c>
      <c r="N10" s="35" t="s">
        <v>17</v>
      </c>
    </row>
    <row r="11" spans="1:17" s="12" customFormat="1" ht="162" customHeight="1">
      <c r="A11" s="54" t="s">
        <v>2</v>
      </c>
      <c r="B11" s="103" t="s">
        <v>189</v>
      </c>
      <c r="C11" s="99" t="s">
        <v>145</v>
      </c>
      <c r="D11" s="99" t="s">
        <v>146</v>
      </c>
      <c r="E11" s="64">
        <v>800</v>
      </c>
      <c r="F11" s="41" t="s">
        <v>147</v>
      </c>
      <c r="G11" s="59" t="s">
        <v>64</v>
      </c>
      <c r="H11" s="42"/>
      <c r="I11" s="42"/>
      <c r="J11" s="43"/>
      <c r="K11" s="59"/>
      <c r="L11" s="59" t="str">
        <f>IF(K11=0,"0,00",IF(K11&gt;0,ROUND(E11/K11,2)))</f>
        <v>0,00</v>
      </c>
      <c r="M11" s="59"/>
      <c r="N11" s="87">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5">
      <c r="A13" s="17"/>
      <c r="B13" s="69" t="s">
        <v>150</v>
      </c>
      <c r="C13" s="71"/>
      <c r="D13" s="71"/>
      <c r="E13" s="71"/>
      <c r="F13" s="71"/>
      <c r="G13" s="90"/>
      <c r="H13" s="17"/>
      <c r="I13" s="17"/>
      <c r="J13" s="17"/>
      <c r="K13" s="17"/>
      <c r="L13" s="17"/>
      <c r="M13" s="17"/>
      <c r="N13" s="17"/>
      <c r="Q13" s="4"/>
    </row>
    <row r="14" spans="1:17" s="12" customFormat="1" ht="323.25" customHeight="1">
      <c r="A14" s="17"/>
      <c r="B14" s="139" t="s">
        <v>190</v>
      </c>
      <c r="C14" s="140"/>
      <c r="D14" s="140"/>
      <c r="E14" s="140"/>
      <c r="F14" s="140"/>
      <c r="G14" s="140"/>
      <c r="H14" s="140"/>
      <c r="I14" s="17"/>
      <c r="J14" s="17"/>
      <c r="K14" s="17"/>
      <c r="L14" s="17"/>
      <c r="M14" s="17"/>
      <c r="N14" s="17"/>
      <c r="Q14" s="4"/>
    </row>
    <row r="15" spans="1:17" s="13" customFormat="1" ht="15">
      <c r="A15" s="17"/>
      <c r="B15" s="138" t="s">
        <v>87</v>
      </c>
      <c r="C15" s="138"/>
      <c r="D15" s="138"/>
      <c r="E15" s="138"/>
      <c r="F15" s="138"/>
      <c r="G15" s="138"/>
      <c r="H15" s="138"/>
      <c r="I15" s="138"/>
      <c r="J15" s="138"/>
      <c r="K15" s="138"/>
      <c r="L15" s="138"/>
      <c r="M15" s="138"/>
      <c r="N15" s="138"/>
      <c r="Q15" s="4"/>
    </row>
    <row r="16" spans="1:17" s="12" customFormat="1" ht="15">
      <c r="A16" s="17"/>
      <c r="B16" s="17"/>
      <c r="C16" s="17"/>
      <c r="D16" s="17"/>
      <c r="E16" s="19"/>
      <c r="F16" s="17"/>
      <c r="G16" s="17"/>
      <c r="H16" s="17"/>
      <c r="I16" s="17"/>
      <c r="J16" s="17"/>
      <c r="K16" s="17"/>
      <c r="L16" s="17"/>
      <c r="M16" s="17"/>
      <c r="N16" s="17"/>
      <c r="Q16" s="4"/>
    </row>
    <row r="17" spans="1:17" s="12" customFormat="1" ht="15">
      <c r="A17" s="17"/>
      <c r="B17" s="17"/>
      <c r="C17" s="17"/>
      <c r="D17" s="17"/>
      <c r="E17" s="19"/>
      <c r="F17" s="17"/>
      <c r="G17" s="17"/>
      <c r="H17" s="17"/>
      <c r="I17" s="17"/>
      <c r="J17" s="17"/>
      <c r="K17" s="17"/>
      <c r="L17" s="17"/>
      <c r="M17" s="17"/>
      <c r="N17" s="17"/>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sheetData>
  <sheetProtection/>
  <mergeCells count="4">
    <mergeCell ref="G2:I2"/>
    <mergeCell ref="H6:I6"/>
    <mergeCell ref="B15:N15"/>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73"/>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5.125" style="1" customWidth="1"/>
    <col min="3" max="3" width="33.00390625" style="1" customWidth="1"/>
    <col min="4" max="4" width="32.875" style="1" customWidth="1"/>
    <col min="5" max="5" width="12.875" style="3" customWidth="1"/>
    <col min="6" max="6" width="15.3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10</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60">
      <c r="A10" s="35" t="s">
        <v>43</v>
      </c>
      <c r="B10" s="35" t="s">
        <v>15</v>
      </c>
      <c r="C10" s="35" t="s">
        <v>16</v>
      </c>
      <c r="D10" s="35" t="s">
        <v>62</v>
      </c>
      <c r="E10" s="36" t="s">
        <v>63</v>
      </c>
      <c r="F10" s="37"/>
      <c r="G10" s="35" t="str">
        <f>"Nazwa handlowa /
"&amp;C10&amp;" / 
"&amp;D10</f>
        <v>Nazwa handlowa /
Dawka / 
Postać/ Opakowanie</v>
      </c>
      <c r="H10" s="35" t="s">
        <v>58</v>
      </c>
      <c r="I10" s="35" t="str">
        <f>B10</f>
        <v>Skład</v>
      </c>
      <c r="J10" s="35" t="s">
        <v>59</v>
      </c>
      <c r="K10" s="35" t="s">
        <v>37</v>
      </c>
      <c r="L10" s="35" t="s">
        <v>38</v>
      </c>
      <c r="M10" s="38" t="s">
        <v>89</v>
      </c>
      <c r="N10" s="35" t="s">
        <v>17</v>
      </c>
    </row>
    <row r="11" spans="1:17" s="12" customFormat="1" ht="84" customHeight="1">
      <c r="A11" s="54" t="s">
        <v>2</v>
      </c>
      <c r="B11" s="94" t="s">
        <v>154</v>
      </c>
      <c r="C11" s="92" t="s">
        <v>155</v>
      </c>
      <c r="D11" s="92" t="s">
        <v>156</v>
      </c>
      <c r="E11" s="64">
        <v>1300</v>
      </c>
      <c r="F11" s="88" t="s">
        <v>92</v>
      </c>
      <c r="G11" s="59" t="s">
        <v>151</v>
      </c>
      <c r="H11" s="42"/>
      <c r="I11" s="42"/>
      <c r="J11" s="42" t="s">
        <v>152</v>
      </c>
      <c r="K11" s="59"/>
      <c r="L11" s="59" t="str">
        <f>IF(K11=0,"0,00",IF(K11&gt;0,ROUND(E11/K11,2)))</f>
        <v>0,00</v>
      </c>
      <c r="M11" s="59"/>
      <c r="N11" s="87">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5">
      <c r="A13" s="17"/>
      <c r="B13" s="125" t="s">
        <v>153</v>
      </c>
      <c r="C13" s="141"/>
      <c r="D13" s="141"/>
      <c r="E13" s="141"/>
      <c r="F13" s="141"/>
      <c r="G13" s="17"/>
      <c r="H13" s="17"/>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1:17" s="12" customFormat="1" ht="15">
      <c r="A15" s="17"/>
      <c r="B15" s="17"/>
      <c r="C15" s="17"/>
      <c r="D15" s="17"/>
      <c r="E15" s="19"/>
      <c r="F15" s="17"/>
      <c r="G15" s="17"/>
      <c r="H15" s="17"/>
      <c r="I15" s="17"/>
      <c r="J15" s="17"/>
      <c r="K15" s="17"/>
      <c r="L15" s="17"/>
      <c r="M15" s="17"/>
      <c r="N15" s="17"/>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row r="73" spans="5:17" s="12" customFormat="1" ht="15">
      <c r="E73" s="3"/>
      <c r="Q73" s="4"/>
    </row>
  </sheetData>
  <sheetProtection/>
  <mergeCells count="4">
    <mergeCell ref="G2:I2"/>
    <mergeCell ref="H6:I6"/>
    <mergeCell ref="B13:F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36"/>
  <sheetViews>
    <sheetView showGridLines="0" zoomScale="77" zoomScaleNormal="77" zoomScalePageLayoutView="85" workbookViewId="0" topLeftCell="A1">
      <selection activeCell="B11" sqref="B11"/>
    </sheetView>
  </sheetViews>
  <sheetFormatPr defaultColWidth="9.00390625" defaultRowHeight="12.75"/>
  <cols>
    <col min="1" max="1" width="5.375" style="1" customWidth="1"/>
    <col min="2" max="2" width="19.25390625" style="1" customWidth="1"/>
    <col min="3" max="3" width="16.25390625" style="1" customWidth="1"/>
    <col min="4" max="4" width="21.125" style="1" customWidth="1"/>
    <col min="5" max="5" width="10.625" style="3" customWidth="1"/>
    <col min="6" max="6" width="27.253906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11</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7" customHeight="1">
      <c r="A10" s="35" t="s">
        <v>43</v>
      </c>
      <c r="B10" s="35" t="s">
        <v>15</v>
      </c>
      <c r="C10" s="35" t="s">
        <v>16</v>
      </c>
      <c r="D10" s="35" t="s">
        <v>56</v>
      </c>
      <c r="E10" s="36" t="s">
        <v>60</v>
      </c>
      <c r="F10" s="37"/>
      <c r="G10" s="35" t="str">
        <f>"Nazwa handlowa /
"&amp;C10&amp;" / 
"&amp;D10</f>
        <v>Nazwa handlowa /
Dawka / 
Postać /Opakowanie</v>
      </c>
      <c r="H10" s="35" t="s">
        <v>58</v>
      </c>
      <c r="I10" s="35" t="str">
        <f>B10</f>
        <v>Skład</v>
      </c>
      <c r="J10" s="35" t="s">
        <v>59</v>
      </c>
      <c r="K10" s="35" t="s">
        <v>37</v>
      </c>
      <c r="L10" s="93" t="s">
        <v>159</v>
      </c>
      <c r="M10" s="96" t="s">
        <v>160</v>
      </c>
      <c r="N10" s="35" t="s">
        <v>17</v>
      </c>
    </row>
    <row r="11" spans="1:17" s="12" customFormat="1" ht="163.5" customHeight="1">
      <c r="A11" s="50" t="s">
        <v>2</v>
      </c>
      <c r="B11" s="92" t="s">
        <v>162</v>
      </c>
      <c r="C11" s="92" t="s">
        <v>163</v>
      </c>
      <c r="D11" s="92" t="s">
        <v>164</v>
      </c>
      <c r="E11" s="65">
        <v>450</v>
      </c>
      <c r="F11" s="52" t="s">
        <v>158</v>
      </c>
      <c r="G11" s="42" t="s">
        <v>157</v>
      </c>
      <c r="H11" s="42"/>
      <c r="I11" s="42"/>
      <c r="J11" s="43" t="s">
        <v>165</v>
      </c>
      <c r="K11" s="59"/>
      <c r="L11" s="59" t="str">
        <f>IF(K11=0,"0,00",IF(K11&gt;0,ROUND(E11/K11,2)))</f>
        <v>0,00</v>
      </c>
      <c r="M11" s="59"/>
      <c r="N11" s="87">
        <f>ROUND(L11*ROUND(M11,2),2)</f>
        <v>0</v>
      </c>
      <c r="Q11" s="4"/>
    </row>
    <row r="12" spans="1:17" s="15" customFormat="1" ht="15.75" customHeight="1">
      <c r="A12" s="26"/>
      <c r="B12" s="66"/>
      <c r="C12" s="66"/>
      <c r="D12" s="66"/>
      <c r="E12" s="67"/>
      <c r="F12" s="26"/>
      <c r="G12" s="48"/>
      <c r="H12" s="26"/>
      <c r="I12" s="26"/>
      <c r="J12" s="26"/>
      <c r="K12" s="26"/>
      <c r="L12" s="26"/>
      <c r="M12" s="26"/>
      <c r="N12" s="26"/>
      <c r="Q12" s="4"/>
    </row>
    <row r="13" spans="1:17" s="15" customFormat="1" ht="15.75" customHeight="1">
      <c r="A13" s="26"/>
      <c r="B13" s="142" t="s">
        <v>161</v>
      </c>
      <c r="C13" s="142"/>
      <c r="D13" s="142"/>
      <c r="E13" s="142"/>
      <c r="F13" s="142"/>
      <c r="G13" s="142"/>
      <c r="H13" s="142"/>
      <c r="I13" s="26"/>
      <c r="J13" s="26"/>
      <c r="K13" s="26"/>
      <c r="L13" s="26"/>
      <c r="M13" s="26"/>
      <c r="N13" s="26"/>
      <c r="Q13" s="4"/>
    </row>
    <row r="14" spans="1:17" s="13" customFormat="1" ht="15">
      <c r="A14" s="17"/>
      <c r="B14" s="138" t="s">
        <v>87</v>
      </c>
      <c r="C14" s="138"/>
      <c r="D14" s="138"/>
      <c r="E14" s="138"/>
      <c r="F14" s="138"/>
      <c r="G14" s="138"/>
      <c r="H14" s="138"/>
      <c r="I14" s="138"/>
      <c r="J14" s="138"/>
      <c r="K14" s="138"/>
      <c r="L14" s="138"/>
      <c r="M14" s="138"/>
      <c r="N14" s="138"/>
      <c r="Q14" s="4"/>
    </row>
    <row r="15" spans="1:17" s="13" customFormat="1" ht="15">
      <c r="A15" s="17"/>
      <c r="B15" s="46"/>
      <c r="C15" s="46"/>
      <c r="D15" s="46"/>
      <c r="E15" s="46"/>
      <c r="F15" s="46"/>
      <c r="G15" s="46"/>
      <c r="H15" s="46"/>
      <c r="I15" s="46"/>
      <c r="J15" s="46"/>
      <c r="K15" s="46"/>
      <c r="L15" s="46"/>
      <c r="M15" s="46"/>
      <c r="N15" s="46"/>
      <c r="Q15" s="4"/>
    </row>
    <row r="16" spans="1:17" s="12" customFormat="1" ht="15">
      <c r="A16" s="17"/>
      <c r="B16" s="17"/>
      <c r="C16" s="17"/>
      <c r="D16" s="17"/>
      <c r="E16" s="19"/>
      <c r="F16" s="17"/>
      <c r="G16" s="17"/>
      <c r="H16" s="17"/>
      <c r="I16" s="17"/>
      <c r="J16" s="17"/>
      <c r="K16" s="17"/>
      <c r="L16" s="17"/>
      <c r="M16" s="17"/>
      <c r="N16" s="17"/>
      <c r="Q16" s="4"/>
    </row>
    <row r="17" spans="1:17" s="12" customFormat="1" ht="15">
      <c r="A17" s="17"/>
      <c r="B17" s="17"/>
      <c r="C17" s="17"/>
      <c r="D17" s="17"/>
      <c r="E17" s="19"/>
      <c r="F17" s="17"/>
      <c r="G17" s="17"/>
      <c r="H17" s="17"/>
      <c r="I17" s="17"/>
      <c r="J17" s="17"/>
      <c r="K17" s="17"/>
      <c r="L17" s="17"/>
      <c r="M17" s="17"/>
      <c r="N17" s="17"/>
      <c r="Q17" s="4"/>
    </row>
    <row r="18" spans="1:17" s="12" customFormat="1" ht="15">
      <c r="A18" s="17"/>
      <c r="B18" s="17"/>
      <c r="C18" s="17"/>
      <c r="D18" s="17"/>
      <c r="E18" s="19"/>
      <c r="F18" s="17"/>
      <c r="G18" s="17"/>
      <c r="H18" s="17"/>
      <c r="I18" s="17"/>
      <c r="J18" s="17"/>
      <c r="K18" s="17"/>
      <c r="L18" s="17"/>
      <c r="M18" s="17"/>
      <c r="N18" s="17"/>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70"/>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8.75390625" style="1" customWidth="1"/>
    <col min="3" max="3" width="25.00390625" style="1" customWidth="1"/>
    <col min="4" max="4" width="23.375" style="1" customWidth="1"/>
    <col min="5" max="5" width="12.875" style="3" customWidth="1"/>
    <col min="6" max="6" width="20.003906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12</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0.25" customHeight="1">
      <c r="A10" s="35" t="s">
        <v>43</v>
      </c>
      <c r="B10" s="35" t="s">
        <v>15</v>
      </c>
      <c r="C10" s="35" t="s">
        <v>16</v>
      </c>
      <c r="D10" s="35" t="s">
        <v>62</v>
      </c>
      <c r="E10" s="36" t="s">
        <v>63</v>
      </c>
      <c r="F10" s="37"/>
      <c r="G10" s="35" t="str">
        <f>"Nazwa handlowa /
"&amp;C10&amp;" / 
"&amp;D10</f>
        <v>Nazwa handlowa /
Dawka / 
Postać/ Opakowanie</v>
      </c>
      <c r="H10" s="35" t="s">
        <v>58</v>
      </c>
      <c r="I10" s="35" t="str">
        <f>B10</f>
        <v>Skład</v>
      </c>
      <c r="J10" s="35" t="s">
        <v>59</v>
      </c>
      <c r="K10" s="93" t="s">
        <v>166</v>
      </c>
      <c r="L10" s="93" t="s">
        <v>167</v>
      </c>
      <c r="M10" s="38" t="s">
        <v>96</v>
      </c>
      <c r="N10" s="35" t="s">
        <v>17</v>
      </c>
    </row>
    <row r="11" spans="1:17" s="12" customFormat="1" ht="90">
      <c r="A11" s="54" t="s">
        <v>2</v>
      </c>
      <c r="B11" s="97" t="s">
        <v>168</v>
      </c>
      <c r="C11" s="92" t="s">
        <v>169</v>
      </c>
      <c r="D11" s="92" t="s">
        <v>170</v>
      </c>
      <c r="E11" s="58">
        <v>210</v>
      </c>
      <c r="F11" s="41" t="s">
        <v>109</v>
      </c>
      <c r="G11" s="42" t="s">
        <v>151</v>
      </c>
      <c r="H11" s="42"/>
      <c r="I11" s="42"/>
      <c r="J11" s="42"/>
      <c r="K11" s="59"/>
      <c r="L11" s="59" t="str">
        <f>IF(K11=0,"0,00",IF(K11&gt;0,ROUND(E11/K11,2)))</f>
        <v>0,00</v>
      </c>
      <c r="M11" s="59"/>
      <c r="N11" s="87">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5">
      <c r="A13" s="17"/>
      <c r="B13" s="125" t="s">
        <v>171</v>
      </c>
      <c r="C13" s="143"/>
      <c r="D13" s="143"/>
      <c r="E13" s="143"/>
      <c r="F13" s="143"/>
      <c r="G13" s="17"/>
      <c r="H13" s="17"/>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1:17" s="12" customFormat="1" ht="15">
      <c r="A15" s="17"/>
      <c r="B15" s="17"/>
      <c r="C15" s="17"/>
      <c r="D15" s="17"/>
      <c r="E15" s="19"/>
      <c r="F15" s="17"/>
      <c r="G15" s="17"/>
      <c r="H15" s="17"/>
      <c r="I15" s="17"/>
      <c r="J15" s="17"/>
      <c r="K15" s="17"/>
      <c r="L15" s="17"/>
      <c r="M15" s="17"/>
      <c r="N15" s="17"/>
      <c r="Q15" s="4"/>
    </row>
    <row r="16" spans="1:17" s="12" customFormat="1" ht="15">
      <c r="A16" s="17"/>
      <c r="B16" s="17"/>
      <c r="C16" s="17"/>
      <c r="D16" s="17"/>
      <c r="E16" s="19"/>
      <c r="F16" s="17"/>
      <c r="G16" s="17"/>
      <c r="H16" s="17"/>
      <c r="I16" s="17"/>
      <c r="J16" s="17"/>
      <c r="K16" s="17"/>
      <c r="L16" s="17"/>
      <c r="M16" s="17"/>
      <c r="N16" s="17"/>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sheetData>
  <sheetProtection/>
  <mergeCells count="4">
    <mergeCell ref="G2:I2"/>
    <mergeCell ref="H6:I6"/>
    <mergeCell ref="B13:F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71"/>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8.00390625" style="1" customWidth="1"/>
    <col min="3" max="3" width="14.375" style="1" customWidth="1"/>
    <col min="4" max="4" width="26.75390625" style="1" customWidth="1"/>
    <col min="5" max="5" width="12.875" style="3" customWidth="1"/>
    <col min="6" max="6" width="21.1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13</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SUM(N11:N12)</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60">
      <c r="A10" s="35" t="s">
        <v>43</v>
      </c>
      <c r="B10" s="35" t="s">
        <v>15</v>
      </c>
      <c r="C10" s="35" t="s">
        <v>16</v>
      </c>
      <c r="D10" s="35" t="s">
        <v>62</v>
      </c>
      <c r="E10" s="36" t="s">
        <v>60</v>
      </c>
      <c r="F10" s="37"/>
      <c r="G10" s="35" t="str">
        <f>"Nazwa handlowa /
"&amp;C10&amp;" / 
"&amp;D10</f>
        <v>Nazwa handlowa /
Dawka / 
Postać/ Opakowanie</v>
      </c>
      <c r="H10" s="35" t="s">
        <v>58</v>
      </c>
      <c r="I10" s="35" t="str">
        <f>B10</f>
        <v>Skład</v>
      </c>
      <c r="J10" s="35" t="s">
        <v>59</v>
      </c>
      <c r="K10" s="35" t="s">
        <v>94</v>
      </c>
      <c r="L10" s="35" t="s">
        <v>93</v>
      </c>
      <c r="M10" s="38" t="s">
        <v>89</v>
      </c>
      <c r="N10" s="35" t="s">
        <v>17</v>
      </c>
    </row>
    <row r="11" spans="1:17" s="12" customFormat="1" ht="48" customHeight="1">
      <c r="A11" s="50" t="s">
        <v>2</v>
      </c>
      <c r="B11" s="100" t="s">
        <v>172</v>
      </c>
      <c r="C11" s="100" t="s">
        <v>173</v>
      </c>
      <c r="D11" s="100" t="s">
        <v>174</v>
      </c>
      <c r="E11" s="70">
        <v>170</v>
      </c>
      <c r="F11" s="41" t="s">
        <v>65</v>
      </c>
      <c r="G11" s="42" t="s">
        <v>64</v>
      </c>
      <c r="H11" s="42"/>
      <c r="I11" s="42"/>
      <c r="J11" s="43"/>
      <c r="K11" s="42"/>
      <c r="L11" s="42"/>
      <c r="M11" s="42"/>
      <c r="N11" s="44">
        <f>ROUND(L11*ROUND(M11,2),2)</f>
        <v>0</v>
      </c>
      <c r="Q11" s="4"/>
    </row>
    <row r="12" spans="1:17" s="16" customFormat="1" ht="52.5" customHeight="1">
      <c r="A12" s="50" t="s">
        <v>3</v>
      </c>
      <c r="B12" s="100" t="s">
        <v>172</v>
      </c>
      <c r="C12" s="100" t="s">
        <v>175</v>
      </c>
      <c r="D12" s="100" t="s">
        <v>174</v>
      </c>
      <c r="E12" s="70">
        <v>170</v>
      </c>
      <c r="F12" s="54" t="s">
        <v>65</v>
      </c>
      <c r="G12" s="42" t="s">
        <v>64</v>
      </c>
      <c r="H12" s="42"/>
      <c r="I12" s="42"/>
      <c r="J12" s="43"/>
      <c r="K12" s="42"/>
      <c r="L12" s="42"/>
      <c r="M12" s="42"/>
      <c r="N12" s="44">
        <f>ROUND(L12*ROUND(M12,2),2)</f>
        <v>0</v>
      </c>
      <c r="Q12" s="4"/>
    </row>
    <row r="13" spans="1:17" s="12" customFormat="1" ht="15">
      <c r="A13" s="17"/>
      <c r="B13" s="17"/>
      <c r="C13" s="17"/>
      <c r="D13" s="17"/>
      <c r="E13" s="19"/>
      <c r="F13" s="17"/>
      <c r="G13" s="17"/>
      <c r="H13" s="17"/>
      <c r="I13" s="17"/>
      <c r="J13" s="17"/>
      <c r="K13" s="17"/>
      <c r="L13" s="17"/>
      <c r="M13" s="17"/>
      <c r="N13" s="17"/>
      <c r="Q13" s="4"/>
    </row>
    <row r="14" spans="1:17" s="12" customFormat="1" ht="18.75" customHeight="1">
      <c r="A14" s="17"/>
      <c r="B14" s="125" t="s">
        <v>176</v>
      </c>
      <c r="C14" s="125"/>
      <c r="D14" s="125"/>
      <c r="E14" s="125"/>
      <c r="F14" s="125"/>
      <c r="G14" s="125"/>
      <c r="H14" s="125"/>
      <c r="I14" s="17"/>
      <c r="J14" s="17"/>
      <c r="K14" s="17"/>
      <c r="L14" s="17"/>
      <c r="M14" s="17"/>
      <c r="N14" s="17"/>
      <c r="Q14" s="4"/>
    </row>
    <row r="15" spans="1:17" s="16" customFormat="1" ht="15">
      <c r="A15" s="89"/>
      <c r="B15" s="144" t="s">
        <v>177</v>
      </c>
      <c r="C15" s="144"/>
      <c r="D15" s="144"/>
      <c r="E15" s="144"/>
      <c r="F15" s="144"/>
      <c r="G15" s="144"/>
      <c r="H15" s="144"/>
      <c r="I15" s="90"/>
      <c r="J15" s="89"/>
      <c r="K15" s="89"/>
      <c r="L15" s="89"/>
      <c r="M15" s="89"/>
      <c r="N15" s="89"/>
      <c r="Q15" s="4"/>
    </row>
    <row r="16" spans="1:17" s="13" customFormat="1" ht="15">
      <c r="A16" s="17"/>
      <c r="B16" s="138" t="s">
        <v>87</v>
      </c>
      <c r="C16" s="138"/>
      <c r="D16" s="138"/>
      <c r="E16" s="138"/>
      <c r="F16" s="138"/>
      <c r="G16" s="138"/>
      <c r="H16" s="138"/>
      <c r="I16" s="138"/>
      <c r="J16" s="138"/>
      <c r="K16" s="138"/>
      <c r="L16" s="138"/>
      <c r="M16" s="138"/>
      <c r="N16" s="138"/>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sheetData>
  <sheetProtection/>
  <mergeCells count="5">
    <mergeCell ref="G2:I2"/>
    <mergeCell ref="H6:I6"/>
    <mergeCell ref="B16:N16"/>
    <mergeCell ref="B15:H15"/>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B11" sqref="B11"/>
    </sheetView>
  </sheetViews>
  <sheetFormatPr defaultColWidth="9.00390625" defaultRowHeight="12.75"/>
  <cols>
    <col min="1" max="1" width="5.375" style="12" customWidth="1"/>
    <col min="2" max="2" width="23.625" style="12" customWidth="1"/>
    <col min="3" max="3" width="21.125" style="12" customWidth="1"/>
    <col min="4" max="4" width="28.625" style="12" customWidth="1"/>
    <col min="5" max="5" width="12.875" style="3" customWidth="1"/>
    <col min="6" max="6" width="14.875" style="12" customWidth="1"/>
    <col min="7" max="8" width="37.375" style="12" customWidth="1"/>
    <col min="9" max="9" width="18.125" style="12" customWidth="1"/>
    <col min="10" max="10" width="25.875" style="12" customWidth="1"/>
    <col min="11" max="14" width="16.00390625" style="12" customWidth="1"/>
    <col min="15" max="15" width="8.00390625" style="12" customWidth="1"/>
    <col min="16" max="16" width="15.875" style="12" customWidth="1"/>
    <col min="17" max="17" width="15.875" style="4" customWidth="1"/>
    <col min="18" max="18" width="15.875" style="12" customWidth="1"/>
    <col min="19" max="20" width="14.25390625" style="12" customWidth="1"/>
    <col min="21" max="21" width="15.25390625" style="12" customWidth="1"/>
    <col min="22" max="16384" width="9.125" style="12"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14</v>
      </c>
      <c r="D4" s="24"/>
      <c r="E4" s="25"/>
      <c r="F4" s="26"/>
      <c r="G4" s="27" t="s">
        <v>19</v>
      </c>
      <c r="H4" s="26"/>
      <c r="I4" s="24"/>
      <c r="J4" s="26"/>
      <c r="K4" s="26"/>
      <c r="L4" s="26"/>
      <c r="M4" s="26"/>
      <c r="N4" s="26"/>
      <c r="Q4" s="12"/>
    </row>
    <row r="5" spans="1:17" ht="15">
      <c r="A5" s="17"/>
      <c r="B5" s="22"/>
      <c r="C5" s="24"/>
      <c r="D5" s="24"/>
      <c r="E5" s="25"/>
      <c r="F5" s="26"/>
      <c r="G5" s="27"/>
      <c r="H5" s="26"/>
      <c r="I5" s="24"/>
      <c r="J5" s="26"/>
      <c r="K5" s="26"/>
      <c r="L5" s="26"/>
      <c r="M5" s="26"/>
      <c r="N5" s="26"/>
      <c r="Q5" s="12"/>
    </row>
    <row r="6" spans="1:17" ht="15">
      <c r="A6" s="22"/>
      <c r="B6" s="22"/>
      <c r="C6" s="28"/>
      <c r="D6" s="28"/>
      <c r="E6" s="29"/>
      <c r="F6" s="26"/>
      <c r="G6" s="30" t="s">
        <v>88</v>
      </c>
      <c r="H6" s="136">
        <f>SUM(N11:N11)</f>
        <v>0</v>
      </c>
      <c r="I6" s="137"/>
      <c r="J6" s="17"/>
      <c r="K6" s="17"/>
      <c r="L6" s="17"/>
      <c r="M6" s="17"/>
      <c r="N6" s="17"/>
      <c r="Q6" s="12"/>
    </row>
    <row r="7" spans="1:17" ht="15">
      <c r="A7" s="22"/>
      <c r="B7" s="17"/>
      <c r="C7" s="26"/>
      <c r="D7" s="26"/>
      <c r="E7" s="29"/>
      <c r="F7" s="26"/>
      <c r="G7" s="26"/>
      <c r="H7" s="26"/>
      <c r="I7" s="26"/>
      <c r="J7" s="26"/>
      <c r="K7" s="26"/>
      <c r="L7" s="26"/>
      <c r="M7" s="17"/>
      <c r="N7" s="17"/>
      <c r="Q7" s="12"/>
    </row>
    <row r="8" spans="1:17" ht="15">
      <c r="A8" s="22"/>
      <c r="B8" s="31"/>
      <c r="C8" s="32"/>
      <c r="D8" s="32"/>
      <c r="E8" s="33"/>
      <c r="F8" s="32"/>
      <c r="G8" s="32"/>
      <c r="H8" s="32"/>
      <c r="I8" s="32"/>
      <c r="J8" s="32"/>
      <c r="K8" s="32"/>
      <c r="L8" s="32"/>
      <c r="M8" s="17"/>
      <c r="N8" s="17"/>
      <c r="Q8" s="12"/>
    </row>
    <row r="9" spans="1:17" ht="15">
      <c r="A9" s="17"/>
      <c r="B9" s="22"/>
      <c r="C9" s="17"/>
      <c r="D9" s="17"/>
      <c r="E9" s="34"/>
      <c r="F9" s="17"/>
      <c r="G9" s="17"/>
      <c r="H9" s="17"/>
      <c r="I9" s="17"/>
      <c r="J9" s="17"/>
      <c r="K9" s="17"/>
      <c r="L9" s="17"/>
      <c r="M9" s="17"/>
      <c r="N9" s="17"/>
      <c r="Q9" s="12"/>
    </row>
    <row r="10" spans="1:14" s="10" customFormat="1" ht="60">
      <c r="A10" s="35" t="s">
        <v>43</v>
      </c>
      <c r="B10" s="35" t="s">
        <v>15</v>
      </c>
      <c r="C10" s="35" t="s">
        <v>16</v>
      </c>
      <c r="D10" s="35" t="s">
        <v>62</v>
      </c>
      <c r="E10" s="36" t="s">
        <v>60</v>
      </c>
      <c r="F10" s="37"/>
      <c r="G10" s="35" t="str">
        <f>"Nazwa handlowa /
"&amp;C10&amp;" / 
"&amp;D10</f>
        <v>Nazwa handlowa /
Dawka / 
Postać/ Opakowanie</v>
      </c>
      <c r="H10" s="35" t="s">
        <v>58</v>
      </c>
      <c r="I10" s="35" t="str">
        <f>B10</f>
        <v>Skład</v>
      </c>
      <c r="J10" s="35" t="s">
        <v>59</v>
      </c>
      <c r="K10" s="35" t="s">
        <v>37</v>
      </c>
      <c r="L10" s="35" t="s">
        <v>38</v>
      </c>
      <c r="M10" s="38" t="s">
        <v>89</v>
      </c>
      <c r="N10" s="35" t="s">
        <v>17</v>
      </c>
    </row>
    <row r="11" spans="1:14" ht="45">
      <c r="A11" s="54" t="s">
        <v>2</v>
      </c>
      <c r="B11" s="94" t="s">
        <v>178</v>
      </c>
      <c r="C11" s="94" t="s">
        <v>179</v>
      </c>
      <c r="D11" s="94" t="s">
        <v>180</v>
      </c>
      <c r="E11" s="70">
        <v>900</v>
      </c>
      <c r="F11" s="88" t="s">
        <v>65</v>
      </c>
      <c r="G11" s="42" t="s">
        <v>64</v>
      </c>
      <c r="H11" s="42"/>
      <c r="I11" s="42"/>
      <c r="J11" s="43"/>
      <c r="K11" s="42"/>
      <c r="L11" s="42" t="str">
        <f>IF(K11=0,"0,00",IF(K11&gt;0,ROUND(E11/K11,2)))</f>
        <v>0,00</v>
      </c>
      <c r="M11" s="42"/>
      <c r="N11" s="44">
        <f>ROUND(L11*ROUND(M11,2),2)</f>
        <v>0</v>
      </c>
    </row>
    <row r="12" spans="1:14" ht="15">
      <c r="A12" s="17"/>
      <c r="B12" s="17"/>
      <c r="C12" s="17"/>
      <c r="D12" s="17"/>
      <c r="E12" s="19"/>
      <c r="F12" s="17"/>
      <c r="G12" s="17"/>
      <c r="H12" s="17"/>
      <c r="I12" s="17"/>
      <c r="J12" s="17"/>
      <c r="K12" s="17"/>
      <c r="L12" s="17"/>
      <c r="M12" s="17"/>
      <c r="N12" s="17"/>
    </row>
    <row r="13" spans="1:17" s="13" customFormat="1" ht="15">
      <c r="A13" s="17"/>
      <c r="B13" s="138" t="s">
        <v>87</v>
      </c>
      <c r="C13" s="138"/>
      <c r="D13" s="138"/>
      <c r="E13" s="138"/>
      <c r="F13" s="138"/>
      <c r="G13" s="138"/>
      <c r="H13" s="138"/>
      <c r="I13" s="138"/>
      <c r="J13" s="138"/>
      <c r="K13" s="138"/>
      <c r="L13" s="138"/>
      <c r="M13" s="138"/>
      <c r="N13" s="138"/>
      <c r="Q13" s="4"/>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72"/>
  <sheetViews>
    <sheetView showGridLines="0" zoomScale="80" zoomScaleNormal="80" zoomScalePageLayoutView="85" workbookViewId="0" topLeftCell="A1">
      <selection activeCell="B11" sqref="B11"/>
    </sheetView>
  </sheetViews>
  <sheetFormatPr defaultColWidth="9.00390625" defaultRowHeight="12.75"/>
  <cols>
    <col min="1" max="1" width="5.375" style="1" customWidth="1"/>
    <col min="2" max="2" width="22.125" style="1" customWidth="1"/>
    <col min="3" max="3" width="18.375" style="1" customWidth="1"/>
    <col min="4" max="4" width="24.625" style="1" customWidth="1"/>
    <col min="5" max="5" width="10.00390625" style="3" customWidth="1"/>
    <col min="6" max="6" width="20.1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1</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SUM(N11:N12)</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5" customHeight="1">
      <c r="A10" s="35" t="s">
        <v>43</v>
      </c>
      <c r="B10" s="35" t="s">
        <v>15</v>
      </c>
      <c r="C10" s="35" t="s">
        <v>16</v>
      </c>
      <c r="D10" s="35" t="s">
        <v>84</v>
      </c>
      <c r="E10" s="36" t="s">
        <v>60</v>
      </c>
      <c r="F10" s="37"/>
      <c r="G10" s="35" t="str">
        <f>"Nazwa handlowa /
"&amp;C10&amp;" / 
"&amp;D10</f>
        <v>Nazwa handlowa /
Dawka / 
Postać / opakowanie</v>
      </c>
      <c r="H10" s="35" t="s">
        <v>58</v>
      </c>
      <c r="I10" s="35" t="str">
        <f>B10</f>
        <v>Skład</v>
      </c>
      <c r="J10" s="35" t="s">
        <v>59</v>
      </c>
      <c r="K10" s="35" t="s">
        <v>37</v>
      </c>
      <c r="L10" s="101" t="s">
        <v>105</v>
      </c>
      <c r="M10" s="102" t="s">
        <v>181</v>
      </c>
      <c r="N10" s="35" t="s">
        <v>17</v>
      </c>
    </row>
    <row r="11" spans="1:17" s="12" customFormat="1" ht="48" customHeight="1">
      <c r="A11" s="39" t="s">
        <v>2</v>
      </c>
      <c r="B11" s="91" t="s">
        <v>99</v>
      </c>
      <c r="C11" s="92" t="s">
        <v>100</v>
      </c>
      <c r="D11" s="92" t="s">
        <v>101</v>
      </c>
      <c r="E11" s="40">
        <v>200</v>
      </c>
      <c r="F11" s="41" t="s">
        <v>103</v>
      </c>
      <c r="G11" s="42" t="s">
        <v>64</v>
      </c>
      <c r="H11" s="42"/>
      <c r="I11" s="42"/>
      <c r="J11" s="43"/>
      <c r="K11" s="42"/>
      <c r="L11" s="42" t="str">
        <f>IF(K11=0,"0,00",IF(K11&gt;0,ROUND(E11/K11,2)))</f>
        <v>0,00</v>
      </c>
      <c r="M11" s="42"/>
      <c r="N11" s="44">
        <f>ROUND(L11*ROUND(M11,2),2)</f>
        <v>0</v>
      </c>
      <c r="Q11" s="4"/>
    </row>
    <row r="12" spans="1:17" s="12" customFormat="1" ht="45">
      <c r="A12" s="39" t="s">
        <v>3</v>
      </c>
      <c r="B12" s="91" t="s">
        <v>99</v>
      </c>
      <c r="C12" s="92" t="s">
        <v>102</v>
      </c>
      <c r="D12" s="92" t="s">
        <v>101</v>
      </c>
      <c r="E12" s="40">
        <v>360</v>
      </c>
      <c r="F12" s="41" t="s">
        <v>103</v>
      </c>
      <c r="G12" s="42" t="s">
        <v>64</v>
      </c>
      <c r="H12" s="42"/>
      <c r="I12" s="42"/>
      <c r="J12" s="43"/>
      <c r="K12" s="42"/>
      <c r="L12" s="42" t="str">
        <f>IF(K12=0,"0,00",IF(K12&gt;0,ROUND(E12/K12,2)))</f>
        <v>0,00</v>
      </c>
      <c r="M12" s="42"/>
      <c r="N12" s="44">
        <f>ROUND(L12*ROUND(M12,2),2)</f>
        <v>0</v>
      </c>
      <c r="Q12" s="4"/>
    </row>
    <row r="13" spans="1:17" s="12" customFormat="1" ht="15">
      <c r="A13" s="17"/>
      <c r="B13" s="17"/>
      <c r="C13" s="17"/>
      <c r="D13" s="17"/>
      <c r="E13" s="19"/>
      <c r="F13" s="17"/>
      <c r="G13" s="17"/>
      <c r="H13" s="17"/>
      <c r="I13" s="17"/>
      <c r="J13" s="17"/>
      <c r="K13" s="17"/>
      <c r="L13" s="17"/>
      <c r="M13" s="17"/>
      <c r="N13" s="17"/>
      <c r="Q13" s="4"/>
    </row>
    <row r="14" spans="1:17" s="12" customFormat="1" ht="20.25" customHeight="1">
      <c r="A14" s="17"/>
      <c r="B14" s="125" t="s">
        <v>104</v>
      </c>
      <c r="C14" s="125"/>
      <c r="D14" s="125"/>
      <c r="E14" s="125"/>
      <c r="F14" s="125"/>
      <c r="G14" s="125"/>
      <c r="H14" s="125"/>
      <c r="I14" s="17"/>
      <c r="J14" s="17"/>
      <c r="K14" s="17"/>
      <c r="L14" s="17"/>
      <c r="M14" s="17"/>
      <c r="N14" s="17"/>
      <c r="Q14" s="4"/>
    </row>
    <row r="15" spans="1:17" s="12" customFormat="1" ht="18" customHeight="1">
      <c r="A15" s="17"/>
      <c r="B15" s="125" t="s">
        <v>86</v>
      </c>
      <c r="C15" s="125"/>
      <c r="D15" s="125"/>
      <c r="E15" s="125"/>
      <c r="F15" s="125"/>
      <c r="G15" s="89"/>
      <c r="H15" s="89"/>
      <c r="I15" s="17"/>
      <c r="J15" s="17"/>
      <c r="K15" s="17"/>
      <c r="L15" s="17"/>
      <c r="M15" s="17"/>
      <c r="N15" s="17"/>
      <c r="Q15" s="4"/>
    </row>
    <row r="16" spans="1:17" s="13" customFormat="1" ht="15">
      <c r="A16" s="17"/>
      <c r="B16" s="138" t="s">
        <v>87</v>
      </c>
      <c r="C16" s="138"/>
      <c r="D16" s="138"/>
      <c r="E16" s="138"/>
      <c r="F16" s="138"/>
      <c r="G16" s="138"/>
      <c r="H16" s="138"/>
      <c r="I16" s="138"/>
      <c r="J16" s="138"/>
      <c r="K16" s="138"/>
      <c r="L16" s="138"/>
      <c r="M16" s="138"/>
      <c r="N16" s="138"/>
      <c r="Q16" s="4"/>
    </row>
    <row r="17" spans="1:17" s="12" customFormat="1" ht="15">
      <c r="A17" s="17"/>
      <c r="B17" s="17"/>
      <c r="C17" s="17"/>
      <c r="D17" s="17"/>
      <c r="E17" s="19"/>
      <c r="F17" s="17"/>
      <c r="G17" s="17"/>
      <c r="H17" s="17"/>
      <c r="I17" s="17"/>
      <c r="J17" s="17"/>
      <c r="K17" s="17"/>
      <c r="L17" s="17"/>
      <c r="M17" s="17"/>
      <c r="N17" s="17"/>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sheetData>
  <sheetProtection/>
  <mergeCells count="5">
    <mergeCell ref="G2:I2"/>
    <mergeCell ref="H6:I6"/>
    <mergeCell ref="B16:N16"/>
    <mergeCell ref="B15:F15"/>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80" zoomScaleNormal="80" zoomScalePageLayoutView="85" workbookViewId="0" topLeftCell="A1">
      <selection activeCell="B11" sqref="B11"/>
    </sheetView>
  </sheetViews>
  <sheetFormatPr defaultColWidth="9.00390625" defaultRowHeight="12.75"/>
  <cols>
    <col min="1" max="1" width="5.375" style="1" customWidth="1"/>
    <col min="2" max="2" width="19.875" style="1" customWidth="1"/>
    <col min="3" max="3" width="17.625" style="1" customWidth="1"/>
    <col min="4" max="4" width="25.75390625" style="1" customWidth="1"/>
    <col min="5" max="5" width="12.875" style="3" customWidth="1"/>
    <col min="6" max="6" width="11.1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2</v>
      </c>
      <c r="D4" s="24"/>
      <c r="E4" s="25"/>
      <c r="F4" s="26"/>
      <c r="G4" s="27" t="s">
        <v>19</v>
      </c>
      <c r="H4" s="26"/>
      <c r="I4" s="24"/>
      <c r="J4" s="26"/>
      <c r="K4" s="26"/>
      <c r="L4" s="26"/>
      <c r="M4" s="26"/>
      <c r="N4" s="26"/>
      <c r="Q4" s="1"/>
    </row>
    <row r="5" spans="1:17" ht="15">
      <c r="A5" s="17"/>
      <c r="B5" s="22"/>
      <c r="C5" s="24"/>
      <c r="D5" s="24"/>
      <c r="E5" s="25"/>
      <c r="F5" s="26"/>
      <c r="G5" s="27"/>
      <c r="H5" s="26"/>
      <c r="I5" s="24"/>
      <c r="J5" s="26"/>
      <c r="K5" s="26"/>
      <c r="L5" s="26"/>
      <c r="M5" s="26"/>
      <c r="N5" s="26"/>
      <c r="Q5" s="1"/>
    </row>
    <row r="6" spans="1:17" ht="15">
      <c r="A6" s="22"/>
      <c r="B6" s="22"/>
      <c r="C6" s="28"/>
      <c r="D6" s="28"/>
      <c r="E6" s="29"/>
      <c r="F6" s="26"/>
      <c r="G6" s="30" t="s">
        <v>88</v>
      </c>
      <c r="H6" s="136">
        <f>SUM(N11:N11)</f>
        <v>0</v>
      </c>
      <c r="I6" s="137"/>
      <c r="J6" s="17"/>
      <c r="K6" s="17"/>
      <c r="L6" s="17"/>
      <c r="M6" s="17"/>
      <c r="N6" s="17"/>
      <c r="Q6" s="1"/>
    </row>
    <row r="7" spans="1:17" ht="15">
      <c r="A7" s="22"/>
      <c r="B7" s="17"/>
      <c r="C7" s="26"/>
      <c r="D7" s="26"/>
      <c r="E7" s="29"/>
      <c r="F7" s="26"/>
      <c r="G7" s="26"/>
      <c r="H7" s="26"/>
      <c r="I7" s="26"/>
      <c r="J7" s="26"/>
      <c r="K7" s="26"/>
      <c r="L7" s="26"/>
      <c r="M7" s="17"/>
      <c r="N7" s="17"/>
      <c r="Q7" s="1"/>
    </row>
    <row r="8" spans="1:17" ht="15">
      <c r="A8" s="22"/>
      <c r="B8" s="31"/>
      <c r="C8" s="32"/>
      <c r="D8" s="32"/>
      <c r="E8" s="33"/>
      <c r="F8" s="32"/>
      <c r="G8" s="32"/>
      <c r="H8" s="32"/>
      <c r="I8" s="32"/>
      <c r="J8" s="32"/>
      <c r="K8" s="32"/>
      <c r="L8" s="32"/>
      <c r="M8" s="17"/>
      <c r="N8" s="17"/>
      <c r="Q8" s="1"/>
    </row>
    <row r="9" spans="1:17" ht="15">
      <c r="A9" s="17"/>
      <c r="B9" s="22"/>
      <c r="C9" s="17"/>
      <c r="D9" s="17"/>
      <c r="E9" s="34"/>
      <c r="F9" s="17"/>
      <c r="G9" s="17"/>
      <c r="H9" s="17"/>
      <c r="I9" s="17"/>
      <c r="J9" s="17"/>
      <c r="K9" s="17"/>
      <c r="L9" s="17"/>
      <c r="M9" s="17"/>
      <c r="N9" s="17"/>
      <c r="Q9" s="1"/>
    </row>
    <row r="10" spans="1:14" s="5" customFormat="1" ht="60">
      <c r="A10" s="35" t="s">
        <v>43</v>
      </c>
      <c r="B10" s="35" t="s">
        <v>15</v>
      </c>
      <c r="C10" s="35" t="s">
        <v>16</v>
      </c>
      <c r="D10" s="35" t="s">
        <v>56</v>
      </c>
      <c r="E10" s="36" t="s">
        <v>60</v>
      </c>
      <c r="F10" s="37"/>
      <c r="G10" s="35" t="str">
        <f>"Nazwa handlowa /
"&amp;C10&amp;" / 
"&amp;D10</f>
        <v>Nazwa handlowa /
Dawka / 
Postać /Opakowanie</v>
      </c>
      <c r="H10" s="35" t="s">
        <v>58</v>
      </c>
      <c r="I10" s="35" t="str">
        <f>B10</f>
        <v>Skład</v>
      </c>
      <c r="J10" s="35" t="s">
        <v>59</v>
      </c>
      <c r="K10" s="35" t="s">
        <v>37</v>
      </c>
      <c r="L10" s="35" t="s">
        <v>38</v>
      </c>
      <c r="M10" s="38" t="s">
        <v>89</v>
      </c>
      <c r="N10" s="35" t="s">
        <v>17</v>
      </c>
    </row>
    <row r="11" spans="1:14" ht="165" customHeight="1">
      <c r="A11" s="39" t="s">
        <v>2</v>
      </c>
      <c r="B11" s="94" t="s">
        <v>106</v>
      </c>
      <c r="C11" s="94" t="s">
        <v>107</v>
      </c>
      <c r="D11" s="95" t="s">
        <v>108</v>
      </c>
      <c r="E11" s="51">
        <v>1500</v>
      </c>
      <c r="F11" s="41" t="s">
        <v>109</v>
      </c>
      <c r="G11" s="59" t="s">
        <v>64</v>
      </c>
      <c r="H11" s="42"/>
      <c r="I11" s="42"/>
      <c r="J11" s="43"/>
      <c r="K11" s="59"/>
      <c r="L11" s="59" t="str">
        <f>IF(K11=0,"0,00",IF(K11&gt;0,ROUND(E11/K11,2)))</f>
        <v>0,00</v>
      </c>
      <c r="M11" s="59"/>
      <c r="N11" s="87">
        <f>ROUND(L11*ROUND(M11,2),2)</f>
        <v>0</v>
      </c>
    </row>
    <row r="12" spans="1:17" s="15" customFormat="1" ht="15">
      <c r="A12" s="26"/>
      <c r="B12" s="26"/>
      <c r="C12" s="26"/>
      <c r="D12" s="26"/>
      <c r="E12" s="25"/>
      <c r="F12" s="26"/>
      <c r="G12" s="26"/>
      <c r="H12" s="26"/>
      <c r="I12" s="26"/>
      <c r="J12" s="26"/>
      <c r="K12" s="26"/>
      <c r="L12" s="48"/>
      <c r="M12" s="26"/>
      <c r="N12" s="49"/>
      <c r="Q12" s="4"/>
    </row>
    <row r="13" spans="1:17" s="15" customFormat="1" ht="18" customHeight="1">
      <c r="A13" s="26"/>
      <c r="B13" s="125" t="s">
        <v>110</v>
      </c>
      <c r="C13" s="125"/>
      <c r="D13" s="125"/>
      <c r="E13" s="125"/>
      <c r="F13" s="125"/>
      <c r="G13" s="125"/>
      <c r="H13" s="26"/>
      <c r="I13" s="26"/>
      <c r="J13" s="26"/>
      <c r="K13" s="26"/>
      <c r="L13" s="48"/>
      <c r="M13" s="26"/>
      <c r="N13" s="49"/>
      <c r="Q13" s="4"/>
    </row>
    <row r="14" spans="1:14" ht="15">
      <c r="A14" s="17"/>
      <c r="B14" s="138" t="s">
        <v>87</v>
      </c>
      <c r="C14" s="138"/>
      <c r="D14" s="138"/>
      <c r="E14" s="138"/>
      <c r="F14" s="138"/>
      <c r="G14" s="138"/>
      <c r="H14" s="138"/>
      <c r="I14" s="138"/>
      <c r="J14" s="138"/>
      <c r="K14" s="138"/>
      <c r="L14" s="138"/>
      <c r="M14" s="138"/>
      <c r="N14" s="138"/>
    </row>
    <row r="15" spans="1:14" ht="15">
      <c r="A15" s="17"/>
      <c r="B15" s="17"/>
      <c r="C15" s="17"/>
      <c r="D15" s="17"/>
      <c r="E15" s="19"/>
      <c r="F15" s="17"/>
      <c r="G15" s="17"/>
      <c r="H15" s="17"/>
      <c r="I15" s="17"/>
      <c r="J15" s="17"/>
      <c r="K15" s="17"/>
      <c r="L15" s="17"/>
      <c r="M15" s="17"/>
      <c r="N15" s="17"/>
    </row>
  </sheetData>
  <sheetProtection/>
  <mergeCells count="4">
    <mergeCell ref="G2:I2"/>
    <mergeCell ref="H6:I6"/>
    <mergeCell ref="B14:N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66"/>
  <sheetViews>
    <sheetView showGridLines="0" zoomScale="80" zoomScaleNormal="80" zoomScalePageLayoutView="80" workbookViewId="0" topLeftCell="A4">
      <selection activeCell="B11" sqref="B11"/>
    </sheetView>
  </sheetViews>
  <sheetFormatPr defaultColWidth="9.00390625" defaultRowHeight="12.75"/>
  <cols>
    <col min="1" max="1" width="5.375" style="1" customWidth="1"/>
    <col min="2" max="2" width="21.125" style="1" customWidth="1"/>
    <col min="3" max="3" width="18.75390625" style="1" customWidth="1"/>
    <col min="4" max="4" width="17.25390625" style="1" customWidth="1"/>
    <col min="5" max="5" width="12.875" style="3" customWidth="1"/>
    <col min="6" max="6" width="16.3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3</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5.75" customHeight="1">
      <c r="A10" s="35" t="s">
        <v>43</v>
      </c>
      <c r="B10" s="35" t="s">
        <v>15</v>
      </c>
      <c r="C10" s="35" t="s">
        <v>16</v>
      </c>
      <c r="D10" s="35" t="s">
        <v>62</v>
      </c>
      <c r="E10" s="36" t="s">
        <v>60</v>
      </c>
      <c r="F10" s="37"/>
      <c r="G10" s="35" t="str">
        <f>"Nazwa handlowa /
"&amp;C10&amp;" / 
"&amp;D10</f>
        <v>Nazwa handlowa /
Dawka / 
Postać/ Opakowanie</v>
      </c>
      <c r="H10" s="35" t="s">
        <v>58</v>
      </c>
      <c r="I10" s="35" t="str">
        <f>B10</f>
        <v>Skład</v>
      </c>
      <c r="J10" s="35" t="s">
        <v>59</v>
      </c>
      <c r="K10" s="35" t="s">
        <v>37</v>
      </c>
      <c r="L10" s="102" t="s">
        <v>186</v>
      </c>
      <c r="M10" s="102" t="s">
        <v>187</v>
      </c>
      <c r="N10" s="35" t="s">
        <v>17</v>
      </c>
    </row>
    <row r="11" spans="1:17" s="12" customFormat="1" ht="387.75" customHeight="1">
      <c r="A11" s="50" t="s">
        <v>2</v>
      </c>
      <c r="B11" s="92" t="s">
        <v>111</v>
      </c>
      <c r="C11" s="92" t="s">
        <v>112</v>
      </c>
      <c r="D11" s="92" t="s">
        <v>113</v>
      </c>
      <c r="E11" s="53">
        <v>120000</v>
      </c>
      <c r="F11" s="104" t="s">
        <v>185</v>
      </c>
      <c r="G11" s="42" t="s">
        <v>114</v>
      </c>
      <c r="H11" s="42"/>
      <c r="I11" s="42"/>
      <c r="J11" s="42" t="s">
        <v>116</v>
      </c>
      <c r="K11" s="59"/>
      <c r="L11" s="59" t="str">
        <f>IF(K11=0,"0,00",IF(K11&gt;0,ROUND(E11/K11,2)))</f>
        <v>0,00</v>
      </c>
      <c r="M11" s="59"/>
      <c r="N11" s="87">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6.5" customHeight="1">
      <c r="A13" s="17"/>
      <c r="B13" s="126" t="s">
        <v>115</v>
      </c>
      <c r="C13" s="126"/>
      <c r="D13" s="126"/>
      <c r="E13" s="126"/>
      <c r="F13" s="126"/>
      <c r="G13" s="126"/>
      <c r="H13" s="126"/>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5:17" s="12" customFormat="1" ht="15">
      <c r="E15" s="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71"/>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5.625" style="1" customWidth="1"/>
    <col min="3" max="3" width="22.00390625" style="1" customWidth="1"/>
    <col min="4" max="4" width="23.875" style="1" customWidth="1"/>
    <col min="5" max="5" width="7.25390625" style="3" customWidth="1"/>
    <col min="6" max="6" width="15.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4</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3.25" customHeight="1">
      <c r="A10" s="35" t="s">
        <v>43</v>
      </c>
      <c r="B10" s="35" t="s">
        <v>15</v>
      </c>
      <c r="C10" s="35" t="s">
        <v>16</v>
      </c>
      <c r="D10" s="35" t="s">
        <v>62</v>
      </c>
      <c r="E10" s="36" t="s">
        <v>60</v>
      </c>
      <c r="F10" s="37"/>
      <c r="G10" s="35" t="str">
        <f>"Nazwa handlowa /
"&amp;C10&amp;" / 
"&amp;D10</f>
        <v>Nazwa handlowa /
Dawka / 
Postać/ Opakowanie</v>
      </c>
      <c r="H10" s="35" t="s">
        <v>58</v>
      </c>
      <c r="I10" s="35" t="str">
        <f>B10</f>
        <v>Skład</v>
      </c>
      <c r="J10" s="35" t="s">
        <v>59</v>
      </c>
      <c r="K10" s="35" t="s">
        <v>37</v>
      </c>
      <c r="L10" s="101" t="s">
        <v>182</v>
      </c>
      <c r="M10" s="96" t="s">
        <v>123</v>
      </c>
      <c r="N10" s="35" t="s">
        <v>17</v>
      </c>
    </row>
    <row r="11" spans="1:17" s="12" customFormat="1" ht="173.25" customHeight="1">
      <c r="A11" s="50" t="s">
        <v>2</v>
      </c>
      <c r="B11" s="97" t="s">
        <v>119</v>
      </c>
      <c r="C11" s="94" t="s">
        <v>120</v>
      </c>
      <c r="D11" s="98" t="s">
        <v>121</v>
      </c>
      <c r="E11" s="58">
        <v>150</v>
      </c>
      <c r="F11" s="88" t="s">
        <v>122</v>
      </c>
      <c r="G11" s="42" t="s">
        <v>117</v>
      </c>
      <c r="H11" s="42"/>
      <c r="I11" s="42"/>
      <c r="J11" s="42" t="s">
        <v>118</v>
      </c>
      <c r="K11" s="59"/>
      <c r="L11" s="59" t="str">
        <f>IF(K11=0,"0,00",IF(K11&gt;0,ROUND(E11/K11,2)))</f>
        <v>0,00</v>
      </c>
      <c r="M11" s="59"/>
      <c r="N11" s="87">
        <f>ROUND(L11*ROUND(M11,2),2)</f>
        <v>0</v>
      </c>
      <c r="Q11" s="4"/>
    </row>
    <row r="12" spans="1:17" s="15" customFormat="1" ht="15">
      <c r="A12" s="26"/>
      <c r="B12" s="55"/>
      <c r="C12" s="55"/>
      <c r="D12" s="55"/>
      <c r="E12" s="56"/>
      <c r="F12" s="26"/>
      <c r="G12" s="48"/>
      <c r="H12" s="48"/>
      <c r="I12" s="48"/>
      <c r="J12" s="57"/>
      <c r="K12" s="48"/>
      <c r="L12" s="48"/>
      <c r="M12" s="48"/>
      <c r="N12" s="49"/>
      <c r="Q12" s="4"/>
    </row>
    <row r="13" spans="1:17" s="12" customFormat="1" ht="15">
      <c r="A13" s="17"/>
      <c r="B13" s="126" t="s">
        <v>124</v>
      </c>
      <c r="C13" s="126"/>
      <c r="D13" s="126"/>
      <c r="E13" s="126"/>
      <c r="F13" s="126"/>
      <c r="G13" s="126"/>
      <c r="H13" s="126"/>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1:17" s="13" customFormat="1" ht="15">
      <c r="A15" s="17"/>
      <c r="B15" s="46"/>
      <c r="C15" s="46"/>
      <c r="D15" s="46"/>
      <c r="E15" s="46"/>
      <c r="F15" s="46"/>
      <c r="G15" s="46"/>
      <c r="H15" s="46"/>
      <c r="I15" s="46"/>
      <c r="J15" s="46"/>
      <c r="K15" s="46"/>
      <c r="L15" s="46"/>
      <c r="M15" s="46"/>
      <c r="N15" s="46"/>
      <c r="Q15" s="4"/>
    </row>
    <row r="16" spans="5:17" s="12" customFormat="1" ht="15">
      <c r="E16" s="3"/>
      <c r="Q16" s="4"/>
    </row>
    <row r="17" spans="5:17" s="12" customFormat="1" ht="15">
      <c r="E17" s="3"/>
      <c r="G17" s="60"/>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67"/>
  <sheetViews>
    <sheetView showGridLines="0" zoomScale="77" zoomScaleNormal="77" zoomScalePageLayoutView="85" workbookViewId="0" topLeftCell="A1">
      <selection activeCell="B11" sqref="B11"/>
    </sheetView>
  </sheetViews>
  <sheetFormatPr defaultColWidth="9.00390625" defaultRowHeight="12.75"/>
  <cols>
    <col min="1" max="1" width="5.375" style="1" customWidth="1"/>
    <col min="2" max="2" width="20.75390625" style="1" customWidth="1"/>
    <col min="3" max="3" width="17.125" style="1" customWidth="1"/>
    <col min="4" max="4" width="20.625" style="1" customWidth="1"/>
    <col min="5" max="5" width="12.875" style="3" customWidth="1"/>
    <col min="6" max="6" width="15.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5</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2" customHeight="1">
      <c r="A10" s="35" t="s">
        <v>43</v>
      </c>
      <c r="B10" s="35" t="s">
        <v>15</v>
      </c>
      <c r="C10" s="35" t="s">
        <v>16</v>
      </c>
      <c r="D10" s="35" t="s">
        <v>85</v>
      </c>
      <c r="E10" s="36" t="s">
        <v>60</v>
      </c>
      <c r="F10" s="37"/>
      <c r="G10" s="35" t="str">
        <f>"Nazwa handlowa /
"&amp;C10&amp;" / 
"&amp;D10</f>
        <v>Nazwa handlowa /
Dawka / 
Postać/Opakowanie</v>
      </c>
      <c r="H10" s="35" t="s">
        <v>58</v>
      </c>
      <c r="I10" s="35" t="str">
        <f>B10</f>
        <v>Skład</v>
      </c>
      <c r="J10" s="35" t="s">
        <v>59</v>
      </c>
      <c r="K10" s="35" t="s">
        <v>37</v>
      </c>
      <c r="L10" s="93" t="s">
        <v>128</v>
      </c>
      <c r="M10" s="102" t="s">
        <v>183</v>
      </c>
      <c r="N10" s="35" t="s">
        <v>17</v>
      </c>
    </row>
    <row r="11" spans="1:17" s="12" customFormat="1" ht="59.25" customHeight="1">
      <c r="A11" s="50" t="s">
        <v>2</v>
      </c>
      <c r="B11" s="97" t="s">
        <v>125</v>
      </c>
      <c r="C11" s="97" t="s">
        <v>126</v>
      </c>
      <c r="D11" s="98" t="s">
        <v>127</v>
      </c>
      <c r="E11" s="61">
        <v>20</v>
      </c>
      <c r="F11" s="88" t="s">
        <v>188</v>
      </c>
      <c r="G11" s="42" t="s">
        <v>64</v>
      </c>
      <c r="H11" s="42"/>
      <c r="I11" s="42"/>
      <c r="J11" s="43"/>
      <c r="K11" s="42"/>
      <c r="L11" s="42" t="str">
        <f>IF(K11=0,"0,00",IF(K11&gt;0,ROUND(E11/K11,2)))</f>
        <v>0,00</v>
      </c>
      <c r="M11" s="42"/>
      <c r="N11" s="44">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5" customHeight="1">
      <c r="A13" s="17"/>
      <c r="B13" s="125" t="s">
        <v>129</v>
      </c>
      <c r="C13" s="125"/>
      <c r="D13" s="125"/>
      <c r="E13" s="125"/>
      <c r="F13" s="125"/>
      <c r="G13" s="125"/>
      <c r="H13" s="125"/>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5:17" s="12" customFormat="1" ht="15">
      <c r="E15" s="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70"/>
  <sheetViews>
    <sheetView showGridLines="0" zoomScale="77" zoomScaleNormal="77" zoomScalePageLayoutView="85" workbookViewId="0" topLeftCell="A1">
      <selection activeCell="B11" sqref="B11"/>
    </sheetView>
  </sheetViews>
  <sheetFormatPr defaultColWidth="9.00390625" defaultRowHeight="12.75"/>
  <cols>
    <col min="1" max="1" width="5.375" style="1" customWidth="1"/>
    <col min="2" max="2" width="18.875" style="1" customWidth="1"/>
    <col min="3" max="3" width="11.125" style="1" customWidth="1"/>
    <col min="4" max="4" width="20.25390625" style="1" customWidth="1"/>
    <col min="5" max="5" width="12.875" style="3" customWidth="1"/>
    <col min="6" max="6" width="9.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6</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60">
      <c r="A10" s="35" t="s">
        <v>43</v>
      </c>
      <c r="B10" s="35" t="s">
        <v>15</v>
      </c>
      <c r="C10" s="35" t="s">
        <v>16</v>
      </c>
      <c r="D10" s="35" t="s">
        <v>85</v>
      </c>
      <c r="E10" s="36" t="s">
        <v>60</v>
      </c>
      <c r="F10" s="37"/>
      <c r="G10" s="35" t="str">
        <f>"Nazwa handlowa /
"&amp;C10&amp;" / 
"&amp;D10</f>
        <v>Nazwa handlowa /
Dawka / 
Postać/Opakowanie</v>
      </c>
      <c r="H10" s="35" t="s">
        <v>58</v>
      </c>
      <c r="I10" s="35" t="str">
        <f>B10</f>
        <v>Skład</v>
      </c>
      <c r="J10" s="35" t="s">
        <v>59</v>
      </c>
      <c r="K10" s="35" t="s">
        <v>37</v>
      </c>
      <c r="L10" s="35" t="s">
        <v>38</v>
      </c>
      <c r="M10" s="38" t="s">
        <v>89</v>
      </c>
      <c r="N10" s="35" t="s">
        <v>17</v>
      </c>
    </row>
    <row r="11" spans="1:17" s="12" customFormat="1" ht="45">
      <c r="A11" s="54" t="s">
        <v>2</v>
      </c>
      <c r="B11" s="94" t="s">
        <v>130</v>
      </c>
      <c r="C11" s="94" t="s">
        <v>131</v>
      </c>
      <c r="D11" s="94" t="s">
        <v>132</v>
      </c>
      <c r="E11" s="62">
        <v>36</v>
      </c>
      <c r="F11" s="41" t="s">
        <v>109</v>
      </c>
      <c r="G11" s="42" t="s">
        <v>64</v>
      </c>
      <c r="H11" s="42"/>
      <c r="I11" s="42"/>
      <c r="J11" s="43"/>
      <c r="K11" s="42"/>
      <c r="L11" s="42" t="str">
        <f>IF(K11=0,"0,00",IF(K11&gt;0,ROUND(E11/K11,2)))</f>
        <v>0,00</v>
      </c>
      <c r="M11" s="42"/>
      <c r="N11" s="44">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5">
      <c r="A13" s="17"/>
      <c r="B13" s="126" t="s">
        <v>133</v>
      </c>
      <c r="C13" s="126"/>
      <c r="D13" s="126"/>
      <c r="E13" s="126"/>
      <c r="F13" s="126"/>
      <c r="G13" s="126"/>
      <c r="H13" s="126"/>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5:17" s="12" customFormat="1" ht="15">
      <c r="E15" s="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73"/>
  <sheetViews>
    <sheetView showGridLines="0" zoomScale="77" zoomScaleNormal="77" zoomScalePageLayoutView="85" workbookViewId="0" topLeftCell="A1">
      <selection activeCell="B11" sqref="B11"/>
    </sheetView>
  </sheetViews>
  <sheetFormatPr defaultColWidth="9.00390625" defaultRowHeight="12.75"/>
  <cols>
    <col min="1" max="1" width="5.375" style="1" customWidth="1"/>
    <col min="2" max="2" width="20.625" style="1" customWidth="1"/>
    <col min="3" max="3" width="17.125" style="1" customWidth="1"/>
    <col min="4" max="4" width="34.375" style="1" customWidth="1"/>
    <col min="5" max="5" width="12.875" style="3" customWidth="1"/>
    <col min="6" max="6" width="9.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7</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60">
      <c r="A10" s="35" t="s">
        <v>43</v>
      </c>
      <c r="B10" s="35" t="s">
        <v>15</v>
      </c>
      <c r="C10" s="35" t="s">
        <v>16</v>
      </c>
      <c r="D10" s="35" t="s">
        <v>85</v>
      </c>
      <c r="E10" s="36" t="s">
        <v>60</v>
      </c>
      <c r="F10" s="37"/>
      <c r="G10" s="35" t="str">
        <f>"Nazwa handlowa /
"&amp;C10&amp;" / 
"&amp;D10</f>
        <v>Nazwa handlowa /
Dawka / 
Postać/Opakowanie</v>
      </c>
      <c r="H10" s="35" t="s">
        <v>58</v>
      </c>
      <c r="I10" s="35" t="str">
        <f>B10</f>
        <v>Skład</v>
      </c>
      <c r="J10" s="35" t="s">
        <v>59</v>
      </c>
      <c r="K10" s="35" t="s">
        <v>37</v>
      </c>
      <c r="L10" s="35" t="s">
        <v>38</v>
      </c>
      <c r="M10" s="38" t="s">
        <v>89</v>
      </c>
      <c r="N10" s="35" t="s">
        <v>17</v>
      </c>
    </row>
    <row r="11" spans="1:17" s="12" customFormat="1" ht="49.5" customHeight="1">
      <c r="A11" s="50" t="s">
        <v>2</v>
      </c>
      <c r="B11" s="98" t="s">
        <v>134</v>
      </c>
      <c r="C11" s="97" t="s">
        <v>135</v>
      </c>
      <c r="D11" s="98" t="s">
        <v>136</v>
      </c>
      <c r="E11" s="63">
        <v>24</v>
      </c>
      <c r="F11" s="41" t="s">
        <v>92</v>
      </c>
      <c r="G11" s="42" t="s">
        <v>64</v>
      </c>
      <c r="H11" s="42"/>
      <c r="I11" s="42"/>
      <c r="J11" s="43"/>
      <c r="K11" s="42"/>
      <c r="L11" s="42" t="str">
        <f>IF(K11=0,"0,00",IF(K11&gt;0,ROUND(E11/K11,2)))</f>
        <v>0,00</v>
      </c>
      <c r="M11" s="42"/>
      <c r="N11" s="44">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20.25" customHeight="1">
      <c r="A13" s="17"/>
      <c r="B13" s="125" t="s">
        <v>137</v>
      </c>
      <c r="C13" s="125"/>
      <c r="D13" s="125"/>
      <c r="E13" s="125"/>
      <c r="F13" s="125"/>
      <c r="G13" s="125"/>
      <c r="H13" s="17"/>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1:17" s="12" customFormat="1" ht="15">
      <c r="A15" s="17"/>
      <c r="B15" s="17"/>
      <c r="C15" s="17"/>
      <c r="D15" s="17"/>
      <c r="E15" s="19"/>
      <c r="F15" s="17"/>
      <c r="G15" s="17"/>
      <c r="H15" s="17"/>
      <c r="I15" s="17"/>
      <c r="J15" s="17"/>
      <c r="K15" s="17"/>
      <c r="L15" s="17"/>
      <c r="M15" s="17"/>
      <c r="N15" s="17"/>
      <c r="Q15" s="4"/>
    </row>
    <row r="16" spans="1:17" s="12" customFormat="1" ht="15">
      <c r="A16" s="15"/>
      <c r="B16" s="15"/>
      <c r="C16" s="15"/>
      <c r="D16" s="15"/>
      <c r="E16" s="3"/>
      <c r="F16" s="15"/>
      <c r="G16" s="15"/>
      <c r="H16" s="15"/>
      <c r="I16" s="15"/>
      <c r="J16" s="15"/>
      <c r="K16" s="15"/>
      <c r="L16" s="15"/>
      <c r="M16" s="15"/>
      <c r="N16" s="15"/>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row r="73" spans="5:17" s="12" customFormat="1" ht="15">
      <c r="E73" s="3"/>
      <c r="Q73" s="4"/>
    </row>
  </sheetData>
  <sheetProtection/>
  <mergeCells count="4">
    <mergeCell ref="G2:I2"/>
    <mergeCell ref="H6:I6"/>
    <mergeCell ref="B14:N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70"/>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29.25390625" style="1" customWidth="1"/>
    <col min="3" max="3" width="17.125" style="1" customWidth="1"/>
    <col min="4" max="4" width="25.625" style="1" customWidth="1"/>
    <col min="5" max="5" width="10.625" style="3" customWidth="1"/>
    <col min="6" max="6" width="11.6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DFP.271.133.2021.DB</v>
      </c>
      <c r="C1" s="17"/>
      <c r="D1" s="17"/>
      <c r="E1" s="19"/>
      <c r="F1" s="17"/>
      <c r="G1" s="17"/>
      <c r="H1" s="17"/>
      <c r="I1" s="17"/>
      <c r="J1" s="17"/>
      <c r="K1" s="17"/>
      <c r="L1" s="17"/>
      <c r="M1" s="17"/>
      <c r="N1" s="20" t="s">
        <v>57</v>
      </c>
      <c r="S1" s="2"/>
      <c r="T1" s="2"/>
    </row>
    <row r="2" spans="1:14" ht="15">
      <c r="A2" s="17"/>
      <c r="B2" s="17"/>
      <c r="C2" s="17"/>
      <c r="D2" s="17"/>
      <c r="E2" s="19"/>
      <c r="F2" s="17"/>
      <c r="G2" s="126"/>
      <c r="H2" s="126"/>
      <c r="I2" s="126"/>
      <c r="J2" s="17"/>
      <c r="K2" s="17"/>
      <c r="L2" s="17"/>
      <c r="M2" s="17"/>
      <c r="N2" s="17"/>
    </row>
    <row r="3" spans="1:14" ht="15">
      <c r="A3" s="17"/>
      <c r="B3" s="17"/>
      <c r="C3" s="17"/>
      <c r="D3" s="17"/>
      <c r="E3" s="19"/>
      <c r="F3" s="17"/>
      <c r="G3" s="17"/>
      <c r="H3" s="17"/>
      <c r="I3" s="17"/>
      <c r="J3" s="17"/>
      <c r="K3" s="17"/>
      <c r="L3" s="17"/>
      <c r="M3" s="17"/>
      <c r="N3" s="20" t="s">
        <v>61</v>
      </c>
    </row>
    <row r="4" spans="1:17" ht="15">
      <c r="A4" s="17"/>
      <c r="B4" s="22" t="s">
        <v>14</v>
      </c>
      <c r="C4" s="23">
        <v>8</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88</v>
      </c>
      <c r="H6" s="136">
        <f>SUM(N11:N11)</f>
        <v>0</v>
      </c>
      <c r="I6" s="137"/>
      <c r="J6" s="17"/>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2" customHeight="1">
      <c r="A10" s="35" t="s">
        <v>43</v>
      </c>
      <c r="B10" s="35" t="s">
        <v>15</v>
      </c>
      <c r="C10" s="35" t="s">
        <v>16</v>
      </c>
      <c r="D10" s="35" t="s">
        <v>62</v>
      </c>
      <c r="E10" s="36" t="s">
        <v>63</v>
      </c>
      <c r="F10" s="37"/>
      <c r="G10" s="35" t="str">
        <f>"Nazwa handlowa /
"&amp;C10&amp;" / 
"&amp;D10</f>
        <v>Nazwa handlowa /
Dawka / 
Postać/ Opakowanie</v>
      </c>
      <c r="H10" s="35" t="s">
        <v>58</v>
      </c>
      <c r="I10" s="35" t="str">
        <f>B10</f>
        <v>Skład</v>
      </c>
      <c r="J10" s="35" t="s">
        <v>59</v>
      </c>
      <c r="K10" s="35" t="s">
        <v>37</v>
      </c>
      <c r="L10" s="93" t="s">
        <v>142</v>
      </c>
      <c r="M10" s="96" t="s">
        <v>143</v>
      </c>
      <c r="N10" s="35" t="s">
        <v>17</v>
      </c>
    </row>
    <row r="11" spans="1:17" s="12" customFormat="1" ht="65.25" customHeight="1">
      <c r="A11" s="50" t="s">
        <v>2</v>
      </c>
      <c r="B11" s="98" t="s">
        <v>138</v>
      </c>
      <c r="C11" s="97" t="s">
        <v>139</v>
      </c>
      <c r="D11" s="97" t="s">
        <v>140</v>
      </c>
      <c r="E11" s="58">
        <v>40</v>
      </c>
      <c r="F11" s="41" t="s">
        <v>141</v>
      </c>
      <c r="G11" s="59" t="s">
        <v>64</v>
      </c>
      <c r="H11" s="42"/>
      <c r="I11" s="42"/>
      <c r="J11" s="43"/>
      <c r="K11" s="42"/>
      <c r="L11" s="42" t="str">
        <f>IF(K11=0,"0,00",IF(K11&gt;0,ROUND(E11/K11,2)))</f>
        <v>0,00</v>
      </c>
      <c r="M11" s="42"/>
      <c r="N11" s="44">
        <f>ROUND(L11*ROUND(M11,2),2)</f>
        <v>0</v>
      </c>
      <c r="Q11" s="4"/>
    </row>
    <row r="12" spans="1:17" s="12" customFormat="1" ht="15">
      <c r="A12" s="17"/>
      <c r="B12" s="17"/>
      <c r="C12" s="17"/>
      <c r="D12" s="17"/>
      <c r="E12" s="19"/>
      <c r="F12" s="17"/>
      <c r="G12" s="17"/>
      <c r="H12" s="17"/>
      <c r="I12" s="17"/>
      <c r="J12" s="17"/>
      <c r="K12" s="17"/>
      <c r="L12" s="17"/>
      <c r="M12" s="17"/>
      <c r="N12" s="17"/>
      <c r="Q12" s="4"/>
    </row>
    <row r="13" spans="1:17" s="12" customFormat="1" ht="19.5" customHeight="1">
      <c r="A13" s="17"/>
      <c r="B13" s="125" t="s">
        <v>144</v>
      </c>
      <c r="C13" s="125"/>
      <c r="D13" s="125"/>
      <c r="E13" s="125"/>
      <c r="F13" s="125"/>
      <c r="G13" s="125"/>
      <c r="H13" s="125"/>
      <c r="I13" s="17"/>
      <c r="J13" s="17"/>
      <c r="K13" s="17"/>
      <c r="L13" s="17"/>
      <c r="M13" s="17"/>
      <c r="N13" s="17"/>
      <c r="Q13" s="4"/>
    </row>
    <row r="14" spans="1:17" s="13" customFormat="1" ht="15">
      <c r="A14" s="17"/>
      <c r="B14" s="138" t="s">
        <v>87</v>
      </c>
      <c r="C14" s="138"/>
      <c r="D14" s="138"/>
      <c r="E14" s="138"/>
      <c r="F14" s="138"/>
      <c r="G14" s="138"/>
      <c r="H14" s="138"/>
      <c r="I14" s="138"/>
      <c r="J14" s="138"/>
      <c r="K14" s="138"/>
      <c r="L14" s="138"/>
      <c r="M14" s="138"/>
      <c r="N14" s="138"/>
      <c r="Q14" s="4"/>
    </row>
    <row r="15" spans="1:17" s="12" customFormat="1" ht="15">
      <c r="A15" s="17"/>
      <c r="B15" s="17"/>
      <c r="C15" s="17"/>
      <c r="D15" s="17"/>
      <c r="E15" s="19"/>
      <c r="F15" s="17"/>
      <c r="G15" s="17"/>
      <c r="H15" s="17"/>
      <c r="I15" s="17"/>
      <c r="J15" s="17"/>
      <c r="K15" s="17"/>
      <c r="L15" s="17"/>
      <c r="M15" s="17"/>
      <c r="N15" s="17"/>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2021-12-03T11:04:03Z</cp:lastPrinted>
  <dcterms:created xsi:type="dcterms:W3CDTF">2003-05-16T10:10:29Z</dcterms:created>
  <dcterms:modified xsi:type="dcterms:W3CDTF">2021-12-06T11:05:46Z</dcterms:modified>
  <cp:category/>
  <cp:version/>
  <cp:contentType/>
  <cp:contentStatus/>
</cp:coreProperties>
</file>