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045" tabRatio="952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</sheets>
  <definedNames/>
  <calcPr fullCalcOnLoad="1"/>
</workbook>
</file>

<file path=xl/sharedStrings.xml><?xml version="1.0" encoding="utf-8"?>
<sst xmlns="http://schemas.openxmlformats.org/spreadsheetml/2006/main" count="2744" uniqueCount="759">
  <si>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</si>
  <si>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</si>
  <si>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</si>
  <si>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</si>
  <si>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</si>
  <si>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</si>
  <si>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</si>
  <si>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</si>
  <si>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</si>
  <si>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</si>
  <si>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</si>
  <si>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</si>
  <si>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</si>
  <si>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</si>
  <si>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</si>
  <si>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</si>
  <si>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</si>
  <si>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</si>
  <si>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</si>
  <si>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</si>
  <si>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</si>
  <si>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</si>
  <si>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</si>
  <si>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</si>
  <si>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</si>
  <si>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</si>
  <si>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</si>
  <si>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</si>
  <si>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</si>
  <si>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</si>
  <si>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</si>
  <si>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</si>
  <si>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</si>
  <si>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</si>
  <si>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</si>
  <si>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</si>
  <si>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</si>
  <si>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</si>
  <si>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</si>
  <si>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</si>
  <si>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</si>
  <si>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</si>
  <si>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</si>
  <si>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</si>
  <si>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</si>
  <si>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</si>
  <si>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</si>
  <si>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</si>
  <si>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</si>
  <si>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</si>
  <si>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</si>
  <si>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</si>
  <si>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</si>
  <si>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</si>
  <si>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</si>
  <si>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</si>
  <si>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</si>
  <si>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</si>
  <si>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</si>
  <si>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</si>
  <si>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</si>
  <si>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</si>
  <si>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</si>
  <si>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</si>
  <si>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</si>
  <si>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</si>
  <si>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</si>
  <si>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</si>
  <si>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</si>
  <si>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</si>
  <si>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</si>
  <si>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</si>
  <si>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</si>
  <si>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</si>
  <si>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</si>
  <si>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</si>
  <si>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</si>
  <si>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</si>
  <si>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</si>
  <si>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</si>
  <si>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</si>
  <si>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</si>
  <si>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</si>
  <si>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</si>
  <si>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</si>
  <si>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</si>
  <si>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</si>
  <si>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</si>
  <si>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</si>
  <si>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</si>
  <si>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</si>
  <si>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</si>
  <si>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</si>
  <si>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</si>
  <si>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</si>
  <si>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</si>
  <si>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</si>
  <si>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</si>
  <si>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</si>
  <si>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</si>
  <si>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</si>
  <si>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</si>
  <si>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</si>
  <si>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</si>
  <si>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</si>
  <si>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</si>
  <si>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</si>
  <si>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</si>
  <si>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</si>
  <si>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</si>
  <si>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</si>
  <si>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</si>
  <si>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</si>
  <si>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</si>
  <si>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</si>
  <si>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</si>
  <si>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</si>
  <si>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</si>
  <si>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</si>
  <si>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</si>
  <si>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</si>
  <si>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</si>
  <si>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</si>
  <si>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</si>
  <si>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</si>
  <si>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</si>
  <si>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</si>
  <si>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</si>
  <si>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</si>
  <si>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</si>
  <si>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</si>
  <si>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</si>
  <si>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</si>
  <si>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</si>
  <si>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</si>
  <si>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</si>
  <si>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</si>
  <si>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</si>
  <si>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</si>
  <si>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</si>
  <si>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</si>
  <si>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</si>
  <si>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</si>
  <si>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</si>
  <si>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</si>
  <si>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</si>
  <si>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</si>
  <si>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</si>
  <si>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</si>
  <si>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</si>
  <si>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</si>
  <si>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</si>
  <si>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</si>
  <si>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załącznik nr ….. do umowy</t>
  </si>
  <si>
    <t>* wykaz C Obwieszczenia MZ aktualny na dzień składania oferty</t>
  </si>
  <si>
    <t>50 mg/ml; 10 ml</t>
  </si>
  <si>
    <t>Postać/ Opakowanie</t>
  </si>
  <si>
    <t>100 mg</t>
  </si>
  <si>
    <t>500 mg</t>
  </si>
  <si>
    <t>Postać/Opakowanie</t>
  </si>
  <si>
    <t>1 g</t>
  </si>
  <si>
    <t>200 mg</t>
  </si>
  <si>
    <t>100mg</t>
  </si>
  <si>
    <t>roztwór do wstrzykiwań, fiol.</t>
  </si>
  <si>
    <t>Ilość opakowań</t>
  </si>
  <si>
    <t xml:space="preserve">Ilość </t>
  </si>
  <si>
    <t>tabletki o przedłużonym uwalnianiu</t>
  </si>
  <si>
    <t>4 mg</t>
  </si>
  <si>
    <t>400 mg</t>
  </si>
  <si>
    <t>1000 mg</t>
  </si>
  <si>
    <t>50 mg</t>
  </si>
  <si>
    <t>40 mg</t>
  </si>
  <si>
    <t>postać stała doustna</t>
  </si>
  <si>
    <t>5 mg/ml; 5 ml</t>
  </si>
  <si>
    <t>300 mg</t>
  </si>
  <si>
    <t xml:space="preserve">roztwór do wstrz. </t>
  </si>
  <si>
    <t>250 mg</t>
  </si>
  <si>
    <t>stała postać doustna</t>
  </si>
  <si>
    <t>80 mg</t>
  </si>
  <si>
    <t>roztwór do wstrz.</t>
  </si>
  <si>
    <t>roztwór do
wstrzykiwań</t>
  </si>
  <si>
    <t>0,1 mg</t>
  </si>
  <si>
    <t>2 mg</t>
  </si>
  <si>
    <t>2,5 mg</t>
  </si>
  <si>
    <t>15 mg</t>
  </si>
  <si>
    <t>5 mg</t>
  </si>
  <si>
    <t>10 mg</t>
  </si>
  <si>
    <t>roztwór do infuzji</t>
  </si>
  <si>
    <t>75 mg</t>
  </si>
  <si>
    <t>25 mg</t>
  </si>
  <si>
    <t>Acidum acetylsalicylicum</t>
  </si>
  <si>
    <t>200 ml</t>
  </si>
  <si>
    <t xml:space="preserve">postać stała doustna </t>
  </si>
  <si>
    <t xml:space="preserve">10 mg </t>
  </si>
  <si>
    <t>Ferrosi sulfas</t>
  </si>
  <si>
    <t>zawiesina doustna</t>
  </si>
  <si>
    <t>100 mg/ml; 5 ml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</si>
  <si>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</si>
  <si>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</si>
  <si>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</si>
  <si>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</si>
  <si>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</si>
  <si>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</si>
  <si>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</si>
  <si>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</si>
  <si>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</si>
  <si>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</si>
  <si>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Postać / Opakowanie</t>
  </si>
  <si>
    <t>2 g</t>
  </si>
  <si>
    <t xml:space="preserve">Postać </t>
  </si>
  <si>
    <t xml:space="preserve">krople do oczu, roztwór </t>
  </si>
  <si>
    <t>Dexamethasonum</t>
  </si>
  <si>
    <t>Kalii chloridum</t>
  </si>
  <si>
    <t>maść: tuba 15 g</t>
  </si>
  <si>
    <t>maść do oczu</t>
  </si>
  <si>
    <t>Phytomenadionum</t>
  </si>
  <si>
    <t>10 mg/ ml; 1 ml</t>
  </si>
  <si>
    <t xml:space="preserve">czopki doodbytnicze </t>
  </si>
  <si>
    <t>30 mg</t>
  </si>
  <si>
    <t>60 mg</t>
  </si>
  <si>
    <t>3 mg</t>
  </si>
  <si>
    <t>Ranitidinum</t>
  </si>
  <si>
    <t>forma doustna stała</t>
  </si>
  <si>
    <t>Tobramycinum</t>
  </si>
  <si>
    <t>Paracetamolum</t>
  </si>
  <si>
    <t xml:space="preserve">roztwór do inf. </t>
  </si>
  <si>
    <t>fiol.</t>
  </si>
  <si>
    <t>amp.</t>
  </si>
  <si>
    <t>amp</t>
  </si>
  <si>
    <t>Butelka plastikowa: płyn 200 ml.</t>
  </si>
  <si>
    <t>opakowań</t>
  </si>
  <si>
    <t>* wymagany jeden podmiot odpowiedzialny</t>
  </si>
  <si>
    <t>DFP.271.29.2018.ADB</t>
  </si>
  <si>
    <t>Topotecan hydrochloride* ^ **</t>
  </si>
  <si>
    <t>1 mg/ml</t>
  </si>
  <si>
    <t>2 mg/ml</t>
  </si>
  <si>
    <t xml:space="preserve"> 4mg/ml</t>
  </si>
  <si>
    <t xml:space="preserve"> koncentrat do sporządzania roztworu do infuzji fiol.</t>
  </si>
  <si>
    <t>^ wymagany jeden podmiot odpowiedzialny</t>
  </si>
  <si>
    <r>
      <t>Topotecan hydrochloride* ^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**</t>
    </r>
  </si>
  <si>
    <t>Vincristini sulphas* ^ **</t>
  </si>
  <si>
    <t>1 mg/ml, 1 ml</t>
  </si>
  <si>
    <t xml:space="preserve"> 1 mg/ml 5 ml</t>
  </si>
  <si>
    <t>Cladribinum * **</t>
  </si>
  <si>
    <t>1mg/ml; 10 ml</t>
  </si>
  <si>
    <t>roztwór do wlewów
dożylnych</t>
  </si>
  <si>
    <t>Vinblastini sulfas * **</t>
  </si>
  <si>
    <t>liof. i rozp. do przyg. roztw. do wstrz.</t>
  </si>
  <si>
    <t>Ifosfamidum * ^ **</t>
  </si>
  <si>
    <t xml:space="preserve">proszek do sporządzania roztworu do wstrzykiwań </t>
  </si>
  <si>
    <t>Busulfan *</t>
  </si>
  <si>
    <t>2 mg x 100 tabl. powl.</t>
  </si>
  <si>
    <t>tabl powl</t>
  </si>
  <si>
    <t>Tretinoinum *</t>
  </si>
  <si>
    <t>10 mg x 100 kaps</t>
  </si>
  <si>
    <t>kapsułki</t>
  </si>
  <si>
    <t>Dexamethasoni phosphas SF*</t>
  </si>
  <si>
    <t>4 mg/ml; 1 ml</t>
  </si>
  <si>
    <t xml:space="preserve">roztwór do wstrzykiwań a 5 amp. </t>
  </si>
  <si>
    <t>* wykaz C Obwieszczenia Ministra Zdrowia aktualny na dzień składania oferty</t>
  </si>
  <si>
    <t>Olanzapina^ ^^</t>
  </si>
  <si>
    <t>^wymagany jeden podmiot odpowiedzialny</t>
  </si>
  <si>
    <t>^^ opakowanie max 30 tabl</t>
  </si>
  <si>
    <t>Olanzapina ^</t>
  </si>
  <si>
    <t>tabletki ulegające rozpadowi w jamie ustnej</t>
  </si>
  <si>
    <t>Kalii citras + Kalii hydrogenocarbonas</t>
  </si>
  <si>
    <t>782 mg K+ / 3 g</t>
  </si>
  <si>
    <t>granulat musujący bezcukrowy, sasz.</t>
  </si>
  <si>
    <t>Amlodipinum ^</t>
  </si>
  <si>
    <t>Ramipril ^</t>
  </si>
  <si>
    <t>Acidum tranexamicum</t>
  </si>
  <si>
    <t>100mg/ml, 5 ml</t>
  </si>
  <si>
    <t>roztwór do wstrzykiwań dożylnych, amp</t>
  </si>
  <si>
    <t>Natrii valproas + Acidum valproicum ^</t>
  </si>
  <si>
    <t>(66,66 mg +29,03 mg)/sasz.</t>
  </si>
  <si>
    <t>granulat o przedłużonym uwalnianiu</t>
  </si>
  <si>
    <t>(166,76 mg + 72,61 mg)/sasz.</t>
  </si>
  <si>
    <t>(500,06 mg + 217,75 mg)/sasz.</t>
  </si>
  <si>
    <t>(666,60 mg + 290,27 mg)/sasz.</t>
  </si>
  <si>
    <t>Sertralinum</t>
  </si>
  <si>
    <t>Budesonidum ^</t>
  </si>
  <si>
    <t>0,25mg/ml; 2 ml</t>
  </si>
  <si>
    <t>zawiesina do nebulizacji</t>
  </si>
  <si>
    <t>0,5 mg/ml, 2 ml</t>
  </si>
  <si>
    <t>Acarbosum</t>
  </si>
  <si>
    <t>Acebutololum</t>
  </si>
  <si>
    <t>200mg</t>
  </si>
  <si>
    <t>Acidum folicum*</t>
  </si>
  <si>
    <t>Amiloridum
+ Hydrochlorothiazidum</t>
  </si>
  <si>
    <t>5 mg
+ 50 mg</t>
  </si>
  <si>
    <t>Amitriptylini
hydrochloridum*</t>
  </si>
  <si>
    <t>Benserazidum + Levodopum</t>
  </si>
  <si>
    <t>200 mg + 50 mg</t>
  </si>
  <si>
    <t>Benserazidum
+ Levodopum*</t>
  </si>
  <si>
    <t>25 mg
+ 100 mg</t>
  </si>
  <si>
    <t>12,5 mg
+ 50 mg</t>
  </si>
  <si>
    <t>Biperideni hydrochloridum</t>
  </si>
  <si>
    <t>Brimonidini tartras</t>
  </si>
  <si>
    <t>2 mg/ml; 5 ml</t>
  </si>
  <si>
    <t>krople do oczu,
roztwór</t>
  </si>
  <si>
    <t>Budesonidum</t>
  </si>
  <si>
    <t>400 mcg</t>
  </si>
  <si>
    <t>OPAKOWANIE proszek do inhalacji w kapsułkach twardych x 60 kaps + inhalator</t>
  </si>
  <si>
    <t>Carvedilol*</t>
  </si>
  <si>
    <t>6,25 mg</t>
  </si>
  <si>
    <t>12,5 mg</t>
  </si>
  <si>
    <t>Danazolum</t>
  </si>
  <si>
    <t>Digoxinum</t>
  </si>
  <si>
    <t>250 µg</t>
  </si>
  <si>
    <t>Diltiazemum</t>
  </si>
  <si>
    <t>Doxazosinum*</t>
  </si>
  <si>
    <t>Everolimusum*</t>
  </si>
  <si>
    <t>0,25 mg</t>
  </si>
  <si>
    <t>60 tabl</t>
  </si>
  <si>
    <t>0,5 MG</t>
  </si>
  <si>
    <t>Finasteridum **</t>
  </si>
  <si>
    <t>Fluticasoni propionas</t>
  </si>
  <si>
    <t>500 mcg
/dawkę inh., 60 dawek</t>
  </si>
  <si>
    <t>OPAKOWANIE proszek do inhalacji</t>
  </si>
  <si>
    <t>Fluvoxamini maleas</t>
  </si>
  <si>
    <t>Gabapentinum, laktoza jednowodna *</t>
  </si>
  <si>
    <t>dwuczęściowa, biała, nieprzezroczysta, żelatynowa kapsułka</t>
  </si>
  <si>
    <t>dwuczęściowa, żółta, nieprzezroczysta, żelatynowa kapsułka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</si>
  <si>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</si>
  <si>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 xml:space="preserve"> Równoważnik białka 1,6 g/100 ml (hydrolizat serwatki o znacznym stopniu hydrolizy). Tłuszcz 3,5 g/100 ml (w tym kwas linolowy 455 mg/100 ml, kwas α-linolenowy 83 mg/100 ml, AA 12 mg/100 ml, DHA 11 mg/100 ml, EPA 2,3 mg/100 ml). Węglowodany 7 g/100 ml (w tym laktoza 2,9 g/100 ml), oligosacharydy prebiotyczne GOS/FOS 0,8 mg/100 ml, błonnik 0,6 g/100 ml, witaminy. skł. mineralne, L-karnityna, tauryna, cholina, inozytol, 67 kcal/100 ml (280 kJ/100 ml), bezglutenu</t>
  </si>
  <si>
    <t>proszek: puszka 450 g</t>
  </si>
  <si>
    <t>Hydrocortisoni acetatas</t>
  </si>
  <si>
    <t>10 mg/g; 15 g</t>
  </si>
  <si>
    <t>krem : tuba 15 g</t>
  </si>
  <si>
    <t>Hydrocortisoni butyras</t>
  </si>
  <si>
    <t>1 mg/g; 20 ml</t>
  </si>
  <si>
    <t>płyn do stos. na skórę  but. 20 ml</t>
  </si>
  <si>
    <t>Hydroxycarbamide</t>
  </si>
  <si>
    <t>Isosorbidi mononitras</t>
  </si>
  <si>
    <t>tabl. o przedł. uwalnianiu</t>
  </si>
  <si>
    <t>Lansoprazolum</t>
  </si>
  <si>
    <t>postać stała doustna ^</t>
  </si>
  <si>
    <t>Levodopum
+ Benserazidum</t>
  </si>
  <si>
    <t>100 mg
+ 25 mg</t>
  </si>
  <si>
    <t>kaps. typu HBS</t>
  </si>
  <si>
    <t>Levothyroxinum narticum * **</t>
  </si>
  <si>
    <t>Levothyroxinum natricum * **</t>
  </si>
  <si>
    <t>100 mcg</t>
  </si>
  <si>
    <t>Medroxyprogesteroni
acetas</t>
  </si>
  <si>
    <t>150 mg/ml; 3,3 ml</t>
  </si>
  <si>
    <t xml:space="preserve">zawiesina do wstrz. </t>
  </si>
  <si>
    <t>Megestroli acetas</t>
  </si>
  <si>
    <t>40 mg/ml, 240 ml</t>
  </si>
  <si>
    <t>zawiesina doustna, butelka</t>
  </si>
  <si>
    <t>Metformini hydrochloridum*</t>
  </si>
  <si>
    <t>Metildigoxinum</t>
  </si>
  <si>
    <t>Quetiapinum**</t>
  </si>
  <si>
    <t>tabletki powlekane</t>
  </si>
  <si>
    <t>Ramipril **</t>
  </si>
  <si>
    <t>Sulfamethoxazolum
+ Trimethoprimum</t>
  </si>
  <si>
    <t>(200 mg
+ 40 mg)
/5 ml; 100 ml</t>
  </si>
  <si>
    <t>Thiethylperazini maleatas*</t>
  </si>
  <si>
    <t>6,5 mg</t>
  </si>
  <si>
    <t>Ticlopidini hydrochloridum</t>
  </si>
  <si>
    <t>Topiramatum* ^</t>
  </si>
  <si>
    <t>Zuclopenthixolum</t>
  </si>
  <si>
    <t>* w przypadku takiej samej substancji czynnej wymagany jeden podmiot odpowiedzialny</t>
  </si>
  <si>
    <t>^ max 30 szt w opakowaniu</t>
  </si>
  <si>
    <t>** max 100 szt w opakowaniu</t>
  </si>
  <si>
    <t>Acidum clavulanicum +
Amoxicillinum*</t>
  </si>
  <si>
    <t>125 mg
+ 500 mg</t>
  </si>
  <si>
    <t>875 mg
+ 125 mg</t>
  </si>
  <si>
    <t>Fentanylum</t>
  </si>
  <si>
    <t>50 mcg/ml; 2 ml</t>
  </si>
  <si>
    <t>Methadoni hydrochloridum *</t>
  </si>
  <si>
    <t>1 mg/ml; 100 ml</t>
  </si>
  <si>
    <t>syrop: but. 100 ml</t>
  </si>
  <si>
    <t>1 mg/ml; 1000 ml</t>
  </si>
  <si>
    <t>syrop: but. 1000 ml</t>
  </si>
  <si>
    <t>Morphini sulfas*</t>
  </si>
  <si>
    <t>tabletki o przedłużonym uwalnianiu lub tabletki powlekane o zmodyfikowanym uwalnianiu</t>
  </si>
  <si>
    <t>60mg</t>
  </si>
  <si>
    <t>Oxycodoni hydrochloridum
+ Naloxoni hydrochloridum*</t>
  </si>
  <si>
    <t>5 mg + 2,5
mg</t>
  </si>
  <si>
    <t>10 mg + 5
mg</t>
  </si>
  <si>
    <t>20 mg + 10
mg</t>
  </si>
  <si>
    <t>40 mg + 20
mg</t>
  </si>
  <si>
    <t>*wymagany jeden podmiot odpowiedzialny w przypadku tej samej substancji czynnej</t>
  </si>
  <si>
    <t>Antazolinum</t>
  </si>
  <si>
    <t>50mg/ml; 2 ml</t>
  </si>
  <si>
    <t>Atropini sulfas*</t>
  </si>
  <si>
    <t>0,5 mg/ml</t>
  </si>
  <si>
    <t>Bupivacaine hydrochloride</t>
  </si>
  <si>
    <t>(5 mg/ml) 10 ml</t>
  </si>
  <si>
    <t>25mg/ml; 2 ml</t>
  </si>
  <si>
    <t>roztwór do wstrz. doż.</t>
  </si>
  <si>
    <t>Dopaminum</t>
  </si>
  <si>
    <t>40mg/ml, 5 ml</t>
  </si>
  <si>
    <t>Epinephrinum</t>
  </si>
  <si>
    <t>1mg/ml; 1ml</t>
  </si>
  <si>
    <t xml:space="preserve">roztwór do wstrzykiwań, amp </t>
  </si>
  <si>
    <t>(20 mg/ml) 20 ml</t>
  </si>
  <si>
    <t>Magnesii sulfas</t>
  </si>
  <si>
    <t>200 mg/ml; 10ml</t>
  </si>
  <si>
    <t>Metoclopramid hydrochloridum</t>
  </si>
  <si>
    <t>5mg/ml; 2 ml</t>
  </si>
  <si>
    <t>Naloxoni hydrochloridum</t>
  </si>
  <si>
    <t>400 µg/1 ml</t>
  </si>
  <si>
    <t>Natrii chloridum</t>
  </si>
  <si>
    <t>100 mg/ml; 10 ml</t>
  </si>
  <si>
    <t>Papaverinum
hydrochloricum</t>
  </si>
  <si>
    <t>20 mg/ ml; 2 ml</t>
  </si>
  <si>
    <t>Pentoxifyllinum</t>
  </si>
  <si>
    <t>20 mg/ml; 15 ml</t>
  </si>
  <si>
    <t xml:space="preserve">koncentrat do
sporządzania
roztworu do infuzji </t>
  </si>
  <si>
    <t xml:space="preserve">20 mg/ml; 5 ml </t>
  </si>
  <si>
    <t xml:space="preserve">tabl. o przedł. uwalnianiu </t>
  </si>
  <si>
    <t xml:space="preserve">tabl. drażowane </t>
  </si>
  <si>
    <t>Propranololi
hydrochloridum*</t>
  </si>
  <si>
    <t>Propranololi
hydrochloridum</t>
  </si>
  <si>
    <t>1 mg/ml; 1 ml</t>
  </si>
  <si>
    <t>(80 mg
+ 16 mg)/ml; 5 ml</t>
  </si>
  <si>
    <t>Pilocarpini hydrochloridum</t>
  </si>
  <si>
    <t>20 mg/ml; 10 ml ( 2 x 5 ml)</t>
  </si>
  <si>
    <t>Sulfacetamide sodium</t>
  </si>
  <si>
    <t>100 mg/ml; 0,5 ml</t>
  </si>
  <si>
    <t>krople do oczu: 12 minimsów po 0,5 ml</t>
  </si>
  <si>
    <t>*wymagany jeden podmiot odpowiedzialny w przypadku tej samej subst. czynnej</t>
  </si>
  <si>
    <t>Iohexolum</t>
  </si>
  <si>
    <t>647 mg/ml, 20 ml</t>
  </si>
  <si>
    <t>Amiodaronum</t>
  </si>
  <si>
    <t>Amoxicillinum
+ Acidum clavulanicum</t>
  </si>
  <si>
    <t>(2 g
+ 200 mg)
/2,2 g</t>
  </si>
  <si>
    <t>proszek do
sporządzania
roztworu do infuzji</t>
  </si>
  <si>
    <t>Voriconazole</t>
  </si>
  <si>
    <t>proszek do sporządzania
roztworu do infuzji, fiol.</t>
  </si>
  <si>
    <t>Ganciclovirum</t>
  </si>
  <si>
    <t xml:space="preserve">proszek do sporz. roztw. do inf. </t>
  </si>
  <si>
    <t>Amikacinum ^</t>
  </si>
  <si>
    <t>5 mg/ml; 100 ml</t>
  </si>
  <si>
    <t>roztwór do infuzji gotowy do użycia, butelka</t>
  </si>
  <si>
    <t>10 mg/ml, 100 ml</t>
  </si>
  <si>
    <t>Natrium Chloratum 10 % ***</t>
  </si>
  <si>
    <t>10 g/100 ml</t>
  </si>
  <si>
    <t>roztwór do wstrzykiwań, flakon</t>
  </si>
  <si>
    <t>Wchłanialny filc hemostatyczny wykonany z włókien kolagenowych pochodzenia bydlęcego (110mg kolagenu na 10cm2); obie strony równie aktywne; absorpcja po około 3 tyg; brak komponentów pochodzenia ludzkiego; produkt zachowuje swój kształt po nasiąknięciu krwią; materiał może być całkowicie usunięty po ustąpieniu krwawienia; może być stosowany w połączeniu z antybiotykami/ klejem fibrynowym</t>
  </si>
  <si>
    <t>5 cm x 8 cm x 6 szt</t>
  </si>
  <si>
    <t>Gąbka hemostatyczna</t>
  </si>
  <si>
    <t xml:space="preserve"> ^ wymagany jeden podmiot odpowiedzialny</t>
  </si>
  <si>
    <t>*** Import docelowy</t>
  </si>
  <si>
    <t>Cefuroximum</t>
  </si>
  <si>
    <t>proszek do sporządzania roztworu do wstrzykiwań, fiol.</t>
  </si>
  <si>
    <t>Vancomycinum*</t>
  </si>
  <si>
    <t>liofilizat lub proszek do sporządzania roztworu do wlewu dożylnego lub infuzji</t>
  </si>
  <si>
    <t>*wymagany jeden podmiot odpowiedzialny</t>
  </si>
  <si>
    <t xml:space="preserve"> 0,28 mg/g; 32,50 g</t>
  </si>
  <si>
    <t>aerozol do stos. na skórę</t>
  </si>
  <si>
    <t>Erythromycinum</t>
  </si>
  <si>
    <t>proszek do sporz. roztw. do inf., fiol. proszku</t>
  </si>
  <si>
    <t>Hydrocortisonum +
Oxytetracyclinum</t>
  </si>
  <si>
    <t xml:space="preserve"> aerozol zaw. 9,3 mg + 3,1 mg/g; 32,25 g</t>
  </si>
  <si>
    <t>Neomycinum</t>
  </si>
  <si>
    <t>11,72 mg/g; 32 g</t>
  </si>
  <si>
    <t xml:space="preserve">aerozol </t>
  </si>
  <si>
    <t>Fluoresceinum</t>
  </si>
  <si>
    <t>roztwór do wstrz., amp.</t>
  </si>
  <si>
    <t>Piracetamum</t>
  </si>
  <si>
    <t>12 g/60 ml</t>
  </si>
  <si>
    <t>Beractantum</t>
  </si>
  <si>
    <t>25 mg/ml; 4 ml</t>
  </si>
  <si>
    <t xml:space="preserve">zawiesina do podawania dotchawiczego </t>
  </si>
  <si>
    <t>Urapidilum*</t>
  </si>
  <si>
    <t>25 mg/5 ml</t>
  </si>
  <si>
    <t>roztwór do
wstrzykiwań, amp</t>
  </si>
  <si>
    <t>50 mg/ 10 ml</t>
  </si>
  <si>
    <t>Belimumab</t>
  </si>
  <si>
    <t>Do zakupu 120 mg i 400 MG</t>
  </si>
  <si>
    <t>proszek do sporządzania  koncentratu roztworu do infuzji, fiol.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</si>
  <si>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</si>
  <si>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</si>
  <si>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</si>
  <si>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</si>
  <si>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9 mg/ml; 10 ml</t>
  </si>
  <si>
    <t>Rocuronii bromidum</t>
  </si>
  <si>
    <t>50 mg/5 ml</t>
  </si>
  <si>
    <t xml:space="preserve">315 lub 391 mg K+ </t>
  </si>
  <si>
    <t>tabl. lub kaps. o przedł. uwalnianiu</t>
  </si>
  <si>
    <t>Amiodaroni hydrochloridum</t>
  </si>
  <si>
    <t>50mg/ml; 3ml</t>
  </si>
  <si>
    <t>roztwór do wstrzykiwań, amp.</t>
  </si>
  <si>
    <t>Metamizolum natricum ^</t>
  </si>
  <si>
    <t>0,5 g/ml; 5 ml</t>
  </si>
  <si>
    <t>0,5 g/ml; 2 ml</t>
  </si>
  <si>
    <t>Szczepionka przeciw cholerze (inaktywowana, doustna).</t>
  </si>
  <si>
    <t xml:space="preserve">1 dawka zawiesiny szczepionki (3 ml) zawiera: − Łącznie 1,25x1011 bakterii następujących szczepów: Vibrio cholerae O1 Inaba, biotyp klasyczny 31,25x109 bakterii* Vibrio cholerae O1 Inaba, biotyp El Tor 31,25x109 bakterii* Vibrio cholerae O1 Ogawa, biotyp klasyczny  31,25x109 bakterii* Vibrio cholerae O1 Ogawa, biotyp klasyczny 31,25x109 bakterii* − podjednostka rekombinantu toksyny B cholery (rCTB) 1 mg </t>
  </si>
  <si>
    <t xml:space="preserve">zawiesina i granulat musujący do sporządzania zawiesiny doustnej FIOL. 3 ML + TOREBKA 5,6 G (2 fiolki + 2 saszetki) opakowanie - 2 szt.
</t>
  </si>
  <si>
    <t xml:space="preserve"> Szczepionka przeciw błonicy, tężcowi i poliomyelitis (inaktywowana), adsorbowana, </t>
  </si>
  <si>
    <t xml:space="preserve">1 dawka (0,5 ml) zawiera: nie mniej niż 2 j.m. + nie mniej niż 20 j.m. + 40 jednostek antygenu D + 8 jednostek antygenu D + 32 jednostki antygenu D/0,5 ml, </t>
  </si>
  <si>
    <t>ampułko-strzykawka a 0,5 ml z igłą *</t>
  </si>
  <si>
    <t xml:space="preserve">Szczepionka przeciw kleszczowemu zapaleniu mózgu (cały wirus, inaktywowany)
</t>
  </si>
  <si>
    <t>1,2μg/0,25ml</t>
  </si>
  <si>
    <t>ampułko-strzykawka a 0,25 ml *</t>
  </si>
  <si>
    <t xml:space="preserve">Vaccinum encephalitidis ixodibus advectae inactivatum Szczepionka przeciw kleszczowemu zapaleniu mózgu (cały wirus, inaktywowany)
</t>
  </si>
  <si>
    <t>2,4μg/0,5ml</t>
  </si>
  <si>
    <t>ampułko-strzykawka a 0,5 ml *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</si>
  <si>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</si>
  <si>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</si>
  <si>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</si>
  <si>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>Neisseria vaccinum Szczepionka skoniugowana przeciw meningokokom grupy A, C, W-135 i Y</t>
  </si>
  <si>
    <t xml:space="preserve">1 dawka szczepionki (0,5 ml) zawiera: Polisacharyd Neisseria meningitidis grupy A1 5 μg Polisacharyd Neisseria meningitidis grupy C1 5 μg  Polisacharyd Neisseria meningitidis grupy W-1351 5 μg  Polisacharyd Neisseria meningitidis grupy Y1 5 μg  1 skoniugowane z toksoidem tężcowym jako nośnikiem białkowym 44 μg </t>
  </si>
  <si>
    <t>proszek i rozpuszczalnik do sporządzania roztworu do wstrzykiwań (0,5ml) *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</si>
  <si>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</si>
  <si>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</si>
  <si>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+ 1 igła*</t>
  </si>
  <si>
    <t xml:space="preserve">Szczepionka przeciw wściekliźnie stosowana u ludzi. </t>
  </si>
  <si>
    <t>nie mniej niż 2,5 j.m. wirusa wścieklizny, szczep Wistar Rabies PM/WI38 1503-3M/0,5 ml; 1 dawka (0,5 ml)</t>
  </si>
  <si>
    <t>1 fiol. proszku + 1 amp.-strzyk. Rozpuszczalnika do sporządzania zawiesiny do wstrzykiwań  + 1 igła (0,5 ml)*</t>
  </si>
  <si>
    <t>Szczepionka przeciw błonicy i tężcowi, adsorbowana, o zmniejszonej zawartości antygenu</t>
  </si>
  <si>
    <t>nie mniej niż 40 j.m. toksoidu tężcowego i nie mniej niż 5 j.m. toksoidu błoniczego/0,5 ml; 1 dawka (0,5 ml)</t>
  </si>
  <si>
    <t xml:space="preserve">zawiesina do wstrzykiwań, 1 amp. 0,5 ml </t>
  </si>
  <si>
    <t>Szczepionka przeciw poliomyelitis, inaktywowana</t>
  </si>
  <si>
    <t>1 dawka 0,5 ml zawiera: Wirus poliomyelitis typ 1, szczep Mahoney (inaktywowany)
40 jednostek antygenu D,
Wirus poliomyelitis typ 2, szczep  MEF-1 (inaktywowany) 8 jednostek antygenu D,
Wirus poliomyelitis typ 3, szczep Saukett (inaktywowany) 32 jednostki antygenu D</t>
  </si>
  <si>
    <t>zawiesina do wstrzykiwań w ampułko-strzykawce, 1 amp.-strzyk. 0,5 ml *</t>
  </si>
  <si>
    <t>* opakowanie x 1 sztuka</t>
  </si>
  <si>
    <t>Ilość sztuk / opakowań dotyczy poz 1</t>
  </si>
  <si>
    <t>Vaccinum hepatitidis A inactivatum adsorbatum Szczepionka przeciw wirusowemu zapaleniu wątroby typu A, inaktywowana, adsorbowana</t>
  </si>
  <si>
    <t xml:space="preserve">160 jednostek antygenowych wirusa zapalenia wątroby typu A, szczep GBM / 0,5 ml; </t>
  </si>
  <si>
    <t xml:space="preserve">zawiesina do wstrzykiwań, 1 amp.-strzyk. 0,5 ml 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</si>
  <si>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</si>
  <si>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</si>
  <si>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</si>
  <si>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 xml:space="preserve"> Szczepionka przeciw pneumokokom sacharydowa, skoniugowana, adsorbowana (13-walentna)</t>
  </si>
  <si>
    <t xml:space="preserve">1 dawka (0,5 ml) zawiera: Polisacharyd pneumokokowy: serotyp 1 - 2,2 μg, serotyp 3 - 2,2 μg, serotyp 4 - 2,2 μg, serotyp 5 - 2,2 μg, serotyp 6A - 2,2 μg, serotyp 6B - 4,4 μg, serotyp 7F - 2,2 μg, serotyp 9V - -2,2 μg                             serotyp 14 - 2,2 μg, serotyp 18C - 2,2 μg, serotyp 19A - 2,2 μg, serotyp 19F - 2,2 μg, serotyp 23F - 2,2  μg                         </t>
  </si>
  <si>
    <t>zawiesina do wstrzykiwań, 1 amp.-strzyk. 0,5 ml + 1 igła *</t>
  </si>
  <si>
    <t xml:space="preserve">Szczepionka przeciw wirusowi brodawczaka ludzkiego [typy 6, 11, 16, 18, 31, 33, 45, 52, 58] (rekombinowana, adsorbowana), 9-walentna </t>
  </si>
  <si>
    <t>zawiesina do wstrzykiwań, ampułko-strzykawka a 0,5 ml *</t>
  </si>
  <si>
    <t>Szczepionka przeciw wirusowemu zapaleniu wątroby typu A, inaktywowana, adsorbowana1 dawka (0,5 ml) zawiera nie mniej niż 720 j. ELISA antygenu wirusa HAV szczep HM175</t>
  </si>
  <si>
    <t>1 dawka (0,5 ml) zawiera nie mniej niż 720 j. ELISA antygenu wirusa HAV szczep HM175</t>
  </si>
  <si>
    <t>zawiesina do wstrzykiwań, 1 ampułko-strzykawka+igła*</t>
  </si>
  <si>
    <t>Szczepionka przeciw błonnicy, tężcowi i krztuścowi ( bezkomórkowa złożona), adsorbowana o zmniejszonej ilosci antygenów</t>
  </si>
  <si>
    <t>1 dawka (0,5 ml) zawiera: nie mniej niż 2 j.m. toksoidu błoniczego, nie mniej niż 20 j.m. toksoidu tężcowego, antygeny krztuśca (8 µg toksoidu krztuścowego, 8 µg hemaglutyniny włókienkowej, 2,5 µg pertaktyny)</t>
  </si>
  <si>
    <t>zaw. do wstrzykiwa; 1 ampułkostrzykawka 0,5 ml *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</si>
  <si>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</si>
  <si>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</si>
  <si>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zawiesina do wstrzykiwań; 1 ampułkostrzykawka 1 ml z igłą*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</si>
  <si>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</si>
  <si>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</t>
  </si>
  <si>
    <t>zawiesina do wstrzykiwań; 1 ampułkostrzykawka 0,5 ml z igłą*</t>
  </si>
  <si>
    <t>50 mg/2 ml lub 50 mg/5 ml</t>
  </si>
  <si>
    <t xml:space="preserve">roztwór do wstrz. dom. i doż. </t>
  </si>
  <si>
    <t>Darbepoetin alfa</t>
  </si>
  <si>
    <t>Ilość dawek a 10 mcg</t>
  </si>
  <si>
    <t>Torasemidum *</t>
  </si>
  <si>
    <t>Simeticonum*</t>
  </si>
  <si>
    <t>100 mg/ml; 30 ml</t>
  </si>
  <si>
    <t>krople doustne, emulsja; fl.</t>
  </si>
  <si>
    <t>Acetylcysteinum</t>
  </si>
  <si>
    <t>600 mg</t>
  </si>
  <si>
    <t>tabl. musujące/ proszek do sporządzania roztworu doustnego/granulat do sporządzania roztworu doustnego</t>
  </si>
  <si>
    <t>Ambroxolum</t>
  </si>
  <si>
    <t>Argenti nitras</t>
  </si>
  <si>
    <t>10 mg/ml, 0,5 ml</t>
  </si>
  <si>
    <t>Bifidobacterium lactis + Lactobacillus acidophilus + Lactobacillus delbrueckii subsp. bulgaricus</t>
  </si>
  <si>
    <t>1 kaps. zawiera 1,6 mld bakterii kwasu mlekowego (w stosunku 43,75% :43,75% :12,5%)</t>
  </si>
  <si>
    <t>Bilastinum</t>
  </si>
  <si>
    <t xml:space="preserve">20 mg </t>
  </si>
  <si>
    <t>Ceftaroline fosamil</t>
  </si>
  <si>
    <t>0,6 g</t>
  </si>
  <si>
    <t>proszek do sporządzania koncentratu roztworu do infuzji, fiol</t>
  </si>
  <si>
    <t>Clomethiazoli edisylatas</t>
  </si>
  <si>
    <t>Dapagliflozinum</t>
  </si>
  <si>
    <t>Delphini consolidae
tinctura</t>
  </si>
  <si>
    <t>834 mg/ml; 100 g</t>
  </si>
  <si>
    <t xml:space="preserve">płyn do stos. na skórę </t>
  </si>
  <si>
    <t>Dexamethasonum
+ Neomycinum
+ Polymyxinum B</t>
  </si>
  <si>
    <t>(1 mg+ 3500 j.m.+ 6000 j.m.)/ml; 1 op. 3,5 g</t>
  </si>
  <si>
    <t>Dinoprostonum</t>
  </si>
  <si>
    <t>0,5 mg/3 g</t>
  </si>
  <si>
    <t xml:space="preserve">żel dopochwowy, strzykawka 3 g </t>
  </si>
  <si>
    <t>105 mg Fe2+</t>
  </si>
  <si>
    <t>1 mg/g; 15 g</t>
  </si>
  <si>
    <t>Hydroxyzini hydrochloridum</t>
  </si>
  <si>
    <t>Hydroxyzini
hydrochloridum</t>
  </si>
  <si>
    <t>Ibuprofenum**</t>
  </si>
  <si>
    <t>Lercanidipini
hydrochloridum*</t>
  </si>
  <si>
    <t>Lidocainum ^</t>
  </si>
  <si>
    <t>plaster leczniczy</t>
  </si>
  <si>
    <t>Linezolidum</t>
  </si>
  <si>
    <t xml:space="preserve">"Pianka oczyszczająca do skóry, nie wymaga użycia wody, pH 5,5; Zawiera:
panthenol oraz kreatynę; nie zawiera parabenów i fenoksyetanolu "
"Pianka oczyszczająca do skóry, nie wymaga użycia wody, pH 5,5; Zawiera:
panthenol oraz kreatynę; nie zawiera parabenów i fenoksyetanolu "
"Pianka oczyszczająca do skóry, nie wymaga użycia wody, pH 5,5; Zawiera:
panthenol oraz kreatynę; nie zawiera parabenów i fenoksyetanolu "
</t>
  </si>
  <si>
    <t xml:space="preserve"> 400 ml</t>
  </si>
  <si>
    <t>pianka oczyszczająca</t>
  </si>
  <si>
    <t>Magnesii hydroaspartas +
Pyridoxini hydrochloridum</t>
  </si>
  <si>
    <t>70 mg Mg2+
+ 5 mg</t>
  </si>
  <si>
    <t>Mebeverini hydrochloridum</t>
  </si>
  <si>
    <t>135 mg</t>
  </si>
  <si>
    <t>MICONAZOLUM SL W-D 2%</t>
  </si>
  <si>
    <t>40 g</t>
  </si>
  <si>
    <t>żel doustny</t>
  </si>
  <si>
    <t xml:space="preserve">Midodrin </t>
  </si>
  <si>
    <t>Molsidominum</t>
  </si>
  <si>
    <t>5 mg/g; 3 g</t>
  </si>
  <si>
    <t>maść do oczu: tuba 3 g</t>
  </si>
  <si>
    <t>Nicergolinum</t>
  </si>
  <si>
    <t>Nystatinum</t>
  </si>
  <si>
    <t>100 000 j.m.</t>
  </si>
  <si>
    <t xml:space="preserve">tabl. dopochwowe </t>
  </si>
  <si>
    <t>500000j.m.</t>
  </si>
  <si>
    <t>Paracetamolum*</t>
  </si>
  <si>
    <t>drażetki lub tabl.powl.</t>
  </si>
  <si>
    <t>Polidocanolum  *</t>
  </si>
  <si>
    <t>30 mg/ml; 2 ml</t>
  </si>
  <si>
    <t>20 mg/ml; 2 ml</t>
  </si>
  <si>
    <t>Povidonum iodinatum</t>
  </si>
  <si>
    <t>(100 mg/g), 100 g</t>
  </si>
  <si>
    <t>maść: tuba 100 g</t>
  </si>
  <si>
    <t>Preparat ziołowy:  Xylitol, Glycerin, Panthenol,  Octenidine HCI, Menthol, Mentha Piperita Oil, Eucalyptol, Zinc Citrate, Riboflavin, Niacinamide</t>
  </si>
  <si>
    <t>30 ml</t>
  </si>
  <si>
    <t>spray, butelka z dozownikiem</t>
  </si>
  <si>
    <t>Sulfasalazinum</t>
  </si>
  <si>
    <t xml:space="preserve">tabl. powl. EN </t>
  </si>
  <si>
    <t>Thiaminum</t>
  </si>
  <si>
    <t>3 mg/g; 3,5 g</t>
  </si>
  <si>
    <t>Trazodonum</t>
  </si>
  <si>
    <t>tabl. o przedłużonym uwalnianianiu</t>
  </si>
  <si>
    <t>Trimebutinum</t>
  </si>
  <si>
    <t>Vecuronium</t>
  </si>
  <si>
    <t>proszek do sporządzania roztworu do wstrzykiwań., amp</t>
  </si>
  <si>
    <t>Verapamilum*</t>
  </si>
  <si>
    <t>tabl. powl. lub tabl. drażowane</t>
  </si>
  <si>
    <t>Żelazo elementarne, olej MCT (Medium Chain Triglycerides – średniołańcuchowe triglicerydy)</t>
  </si>
  <si>
    <t>10 mg/ml; 50 ml</t>
  </si>
  <si>
    <t>zawiesina</t>
  </si>
  <si>
    <t>* wymaganu jeden podmiot odpowiedzialny w przypadku tej samej substancji czynnej</t>
  </si>
  <si>
    <t>^ opakowanie nie większe niż 5 szt</t>
  </si>
  <si>
    <t>Dexpanthenolum</t>
  </si>
  <si>
    <t>żel do oczu</t>
  </si>
  <si>
    <t>50 mg/g; 10 g</t>
  </si>
  <si>
    <t>Albuminum humanum</t>
  </si>
  <si>
    <t>200 mg/ml;  do zakupu w rozlewie: 50 ml i 100 ml</t>
  </si>
  <si>
    <t>roztw. do inf. doż.</t>
  </si>
  <si>
    <t>Ajmaline***</t>
  </si>
  <si>
    <t>0,05g/10ml</t>
  </si>
  <si>
    <t>Corticorelin***</t>
  </si>
  <si>
    <t>amp. + rozp. 1ml</t>
  </si>
  <si>
    <t>Diazoxide***</t>
  </si>
  <si>
    <t>kaps.</t>
  </si>
  <si>
    <t>Procarbazine***</t>
  </si>
  <si>
    <t>kaps</t>
  </si>
  <si>
    <t>*** import docelowy</t>
  </si>
  <si>
    <t>Dipyridamole***</t>
  </si>
  <si>
    <t>0,01g/2 ml</t>
  </si>
  <si>
    <t xml:space="preserve">0,05 G </t>
  </si>
  <si>
    <t xml:space="preserve">fiol. + rozp. </t>
  </si>
  <si>
    <t>5 g</t>
  </si>
  <si>
    <t>Tetracosactide***</t>
  </si>
  <si>
    <t>1 mg/1 ml</t>
  </si>
  <si>
    <t>Custodiol^^</t>
  </si>
  <si>
    <t>Do zakupu w objętości 1 l i 2 l</t>
  </si>
  <si>
    <t>płyn do perfuzji nerek</t>
  </si>
  <si>
    <t>^^ możliwy import docelowy</t>
  </si>
  <si>
    <t>Thiaminum^</t>
  </si>
  <si>
    <t>100mg/ 2ml</t>
  </si>
  <si>
    <t>^ czasowe dopuszczenie lub import docelowy</t>
  </si>
  <si>
    <t>Thiopentalum natricum^</t>
  </si>
  <si>
    <t>proszek do sporządzania roztworu do wstrzykiwań; fiol.</t>
  </si>
  <si>
    <t>^ Import Docelowy</t>
  </si>
  <si>
    <t>Ketaminum^^</t>
  </si>
  <si>
    <t>^^ możliwe czasowe dopuszczenie</t>
  </si>
  <si>
    <t>polisacharydowy system hemostatyczny</t>
  </si>
  <si>
    <t>3 g</t>
  </si>
  <si>
    <t>proszek + aplikator 38 cm</t>
  </si>
  <si>
    <t>opatrunekz bł. poliuretaniwej impregnowany chlorheksydyną ( 2% roztworu glukonianu chlorheksydyny)</t>
  </si>
  <si>
    <t>10 cm x 12 cm</t>
  </si>
  <si>
    <t>Opatrunek z błony poliuretanowej do wkłuć centralnych</t>
  </si>
  <si>
    <t>Silicone oil (polidimetylosiloksan)</t>
  </si>
  <si>
    <t>5000 - 5700 cSt; 10ml</t>
  </si>
  <si>
    <t>fiol. lub strzyk.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</si>
  <si>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</si>
  <si>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</si>
  <si>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500 ml, SmartFlex</t>
  </si>
  <si>
    <t>płyn o smaku waniliowym i truskawkowym; 200 ml</t>
  </si>
  <si>
    <t>1 saszetka zawiera 5 g L-glutaminy; w 100g zawarte jest: 1700kJ/400kcal; Białko 100g; L-glutamina 100g; Węglowodany 0g;Tłuszcz 0g</t>
  </si>
  <si>
    <t>Doustny preparat aminokwasowy L-glutaminy w proszku, do żywienia przez zgłębnik lub żywienia doustnego. Niekompletny pod względem odżywczym; 5 g</t>
  </si>
  <si>
    <t xml:space="preserve">proszek, saszetki </t>
  </si>
  <si>
    <t>Maltodekstryna, guma ksantanowa, guma guar; nie zawiera: glutenu i laktozy</t>
  </si>
  <si>
    <t>100g: 1230kJ/290 kcal, tłuszcz 0g, węglowodany 57,6g; błonnik 28,0g, białko 0,8g</t>
  </si>
  <si>
    <t>proszek, 175 g</t>
  </si>
  <si>
    <t>Modyfik. mleko w proszku przeznaczone dla niemowląt od urodzenia z tendencją do ulewań po posiłkach. Zawiera mączkę z ziaren chlebowca świętojańskiego. Zawiera dodatek wielonienasyconych kwasów tłuszczowych.</t>
  </si>
  <si>
    <t>białko 1,6 g/100 ml. Tłuszcz 3,5 g/100 ml( nasycone kwasy tłuszczowe 3,5 g/ 100 ml, Jednonienasycone kwasy tłuszczowe 1,3g/100 ml , wielonienasycone kwasy tłuszczowe 0,6g/100 ml), Węglowodany 7 g/100 ml (w tym laktoza 6,1 g/100 ml). Składniki mineralne. Witaminy. Nukleotydy. DHA 6,7 mg/100 ml  Wzbogacony w taurynę, inozytol i cholinę. Wartość energetyczna 66 kcal/100 ml (275 kJ/100 ml). Osmolarność 260 mOsmol/l. Produkt bezglutenowy</t>
  </si>
  <si>
    <t xml:space="preserve">proszek; 400 g; 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</si>
  <si>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</si>
  <si>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>saszetka 1 g</t>
  </si>
  <si>
    <t>proszek, saszetka; suplement białka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</si>
  <si>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</si>
  <si>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1,5 kcal/ml, białko7,7g/100 ml, błonnik 1,5g/100 ml, osmolarności 395 mOsmol/l</t>
  </si>
  <si>
    <t>1000 ml, worek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</si>
  <si>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</si>
  <si>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 ml : wartość energetyczna:635 kJ/150 kcal; białko 3,9 g, węglowodany 33,5 g, tłuszcz 0 g; błonnik 0 g składniki mineralne, pierwiastki śladowe,  witaminy, cholina 69 mg; o smaku truskawkowym i jabłkowym</t>
  </si>
  <si>
    <t xml:space="preserve"> opakowań 
a 5 amp</t>
  </si>
  <si>
    <t xml:space="preserve">2. </t>
  </si>
  <si>
    <t>48.</t>
  </si>
  <si>
    <t>49.</t>
  </si>
  <si>
    <t>50.</t>
  </si>
  <si>
    <t>51.</t>
  </si>
  <si>
    <t>52.</t>
  </si>
  <si>
    <t>53.</t>
  </si>
  <si>
    <t>54.</t>
  </si>
  <si>
    <t>55.</t>
  </si>
  <si>
    <t>opakowań a 10 ml ( 2 x 5 ml)</t>
  </si>
  <si>
    <t>dawek a 120 mg</t>
  </si>
  <si>
    <t>dawek a 2,5 g</t>
  </si>
  <si>
    <t>roztwór do wstrz., fiol.</t>
  </si>
  <si>
    <r>
      <t xml:space="preserve">Podmiot Odpowiedzialny
</t>
    </r>
  </si>
  <si>
    <r>
      <t xml:space="preserve">Podmiot Odpowiedzialny
</t>
    </r>
  </si>
  <si>
    <r>
      <t xml:space="preserve">1 dawka (0,5 ml) zawiera około: Białko L12,3 wirusa brodawczaka ludzkiego : typu </t>
    </r>
    <r>
      <rPr>
        <b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30 μg, typu </t>
    </r>
    <r>
      <rPr>
        <b/>
        <sz val="11"/>
        <color indexed="8"/>
        <rFont val="Calibri"/>
        <family val="2"/>
      </rPr>
      <t>11</t>
    </r>
    <r>
      <rPr>
        <sz val="11"/>
        <color indexed="8"/>
        <rFont val="Calibri"/>
        <family val="2"/>
      </rPr>
      <t xml:space="preserve"> 40 μg, typu </t>
    </r>
    <r>
      <rPr>
        <b/>
        <sz val="11"/>
        <color indexed="8"/>
        <rFont val="Calibri"/>
        <family val="2"/>
      </rPr>
      <t>16</t>
    </r>
    <r>
      <rPr>
        <sz val="11"/>
        <color indexed="8"/>
        <rFont val="Calibri"/>
        <family val="2"/>
      </rPr>
      <t xml:space="preserve"> 60 μg, typu </t>
    </r>
    <r>
      <rPr>
        <b/>
        <sz val="11"/>
        <color indexed="8"/>
        <rFont val="Calibri"/>
        <family val="2"/>
      </rPr>
      <t>18</t>
    </r>
    <r>
      <rPr>
        <sz val="11"/>
        <color indexed="8"/>
        <rFont val="Calibri"/>
        <family val="2"/>
      </rPr>
      <t xml:space="preserve"> 40 μg, typu </t>
    </r>
    <r>
      <rPr>
        <b/>
        <sz val="11"/>
        <color indexed="8"/>
        <rFont val="Calibri"/>
        <family val="2"/>
      </rPr>
      <t>31</t>
    </r>
    <r>
      <rPr>
        <sz val="11"/>
        <color indexed="8"/>
        <rFont val="Calibri"/>
        <family val="2"/>
      </rPr>
      <t xml:space="preserve"> 20 μg, typu </t>
    </r>
    <r>
      <rPr>
        <b/>
        <sz val="11"/>
        <color indexed="8"/>
        <rFont val="Calibri"/>
        <family val="2"/>
      </rPr>
      <t>33</t>
    </r>
    <r>
      <rPr>
        <sz val="11"/>
        <color indexed="8"/>
        <rFont val="Calibri"/>
        <family val="2"/>
      </rPr>
      <t xml:space="preserve"> 20 μg, typu </t>
    </r>
    <r>
      <rPr>
        <b/>
        <sz val="11"/>
        <rFont val="Calibri"/>
        <family val="2"/>
      </rPr>
      <t>45</t>
    </r>
    <r>
      <rPr>
        <sz val="11"/>
        <color indexed="8"/>
        <rFont val="Calibri"/>
        <family val="2"/>
      </rPr>
      <t xml:space="preserve"> 20 μg, typu </t>
    </r>
    <r>
      <rPr>
        <b/>
        <sz val="11"/>
        <color indexed="8"/>
        <rFont val="Calibri"/>
        <family val="2"/>
      </rPr>
      <t>52</t>
    </r>
    <r>
      <rPr>
        <sz val="11"/>
        <color indexed="8"/>
        <rFont val="Calibri"/>
        <family val="2"/>
      </rPr>
      <t xml:space="preserve"> 20 μg, typu</t>
    </r>
    <r>
      <rPr>
        <b/>
        <sz val="11"/>
        <color indexed="8"/>
        <rFont val="Calibri"/>
        <family val="2"/>
      </rPr>
      <t xml:space="preserve"> 58</t>
    </r>
    <r>
      <rPr>
        <sz val="11"/>
        <color indexed="8"/>
        <rFont val="Calibri"/>
        <family val="2"/>
      </rPr>
      <t xml:space="preserve"> 20 μg, </t>
    </r>
  </si>
  <si>
    <t>dawek a 50 ml</t>
  </si>
  <si>
    <t>^ wytwarzany w UE</t>
  </si>
  <si>
    <t>a 1 L</t>
  </si>
  <si>
    <t>roztwór do wstrz. dożylnych</t>
  </si>
  <si>
    <t>**oświadczenie podmiotu odpowiedzialnego  oferowanego produktu leczniczego o gęstości roztworu</t>
  </si>
  <si>
    <t>** oświadczenie podmiotu odpowiedzialnego  oferowanego produktu leczniczego o gęstości roztworu</t>
  </si>
  <si>
    <t>** oświadczenie podmiotu odpowiedzialnego  oferowanego produktu leczniczego o gęstości roztworu od producenta</t>
  </si>
  <si>
    <t>OPAKOWAŃ</t>
  </si>
  <si>
    <r>
      <t>Telmisartanum</t>
    </r>
    <r>
      <rPr>
        <sz val="11"/>
        <color indexed="36"/>
        <rFont val="Calibri"/>
        <family val="2"/>
      </rPr>
      <t>*</t>
    </r>
  </si>
  <si>
    <r>
      <t>Chlorpromazini
hydrochloridum</t>
    </r>
    <r>
      <rPr>
        <sz val="11"/>
        <color indexed="36"/>
        <rFont val="Calibri"/>
        <family val="2"/>
      </rPr>
      <t>*</t>
    </r>
  </si>
  <si>
    <t>Pentoxifyllinum*</t>
  </si>
  <si>
    <r>
      <t>Pentoxifyllinum</t>
    </r>
    <r>
      <rPr>
        <sz val="11"/>
        <color indexed="36"/>
        <rFont val="Calibri"/>
        <family val="2"/>
      </rPr>
      <t>*</t>
    </r>
  </si>
  <si>
    <t xml:space="preserve">opakowań a 12 minimsów po 0,5 ml </t>
  </si>
  <si>
    <t>Dla dawki 120 mg:
Nazwa handlowa:
Dawka:
Postać/ Opakowanie:
Dla dawki 400 mg:
Nazwa handlowa:
Dawka:
Postać/ Opakowanie:</t>
  </si>
  <si>
    <t xml:space="preserve">Dla dawki 120 mg:
Dla dawki 400 mg:
</t>
  </si>
  <si>
    <t>Oferowana ilość dawek a 120 mg</t>
  </si>
  <si>
    <t>Cena brutto jednej dawki a 120 mg</t>
  </si>
  <si>
    <t>Do zakupu w dawkach</t>
  </si>
  <si>
    <t xml:space="preserve">Cena brutto jednej  dawki a 10 mcg </t>
  </si>
  <si>
    <t>10 mcg</t>
  </si>
  <si>
    <t>20 mcg</t>
  </si>
  <si>
    <t>30 mcg</t>
  </si>
  <si>
    <t>40 mcg</t>
  </si>
  <si>
    <t>50 mcg</t>
  </si>
  <si>
    <t>60 mcg</t>
  </si>
  <si>
    <t>Oferowana ilość dawek a 50 ml</t>
  </si>
  <si>
    <t>Cena brutto jednej dawki a 50 ml</t>
  </si>
  <si>
    <t>dla dawki: 200 mg/ml, 50 ml
Nazwa handlowa:
Dawka:
Postać/ Opakowanie:
dla dawki: 200 mg/ml, 100 ml
Nazwa handlowa:
Dawka:
Postać/ Opakowanie:</t>
  </si>
  <si>
    <t>dla dawki: 200 mg/ml, 50 ml:
dla dawki: 200 mg/ml, 100 ml:</t>
  </si>
  <si>
    <t xml:space="preserve">Treosulfan*** ^ </t>
  </si>
  <si>
    <t xml:space="preserve">Melphalan*** ^ </t>
  </si>
  <si>
    <t>** oświadczenie podmiotu odpowiedzialnego   oferowanego produktu leczniczego o gęstości roztworu po rekonstytucji</t>
  </si>
  <si>
    <t>Dla dawki 2,5 g:
Nazwa handlowa:
Dawka:
Postać/ Opakowanie:
Dla dawki 5 g:
Nazwa handlowa:
Dawka:
Postać/ Opakowanie:</t>
  </si>
  <si>
    <t>Oferowana ilość dawek a 2,5 g</t>
  </si>
  <si>
    <t>Cena brutto jednej dawki a 2,5 g</t>
  </si>
  <si>
    <t xml:space="preserve">Kod EAN
</t>
  </si>
  <si>
    <r>
      <t>Kod EAN</t>
    </r>
    <r>
      <rPr>
        <b/>
        <sz val="11"/>
        <color indexed="8"/>
        <rFont val="Calibri"/>
        <family val="2"/>
      </rPr>
      <t xml:space="preserve"> przy oferowaniu Produktu leczniczego</t>
    </r>
  </si>
  <si>
    <t>roztwór do wstrz., amp-strzyk.</t>
  </si>
  <si>
    <t>10 mg/1ml; 10 ml</t>
  </si>
  <si>
    <t>roztwór do inf., mini plasco</t>
  </si>
  <si>
    <t>Oświadczamy, że oferowane przez nas w części 17 (poz. 30); 48 (poz. 4, 48); 63-64 dietetyczne środki spożywcze specjalnego przeznaczenia medycznego są dopuszczone do obrotu na zasadach określonych w ustawie o bezpieczeństwie żywności i żywienia (dotyczy wykonawców oferujących dietetyczne środki spożywcze specjalnego przeznaczenia medycznego)</t>
  </si>
  <si>
    <r>
      <t xml:space="preserve">Oświadczamy, że oferowane przez nas w części 26 (poz. 5), 56, 60-62, 48 (poz. 21, 37) </t>
    </r>
    <r>
      <rPr>
        <sz val="11"/>
        <color indexed="8"/>
        <rFont val="Times New Roman"/>
        <family val="1"/>
      </rPr>
      <t>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</t>
    </r>
  </si>
  <si>
    <r>
  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tj.………………………....……………., oraz w pkt. 1 wskazujemy jego wartość bez kwoty podatku VAT.</t>
    </r>
    <r>
      <rPr>
        <i/>
        <sz val="11"/>
        <rFont val="Times New Roman"/>
        <family val="1"/>
      </rPr>
      <t xml:space="preserve"> (UWAGA! - brak skreśleń i oświadczenia w tym zakresie ze strony Wykonawcy oznacza, że oferta Wykonawcy składającego ofertę nie będzie prowadzić do powstania u Zamawiającego obowiązku podatkowego.)</t>
    </r>
  </si>
  <si>
    <t>część 65</t>
  </si>
  <si>
    <t>Metamizolum natricum ^ *</t>
  </si>
  <si>
    <t>część 66</t>
  </si>
  <si>
    <r>
      <t xml:space="preserve"> Kompletna pod względem odżywczym dieta o wysokiej zawartości białka i niskim indeksie glikemicznym. Zawiera cukry i substancję słodzącą.  Wartość odżywcza w 100 ml białko 7 g, węglowodany 10,8g  w tym izomaltoza 1,3g; tłuszcze 2,8 g;1,25 kcal/ml; witaminy i minerały.     </t>
    </r>
    <r>
      <rPr>
        <sz val="11"/>
        <color indexed="62"/>
        <rFont val="Calibri"/>
        <family val="2"/>
      </rPr>
      <t>Zamawiający wyraża zgodę na wycenę diety kompletnej pod względem odżywczym, o wysokiej zawartości białka i niskim indeksie glikemicznym. Zawierającą cukry i substancję słodzącą.; wartość odżywcza w 100 ml białko 9g, węglodowany 15,7 g w tym izomaltoza 1,2 g: tłuszcze 6,3g; 1,6 kcal/ml; witaminy i minerały.</t>
    </r>
  </si>
  <si>
    <r>
      <t xml:space="preserve">*Zamawiający wymaga aby w Karcie Charakterystyki Produktu Leczniczego </t>
    </r>
    <r>
      <rPr>
        <sz val="11"/>
        <rFont val="Calibri"/>
        <family val="2"/>
      </rPr>
      <t>była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zawarta informacja, iż oferowany produkt można mieszać z produktem Tramadol</t>
    </r>
  </si>
  <si>
    <r>
      <t xml:space="preserve">Oświadczamy, że oferowane przez nas w części części: 1-16; 17 (poz. 1-29, 31-56); 18-25; 26 (poz. 1, 2, 3,  4): 27-47, 48 (poz. 1-3, 5-20, 22-36, 38-47); 49-59, </t>
    </r>
    <r>
      <rPr>
        <sz val="11"/>
        <color indexed="62"/>
        <rFont val="Times New Roman"/>
        <family val="1"/>
      </rPr>
      <t xml:space="preserve">65, 66 </t>
    </r>
    <r>
      <rPr>
        <sz val="11"/>
        <rFont val="Times New Roman"/>
        <family val="1"/>
      </rPr>
      <t>produkty lecznicze są dopuszczone do obrotu na terenie Polski na zasadach określonych w art. 3 lub 4 ust. 1 i 2 lub 4a ustawy prawo farmaceutyczne.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Jednocześnie oświadczamy, że na każdorazowe wezwanie Zamawiającego przedstawimy dokumenty dopuszczające do obrotu na terenie Polski. (dotyczy wykonawców oferujących produkty lecznicze)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</si>
</sst>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Calibri"/>
      <family val="2"/>
    </font>
    <font>
      <sz val="11"/>
      <color indexed="63"/>
      <name val="Calibri"/>
      <family val="2"/>
    </font>
    <font>
      <b/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36"/>
      <name val="Calibri"/>
      <family val="2"/>
    </font>
    <font>
      <strike/>
      <sz val="11"/>
      <name val="Calibri"/>
      <family val="2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Calibri"/>
      <family val="2"/>
    </font>
    <font>
      <sz val="11"/>
      <color rgb="FF313131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4"/>
      <name val="Calibri"/>
      <family val="2"/>
    </font>
    <font>
      <strike/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8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8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3" fontId="9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right" vertical="top"/>
      <protection locked="0"/>
    </xf>
    <xf numFmtId="9" fontId="9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68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1" xfId="42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75" fontId="9" fillId="0" borderId="10" xfId="4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5" fontId="9" fillId="0" borderId="10" xfId="42" applyNumberFormat="1" applyFont="1" applyFill="1" applyBorder="1" applyAlignment="1">
      <alignment vertical="center" wrapText="1"/>
    </xf>
    <xf numFmtId="175" fontId="9" fillId="0" borderId="10" xfId="42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56" applyFont="1">
      <alignment/>
      <protection/>
    </xf>
    <xf numFmtId="175" fontId="9" fillId="0" borderId="10" xfId="44" applyNumberFormat="1" applyFont="1" applyFill="1" applyBorder="1" applyAlignment="1">
      <alignment horizontal="center" vertical="center" wrapText="1"/>
    </xf>
    <xf numFmtId="0" fontId="9" fillId="0" borderId="0" xfId="56" applyFont="1" applyBorder="1">
      <alignment/>
      <protection/>
    </xf>
    <xf numFmtId="175" fontId="9" fillId="0" borderId="10" xfId="44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175" fontId="9" fillId="0" borderId="10" xfId="42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42" applyNumberFormat="1" applyFont="1" applyFill="1" applyBorder="1" applyAlignment="1" applyProtection="1">
      <alignment horizontal="left" vertical="top" wrapText="1"/>
      <protection locked="0"/>
    </xf>
    <xf numFmtId="175" fontId="9" fillId="0" borderId="0" xfId="42" applyNumberFormat="1" applyFont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3" fontId="11" fillId="0" borderId="14" xfId="42" applyNumberFormat="1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175" fontId="9" fillId="0" borderId="0" xfId="4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 applyProtection="1">
      <alignment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 horizontal="left" vertical="center" wrapText="1"/>
    </xf>
    <xf numFmtId="175" fontId="11" fillId="0" borderId="10" xfId="42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175" fontId="9" fillId="33" borderId="10" xfId="42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3" fontId="9" fillId="0" borderId="10" xfId="42" applyNumberFormat="1" applyFont="1" applyFill="1" applyBorder="1" applyAlignment="1">
      <alignment horizontal="left" vertical="center" wrapText="1"/>
    </xf>
    <xf numFmtId="175" fontId="9" fillId="0" borderId="10" xfId="44" applyNumberFormat="1" applyFont="1" applyFill="1" applyBorder="1" applyAlignment="1">
      <alignment horizontal="left" vertical="center" wrapText="1"/>
    </xf>
    <xf numFmtId="0" fontId="9" fillId="0" borderId="10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/>
    </xf>
    <xf numFmtId="175" fontId="9" fillId="0" borderId="10" xfId="4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5" fontId="9" fillId="0" borderId="0" xfId="42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0" xfId="0" applyNumberFormat="1" applyFont="1" applyFill="1" applyBorder="1" applyAlignment="1" applyProtection="1">
      <alignment horizontal="left" vertical="top" wrapText="1"/>
      <protection locked="0"/>
    </xf>
    <xf numFmtId="175" fontId="9" fillId="0" borderId="0" xfId="44" applyNumberFormat="1" applyFont="1" applyFill="1" applyBorder="1" applyAlignment="1">
      <alignment horizontal="center" vertical="center"/>
    </xf>
    <xf numFmtId="175" fontId="9" fillId="0" borderId="0" xfId="42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75" fontId="9" fillId="0" borderId="0" xfId="42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75" fontId="9" fillId="0" borderId="10" xfId="42" applyNumberFormat="1" applyFont="1" applyFill="1" applyBorder="1" applyAlignment="1">
      <alignment horizontal="left" vertical="center"/>
    </xf>
    <xf numFmtId="0" fontId="9" fillId="0" borderId="0" xfId="55" applyFont="1" applyAlignment="1">
      <alignment horizontal="center" vertical="center"/>
      <protection/>
    </xf>
    <xf numFmtId="0" fontId="39" fillId="0" borderId="10" xfId="0" applyFont="1" applyBorder="1" applyAlignment="1">
      <alignment vertical="center"/>
    </xf>
    <xf numFmtId="0" fontId="9" fillId="0" borderId="10" xfId="44" applyNumberFormat="1" applyFont="1" applyFill="1" applyBorder="1" applyAlignment="1">
      <alignment horizontal="left" vertical="center" wrapText="1"/>
    </xf>
    <xf numFmtId="0" fontId="39" fillId="0" borderId="10" xfId="42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0" fontId="9" fillId="0" borderId="16" xfId="42" applyNumberFormat="1" applyFont="1" applyFill="1" applyBorder="1" applyAlignment="1">
      <alignment vertical="center" wrapText="1"/>
    </xf>
    <xf numFmtId="0" fontId="39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 shrinkToFi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42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39" fillId="0" borderId="10" xfId="0" applyNumberFormat="1" applyFont="1" applyBorder="1" applyAlignment="1">
      <alignment horizontal="left" vertical="center" wrapText="1"/>
    </xf>
    <xf numFmtId="0" fontId="9" fillId="0" borderId="10" xfId="56" applyNumberFormat="1" applyFont="1" applyFill="1" applyBorder="1" applyAlignment="1">
      <alignment horizontal="left" vertical="center" wrapText="1"/>
      <protection/>
    </xf>
    <xf numFmtId="0" fontId="39" fillId="0" borderId="10" xfId="0" applyNumberFormat="1" applyFont="1" applyBorder="1" applyAlignment="1">
      <alignment horizontal="left" vertical="center"/>
    </xf>
    <xf numFmtId="0" fontId="9" fillId="0" borderId="10" xfId="42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9" fillId="0" borderId="10" xfId="44" applyNumberFormat="1" applyFont="1" applyFill="1" applyBorder="1" applyAlignment="1">
      <alignment horizontal="left" vertical="center"/>
    </xf>
    <xf numFmtId="49" fontId="9" fillId="0" borderId="10" xfId="58" applyNumberFormat="1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75" fontId="39" fillId="0" borderId="13" xfId="42" applyNumberFormat="1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10" xfId="59" applyFont="1" applyFill="1" applyBorder="1" applyAlignment="1" applyProtection="1">
      <alignment horizontal="left" vertical="center" wrapText="1"/>
      <protection/>
    </xf>
    <xf numFmtId="175" fontId="9" fillId="0" borderId="10" xfId="42" applyNumberFormat="1" applyFont="1" applyFill="1" applyBorder="1" applyAlignment="1" applyProtection="1">
      <alignment horizontal="left" vertical="center" wrapText="1" shrinkToFit="1"/>
      <protection locked="0"/>
    </xf>
    <xf numFmtId="44" fontId="9" fillId="0" borderId="10" xfId="68" applyFont="1" applyBorder="1" applyAlignment="1">
      <alignment horizontal="left" vertical="center" wrapText="1"/>
    </xf>
    <xf numFmtId="175" fontId="9" fillId="0" borderId="10" xfId="44" applyNumberFormat="1" applyFont="1" applyFill="1" applyBorder="1" applyAlignment="1">
      <alignment horizontal="left" vertical="center"/>
    </xf>
    <xf numFmtId="175" fontId="9" fillId="0" borderId="12" xfId="42" applyNumberFormat="1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3" fontId="9" fillId="0" borderId="10" xfId="44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3" fontId="9" fillId="0" borderId="10" xfId="68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3" fontId="6" fillId="0" borderId="11" xfId="45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75" fontId="5" fillId="0" borderId="10" xfId="4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39" fillId="0" borderId="0" xfId="56" applyFont="1">
      <alignment/>
      <protection/>
    </xf>
    <xf numFmtId="0" fontId="39" fillId="0" borderId="12" xfId="0" applyFont="1" applyFill="1" applyBorder="1" applyAlignment="1" applyProtection="1">
      <alignment horizontal="left" vertical="center" wrapText="1"/>
      <protection locked="0"/>
    </xf>
    <xf numFmtId="0" fontId="39" fillId="0" borderId="0" xfId="56" applyFont="1" applyBorder="1">
      <alignment/>
      <protection/>
    </xf>
    <xf numFmtId="3" fontId="39" fillId="0" borderId="0" xfId="0" applyNumberFormat="1" applyFont="1" applyFill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left" vertical="top"/>
      <protection locked="0"/>
    </xf>
    <xf numFmtId="0" fontId="3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 applyProtection="1">
      <alignment horizontal="left" vertical="center" wrapText="1"/>
      <protection locked="0"/>
    </xf>
    <xf numFmtId="175" fontId="39" fillId="0" borderId="10" xfId="42" applyNumberFormat="1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4" fontId="59" fillId="33" borderId="10" xfId="0" applyNumberFormat="1" applyFont="1" applyFill="1" applyBorder="1" applyAlignment="1" applyProtection="1">
      <alignment horizontal="left" vertical="top" wrapText="1"/>
      <protection locked="0"/>
    </xf>
    <xf numFmtId="0" fontId="39" fillId="0" borderId="10" xfId="0" applyFont="1" applyFill="1" applyBorder="1" applyAlignment="1" applyProtection="1">
      <alignment vertical="center" wrapText="1"/>
      <protection locked="0"/>
    </xf>
    <xf numFmtId="175" fontId="39" fillId="0" borderId="10" xfId="42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39" fillId="0" borderId="12" xfId="0" applyFont="1" applyFill="1" applyBorder="1" applyAlignment="1" applyProtection="1">
      <alignment vertical="center" wrapText="1"/>
      <protection locked="0"/>
    </xf>
    <xf numFmtId="3" fontId="11" fillId="0" borderId="11" xfId="45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/>
    </xf>
    <xf numFmtId="175" fontId="39" fillId="0" borderId="10" xfId="45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left" vertical="center" wrapText="1" shrinkToFit="1"/>
      <protection/>
    </xf>
    <xf numFmtId="44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61" fillId="0" borderId="15" xfId="0" applyFont="1" applyFill="1" applyBorder="1" applyAlignment="1" applyProtection="1">
      <alignment horizontal="left" vertical="center" wrapText="1"/>
      <protection locked="0"/>
    </xf>
    <xf numFmtId="175" fontId="61" fillId="0" borderId="10" xfId="42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44" fontId="9" fillId="0" borderId="11" xfId="0" applyNumberFormat="1" applyFont="1" applyFill="1" applyBorder="1" applyAlignment="1" applyProtection="1">
      <alignment horizontal="left" vertical="top" wrapText="1"/>
      <protection locked="0"/>
    </xf>
    <xf numFmtId="44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59" applyFont="1" applyBorder="1" applyAlignment="1">
      <alignment horizontal="left" vertical="center" wrapText="1"/>
      <protection/>
    </xf>
    <xf numFmtId="0" fontId="9" fillId="0" borderId="0" xfId="56" applyFont="1" applyBorder="1" applyAlignment="1">
      <alignment horizontal="left" vertical="center" wrapText="1"/>
      <protection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59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39" fillId="0" borderId="0" xfId="56" applyFont="1" applyFill="1" applyBorder="1" applyAlignment="1">
      <alignment horizontal="left"/>
      <protection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39" fillId="0" borderId="0" xfId="56" applyFont="1" applyBorder="1" applyAlignment="1">
      <alignment horizontal="center"/>
      <protection/>
    </xf>
    <xf numFmtId="0" fontId="3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center" vertical="center" wrapText="1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59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175" fontId="9" fillId="0" borderId="13" xfId="45" applyNumberFormat="1" applyFont="1" applyFill="1" applyBorder="1" applyAlignment="1">
      <alignment horizontal="center" vertical="center" wrapText="1"/>
    </xf>
    <xf numFmtId="175" fontId="9" fillId="0" borderId="19" xfId="45" applyNumberFormat="1" applyFont="1" applyFill="1" applyBorder="1" applyAlignment="1">
      <alignment horizontal="center" vertical="center" wrapText="1"/>
    </xf>
    <xf numFmtId="175" fontId="9" fillId="0" borderId="16" xfId="45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15"/>
  <sheetViews>
    <sheetView showGridLines="0" tabSelected="1" zoomScale="93" zoomScaleNormal="93" zoomScaleSheetLayoutView="85" zoomScalePageLayoutView="115" workbookViewId="0" topLeftCell="C76">
      <selection activeCell="C91" sqref="C91:E91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5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125</v>
      </c>
    </row>
    <row r="2" spans="3:5" ht="15">
      <c r="C2" s="14"/>
      <c r="D2" s="14" t="s">
        <v>111</v>
      </c>
      <c r="E2" s="14"/>
    </row>
    <row r="4" spans="3:4" ht="15">
      <c r="C4" s="9" t="s">
        <v>102</v>
      </c>
      <c r="D4" s="9" t="s">
        <v>232</v>
      </c>
    </row>
    <row r="6" spans="3:5" ht="15">
      <c r="C6" s="9" t="s">
        <v>101</v>
      </c>
      <c r="D6" s="227" t="s">
        <v>0</v>
      </c>
      <c r="E6" s="227"/>
    </row>
    <row r="8" spans="3:5" ht="15">
      <c r="C8" s="17" t="s">
        <v>63</v>
      </c>
      <c r="D8" s="232"/>
      <c r="E8" s="221"/>
    </row>
    <row r="9" spans="3:5" ht="15">
      <c r="C9" s="17" t="s">
        <v>103</v>
      </c>
      <c r="D9" s="235"/>
      <c r="E9" s="236"/>
    </row>
    <row r="10" spans="3:5" ht="15">
      <c r="C10" s="17" t="s">
        <v>62</v>
      </c>
      <c r="D10" s="228"/>
      <c r="E10" s="229"/>
    </row>
    <row r="11" spans="3:5" ht="15">
      <c r="C11" s="17" t="s">
        <v>105</v>
      </c>
      <c r="D11" s="228"/>
      <c r="E11" s="229"/>
    </row>
    <row r="12" spans="3:5" ht="15">
      <c r="C12" s="17" t="s">
        <v>106</v>
      </c>
      <c r="D12" s="228"/>
      <c r="E12" s="229"/>
    </row>
    <row r="13" spans="3:5" ht="15">
      <c r="C13" s="17" t="s">
        <v>107</v>
      </c>
      <c r="D13" s="228"/>
      <c r="E13" s="229"/>
    </row>
    <row r="14" spans="3:5" ht="15">
      <c r="C14" s="17" t="s">
        <v>108</v>
      </c>
      <c r="D14" s="228"/>
      <c r="E14" s="229"/>
    </row>
    <row r="15" spans="3:5" ht="15">
      <c r="C15" s="17" t="s">
        <v>109</v>
      </c>
      <c r="D15" s="228"/>
      <c r="E15" s="229"/>
    </row>
    <row r="16" spans="3:5" ht="15">
      <c r="C16" s="17" t="s">
        <v>110</v>
      </c>
      <c r="D16" s="228"/>
      <c r="E16" s="229"/>
    </row>
    <row r="17" spans="4:5" ht="15">
      <c r="D17" s="6"/>
      <c r="E17" s="18"/>
    </row>
    <row r="18" spans="2:5" ht="15">
      <c r="B18" s="9" t="s">
        <v>4</v>
      </c>
      <c r="C18" s="230" t="s">
        <v>104</v>
      </c>
      <c r="D18" s="231"/>
      <c r="E18" s="19"/>
    </row>
    <row r="19" spans="4:5" ht="15">
      <c r="D19" s="1"/>
      <c r="E19" s="19"/>
    </row>
    <row r="20" spans="3:5" ht="21" customHeight="1">
      <c r="C20" s="5" t="s">
        <v>20</v>
      </c>
      <c r="D20" s="20" t="s">
        <v>3</v>
      </c>
      <c r="E20" s="6"/>
    </row>
    <row r="21" spans="3:5" ht="15">
      <c r="C21" s="17" t="s">
        <v>27</v>
      </c>
      <c r="D21" s="21">
        <f>'część (1)'!H$6</f>
        <v>0</v>
      </c>
      <c r="E21" s="22"/>
    </row>
    <row r="22" spans="3:5" ht="15">
      <c r="C22" s="17" t="s">
        <v>28</v>
      </c>
      <c r="D22" s="21">
        <f>'część (2)'!H$6</f>
        <v>0</v>
      </c>
      <c r="E22" s="22"/>
    </row>
    <row r="23" spans="3:5" ht="15">
      <c r="C23" s="17" t="s">
        <v>29</v>
      </c>
      <c r="D23" s="21">
        <f>'część (3)'!H$6</f>
        <v>0</v>
      </c>
      <c r="E23" s="22"/>
    </row>
    <row r="24" spans="3:5" ht="15">
      <c r="C24" s="17" t="s">
        <v>30</v>
      </c>
      <c r="D24" s="21">
        <f>'część (4)'!H$6</f>
        <v>0</v>
      </c>
      <c r="E24" s="22"/>
    </row>
    <row r="25" spans="3:5" ht="15">
      <c r="C25" s="17" t="s">
        <v>31</v>
      </c>
      <c r="D25" s="21">
        <f>'część (5)'!H$6</f>
        <v>0</v>
      </c>
      <c r="E25" s="22"/>
    </row>
    <row r="26" spans="3:5" ht="15">
      <c r="C26" s="17" t="s">
        <v>32</v>
      </c>
      <c r="D26" s="21">
        <f>'część (6)'!H$6</f>
        <v>0</v>
      </c>
      <c r="E26" s="22"/>
    </row>
    <row r="27" spans="3:5" ht="15">
      <c r="C27" s="17" t="s">
        <v>33</v>
      </c>
      <c r="D27" s="21">
        <f>'część (7)'!H$6</f>
        <v>0</v>
      </c>
      <c r="E27" s="22"/>
    </row>
    <row r="28" spans="3:5" ht="15">
      <c r="C28" s="17" t="s">
        <v>34</v>
      </c>
      <c r="D28" s="21">
        <f>'część (8)'!H$6</f>
        <v>0</v>
      </c>
      <c r="E28" s="22"/>
    </row>
    <row r="29" spans="3:5" ht="15">
      <c r="C29" s="17" t="s">
        <v>35</v>
      </c>
      <c r="D29" s="21">
        <f>'część (9)'!H$6</f>
        <v>0</v>
      </c>
      <c r="E29" s="22"/>
    </row>
    <row r="30" spans="3:5" ht="15">
      <c r="C30" s="17" t="s">
        <v>36</v>
      </c>
      <c r="D30" s="21">
        <f>'część (10)'!H$6</f>
        <v>0</v>
      </c>
      <c r="E30" s="22"/>
    </row>
    <row r="31" spans="3:5" ht="15">
      <c r="C31" s="17" t="s">
        <v>37</v>
      </c>
      <c r="D31" s="21">
        <f>'część (11)'!H$6</f>
        <v>0</v>
      </c>
      <c r="E31" s="22"/>
    </row>
    <row r="32" spans="3:5" ht="15">
      <c r="C32" s="17" t="s">
        <v>38</v>
      </c>
      <c r="D32" s="21">
        <f>'część (12)'!H$6</f>
        <v>0</v>
      </c>
      <c r="E32" s="22"/>
    </row>
    <row r="33" spans="3:5" ht="15">
      <c r="C33" s="17" t="s">
        <v>39</v>
      </c>
      <c r="D33" s="21">
        <f>'część (13)'!H$6</f>
        <v>0</v>
      </c>
      <c r="E33" s="22"/>
    </row>
    <row r="34" spans="3:5" ht="15">
      <c r="C34" s="17" t="s">
        <v>40</v>
      </c>
      <c r="D34" s="21">
        <f>'część (14)'!H$6</f>
        <v>0</v>
      </c>
      <c r="E34" s="22"/>
    </row>
    <row r="35" spans="3:5" ht="15">
      <c r="C35" s="17" t="s">
        <v>41</v>
      </c>
      <c r="D35" s="21">
        <f>'część (15)'!H$6</f>
        <v>0</v>
      </c>
      <c r="E35" s="22"/>
    </row>
    <row r="36" spans="3:5" ht="15">
      <c r="C36" s="17" t="s">
        <v>42</v>
      </c>
      <c r="D36" s="21">
        <f>'część (16)'!H$6</f>
        <v>0</v>
      </c>
      <c r="E36" s="22"/>
    </row>
    <row r="37" spans="3:5" ht="15">
      <c r="C37" s="17" t="s">
        <v>43</v>
      </c>
      <c r="D37" s="21">
        <f>'część (17)'!H$6</f>
        <v>0</v>
      </c>
      <c r="E37" s="22"/>
    </row>
    <row r="38" spans="3:5" ht="15">
      <c r="C38" s="17" t="s">
        <v>44</v>
      </c>
      <c r="D38" s="21">
        <f>'część (18)'!H$6</f>
        <v>0</v>
      </c>
      <c r="E38" s="22"/>
    </row>
    <row r="39" spans="3:5" ht="15">
      <c r="C39" s="17" t="s">
        <v>45</v>
      </c>
      <c r="D39" s="21">
        <f>'część (19)'!H$6</f>
        <v>0</v>
      </c>
      <c r="E39" s="22"/>
    </row>
    <row r="40" spans="3:5" ht="15">
      <c r="C40" s="17" t="s">
        <v>46</v>
      </c>
      <c r="D40" s="21">
        <f>'część (20)'!H$6</f>
        <v>0</v>
      </c>
      <c r="E40" s="22"/>
    </row>
    <row r="41" spans="3:5" ht="15">
      <c r="C41" s="17" t="s">
        <v>47</v>
      </c>
      <c r="D41" s="21">
        <f>'część (21)'!H$6</f>
        <v>0</v>
      </c>
      <c r="E41" s="22"/>
    </row>
    <row r="42" spans="3:5" ht="15">
      <c r="C42" s="17" t="s">
        <v>48</v>
      </c>
      <c r="D42" s="21">
        <f>'część (22)'!H$6</f>
        <v>0</v>
      </c>
      <c r="E42" s="22"/>
    </row>
    <row r="43" spans="3:5" ht="15">
      <c r="C43" s="17" t="s">
        <v>49</v>
      </c>
      <c r="D43" s="21">
        <f>'część (23)'!H$6</f>
        <v>0</v>
      </c>
      <c r="E43" s="22"/>
    </row>
    <row r="44" spans="3:5" ht="15">
      <c r="C44" s="17" t="s">
        <v>50</v>
      </c>
      <c r="D44" s="21">
        <f>'część (24)'!H$6</f>
        <v>0</v>
      </c>
      <c r="E44" s="22"/>
    </row>
    <row r="45" spans="3:5" ht="15">
      <c r="C45" s="17" t="s">
        <v>51</v>
      </c>
      <c r="D45" s="21">
        <f>'część (25)'!H$6</f>
        <v>0</v>
      </c>
      <c r="E45" s="22"/>
    </row>
    <row r="46" spans="3:5" ht="15">
      <c r="C46" s="17" t="s">
        <v>52</v>
      </c>
      <c r="D46" s="21">
        <f>'część (26)'!H$6</f>
        <v>0</v>
      </c>
      <c r="E46" s="22"/>
    </row>
    <row r="47" spans="3:5" ht="15">
      <c r="C47" s="17" t="s">
        <v>53</v>
      </c>
      <c r="D47" s="21">
        <f>'część (27)'!H$6</f>
        <v>0</v>
      </c>
      <c r="E47" s="22"/>
    </row>
    <row r="48" spans="3:5" ht="15">
      <c r="C48" s="17" t="s">
        <v>54</v>
      </c>
      <c r="D48" s="21">
        <f>'część (28)'!H$6</f>
        <v>0</v>
      </c>
      <c r="E48" s="22"/>
    </row>
    <row r="49" spans="3:5" ht="15">
      <c r="C49" s="17" t="s">
        <v>55</v>
      </c>
      <c r="D49" s="21">
        <f>'część (29)'!H$6</f>
        <v>0</v>
      </c>
      <c r="E49" s="22"/>
    </row>
    <row r="50" spans="3:5" ht="15">
      <c r="C50" s="17" t="s">
        <v>64</v>
      </c>
      <c r="D50" s="21">
        <f>'część (30)'!H$6</f>
        <v>0</v>
      </c>
      <c r="E50" s="22"/>
    </row>
    <row r="51" spans="3:5" ht="15">
      <c r="C51" s="17" t="s">
        <v>65</v>
      </c>
      <c r="D51" s="21">
        <f>'część (31)'!H$6</f>
        <v>0</v>
      </c>
      <c r="E51" s="22"/>
    </row>
    <row r="52" spans="3:5" ht="15">
      <c r="C52" s="17" t="s">
        <v>66</v>
      </c>
      <c r="D52" s="21">
        <f>'część (32)'!H$6</f>
        <v>0</v>
      </c>
      <c r="E52" s="22"/>
    </row>
    <row r="53" spans="3:5" ht="15">
      <c r="C53" s="17" t="s">
        <v>67</v>
      </c>
      <c r="D53" s="21">
        <f>'część (33)'!H$6</f>
        <v>0</v>
      </c>
      <c r="E53" s="22"/>
    </row>
    <row r="54" spans="3:5" ht="15">
      <c r="C54" s="17" t="s">
        <v>68</v>
      </c>
      <c r="D54" s="21">
        <f>'część (34)'!H$6</f>
        <v>0</v>
      </c>
      <c r="E54" s="22"/>
    </row>
    <row r="55" spans="3:5" ht="15">
      <c r="C55" s="17" t="s">
        <v>69</v>
      </c>
      <c r="D55" s="21">
        <f>'część (35)'!H$6</f>
        <v>0</v>
      </c>
      <c r="E55" s="22"/>
    </row>
    <row r="56" spans="3:5" ht="15">
      <c r="C56" s="17" t="s">
        <v>70</v>
      </c>
      <c r="D56" s="21">
        <f>'część (36)'!H$6</f>
        <v>0</v>
      </c>
      <c r="E56" s="22"/>
    </row>
    <row r="57" spans="3:5" ht="15">
      <c r="C57" s="17" t="s">
        <v>71</v>
      </c>
      <c r="D57" s="21">
        <f>'część (37)'!H$6</f>
        <v>0</v>
      </c>
      <c r="E57" s="22"/>
    </row>
    <row r="58" spans="3:5" ht="15">
      <c r="C58" s="17" t="s">
        <v>72</v>
      </c>
      <c r="D58" s="21">
        <f>'część (38)'!H$6</f>
        <v>0</v>
      </c>
      <c r="E58" s="22"/>
    </row>
    <row r="59" spans="3:5" ht="15">
      <c r="C59" s="17" t="s">
        <v>73</v>
      </c>
      <c r="D59" s="21">
        <f>'część (39)'!H$6</f>
        <v>0</v>
      </c>
      <c r="E59" s="22"/>
    </row>
    <row r="60" spans="3:5" ht="15">
      <c r="C60" s="17" t="s">
        <v>74</v>
      </c>
      <c r="D60" s="21">
        <f>'część (40)'!H$6</f>
        <v>0</v>
      </c>
      <c r="E60" s="22"/>
    </row>
    <row r="61" spans="3:5" ht="15">
      <c r="C61" s="17" t="s">
        <v>75</v>
      </c>
      <c r="D61" s="21">
        <f>'część (41)'!H$6</f>
        <v>0</v>
      </c>
      <c r="E61" s="22"/>
    </row>
    <row r="62" spans="3:5" ht="15">
      <c r="C62" s="17" t="s">
        <v>76</v>
      </c>
      <c r="D62" s="21">
        <f>'część (42)'!H$6</f>
        <v>0</v>
      </c>
      <c r="E62" s="22"/>
    </row>
    <row r="63" spans="3:5" ht="15">
      <c r="C63" s="17" t="s">
        <v>77</v>
      </c>
      <c r="D63" s="21">
        <f>'część (43)'!H$6</f>
        <v>0</v>
      </c>
      <c r="E63" s="22"/>
    </row>
    <row r="64" spans="3:5" ht="15">
      <c r="C64" s="17" t="s">
        <v>78</v>
      </c>
      <c r="D64" s="21">
        <f>'część (44)'!H$6</f>
        <v>0</v>
      </c>
      <c r="E64" s="22"/>
    </row>
    <row r="65" spans="3:5" ht="15">
      <c r="C65" s="17" t="s">
        <v>79</v>
      </c>
      <c r="D65" s="21">
        <f>'część (45)'!H$6</f>
        <v>0</v>
      </c>
      <c r="E65" s="22"/>
    </row>
    <row r="66" spans="3:5" ht="15">
      <c r="C66" s="17" t="s">
        <v>80</v>
      </c>
      <c r="D66" s="21">
        <f>'część (46)'!H$6</f>
        <v>0</v>
      </c>
      <c r="E66" s="22"/>
    </row>
    <row r="67" spans="3:5" ht="15">
      <c r="C67" s="17" t="s">
        <v>81</v>
      </c>
      <c r="D67" s="21">
        <f>'część (47)'!H$6</f>
        <v>0</v>
      </c>
      <c r="E67" s="22"/>
    </row>
    <row r="68" spans="3:5" ht="15">
      <c r="C68" s="17" t="s">
        <v>82</v>
      </c>
      <c r="D68" s="21">
        <f>'część (48)'!H$6</f>
        <v>0</v>
      </c>
      <c r="E68" s="22"/>
    </row>
    <row r="69" spans="3:5" ht="15">
      <c r="C69" s="17" t="s">
        <v>83</v>
      </c>
      <c r="D69" s="21">
        <f>'część (49)'!H$6</f>
        <v>0</v>
      </c>
      <c r="E69" s="22"/>
    </row>
    <row r="70" spans="3:5" ht="15">
      <c r="C70" s="17" t="s">
        <v>84</v>
      </c>
      <c r="D70" s="21">
        <f>'część (50)'!H$6</f>
        <v>0</v>
      </c>
      <c r="E70" s="22"/>
    </row>
    <row r="71" spans="3:5" ht="15">
      <c r="C71" s="17" t="s">
        <v>85</v>
      </c>
      <c r="D71" s="21">
        <f>'część (51)'!H$6</f>
        <v>0</v>
      </c>
      <c r="E71" s="22"/>
    </row>
    <row r="72" spans="3:5" ht="15">
      <c r="C72" s="17" t="s">
        <v>86</v>
      </c>
      <c r="D72" s="21">
        <f>'część (52)'!H$6</f>
        <v>0</v>
      </c>
      <c r="E72" s="22"/>
    </row>
    <row r="73" spans="3:5" ht="15">
      <c r="C73" s="17" t="s">
        <v>88</v>
      </c>
      <c r="D73" s="21">
        <f>'część (53)'!H$6</f>
        <v>0</v>
      </c>
      <c r="E73" s="22"/>
    </row>
    <row r="74" spans="3:5" ht="15">
      <c r="C74" s="17" t="s">
        <v>112</v>
      </c>
      <c r="D74" s="21">
        <f>'część (54)'!H$6</f>
        <v>0</v>
      </c>
      <c r="E74" s="22"/>
    </row>
    <row r="75" spans="3:5" ht="15">
      <c r="C75" s="17" t="s">
        <v>113</v>
      </c>
      <c r="D75" s="21">
        <f>'część (55)'!H$6</f>
        <v>0</v>
      </c>
      <c r="E75" s="22"/>
    </row>
    <row r="76" spans="3:5" ht="15">
      <c r="C76" s="17" t="s">
        <v>114</v>
      </c>
      <c r="D76" s="21">
        <f>'część (56)'!H$6</f>
        <v>0</v>
      </c>
      <c r="E76" s="22"/>
    </row>
    <row r="77" spans="3:5" ht="15">
      <c r="C77" s="17" t="s">
        <v>115</v>
      </c>
      <c r="D77" s="21">
        <f>'część (57)'!H$6</f>
        <v>0</v>
      </c>
      <c r="E77" s="22"/>
    </row>
    <row r="78" spans="3:5" ht="15">
      <c r="C78" s="17" t="s">
        <v>116</v>
      </c>
      <c r="D78" s="21">
        <f>'część (58)'!H$6</f>
        <v>0</v>
      </c>
      <c r="E78" s="22"/>
    </row>
    <row r="79" spans="3:5" ht="15">
      <c r="C79" s="17" t="s">
        <v>117</v>
      </c>
      <c r="D79" s="21">
        <f>'część (59)'!H$6</f>
        <v>0</v>
      </c>
      <c r="E79" s="22"/>
    </row>
    <row r="80" spans="3:5" ht="15">
      <c r="C80" s="17" t="s">
        <v>118</v>
      </c>
      <c r="D80" s="21">
        <f>'część (60)'!H$6</f>
        <v>0</v>
      </c>
      <c r="E80" s="22"/>
    </row>
    <row r="81" spans="3:5" ht="15">
      <c r="C81" s="17" t="s">
        <v>119</v>
      </c>
      <c r="D81" s="21">
        <f>'część (61)'!H$6</f>
        <v>0</v>
      </c>
      <c r="E81" s="22"/>
    </row>
    <row r="82" spans="3:5" ht="15">
      <c r="C82" s="17" t="s">
        <v>120</v>
      </c>
      <c r="D82" s="21">
        <f>'część (62)'!H$6</f>
        <v>0</v>
      </c>
      <c r="E82" s="22"/>
    </row>
    <row r="83" spans="3:5" ht="15">
      <c r="C83" s="17" t="s">
        <v>121</v>
      </c>
      <c r="D83" s="21">
        <f>'część (63)'!H$6</f>
        <v>0</v>
      </c>
      <c r="E83" s="22"/>
    </row>
    <row r="84" spans="3:5" ht="15">
      <c r="C84" s="17" t="s">
        <v>122</v>
      </c>
      <c r="D84" s="21">
        <f>'część (64)'!H$6</f>
        <v>0</v>
      </c>
      <c r="E84" s="22"/>
    </row>
    <row r="85" spans="3:5" ht="15">
      <c r="C85" s="183" t="s">
        <v>753</v>
      </c>
      <c r="D85" s="21">
        <f>'część (65)'!H$6</f>
        <v>0</v>
      </c>
      <c r="E85" s="22"/>
    </row>
    <row r="86" spans="3:5" ht="15">
      <c r="C86" s="183" t="s">
        <v>755</v>
      </c>
      <c r="D86" s="21">
        <f>'część (66)'!H$6</f>
        <v>0</v>
      </c>
      <c r="E86" s="22"/>
    </row>
    <row r="87" spans="4:5" ht="15">
      <c r="D87" s="33"/>
      <c r="E87" s="22"/>
    </row>
    <row r="88" spans="2:5" ht="21" customHeight="1">
      <c r="B88" s="9" t="s">
        <v>5</v>
      </c>
      <c r="C88" s="231" t="s">
        <v>100</v>
      </c>
      <c r="D88" s="230"/>
      <c r="E88" s="234"/>
    </row>
    <row r="89" spans="2:5" ht="102" customHeight="1">
      <c r="B89" s="9" t="s">
        <v>6</v>
      </c>
      <c r="C89" s="231" t="s">
        <v>752</v>
      </c>
      <c r="D89" s="231"/>
      <c r="E89" s="231"/>
    </row>
    <row r="90" spans="2:5" ht="41.25" customHeight="1">
      <c r="B90" s="9" t="s">
        <v>7</v>
      </c>
      <c r="C90" s="233" t="s">
        <v>128</v>
      </c>
      <c r="D90" s="233"/>
      <c r="E90" s="233"/>
    </row>
    <row r="91" spans="2:5" s="23" customFormat="1" ht="84" customHeight="1">
      <c r="B91" s="23" t="s">
        <v>59</v>
      </c>
      <c r="C91" s="227" t="s">
        <v>758</v>
      </c>
      <c r="D91" s="227"/>
      <c r="E91" s="227"/>
    </row>
    <row r="92" spans="2:5" s="23" customFormat="1" ht="66" customHeight="1">
      <c r="B92" s="23" t="s">
        <v>90</v>
      </c>
      <c r="C92" s="227" t="s">
        <v>751</v>
      </c>
      <c r="D92" s="227"/>
      <c r="E92" s="227"/>
    </row>
    <row r="93" spans="2:5" s="23" customFormat="1" ht="69" customHeight="1">
      <c r="B93" s="23" t="s">
        <v>8</v>
      </c>
      <c r="C93" s="227" t="s">
        <v>750</v>
      </c>
      <c r="D93" s="227"/>
      <c r="E93" s="227"/>
    </row>
    <row r="94" spans="2:5" ht="36" customHeight="1">
      <c r="B94" s="23" t="s">
        <v>9</v>
      </c>
      <c r="C94" s="227" t="s">
        <v>25</v>
      </c>
      <c r="D94" s="237"/>
      <c r="E94" s="237"/>
    </row>
    <row r="95" spans="2:5" ht="32.25" customHeight="1">
      <c r="B95" s="23" t="s">
        <v>22</v>
      </c>
      <c r="C95" s="239" t="s">
        <v>60</v>
      </c>
      <c r="D95" s="240"/>
      <c r="E95" s="240"/>
    </row>
    <row r="96" spans="2:5" ht="39" customHeight="1">
      <c r="B96" s="23" t="s">
        <v>89</v>
      </c>
      <c r="C96" s="227" t="s">
        <v>61</v>
      </c>
      <c r="D96" s="237"/>
      <c r="E96" s="237"/>
    </row>
    <row r="97" spans="2:5" ht="33.75" customHeight="1">
      <c r="B97" s="23" t="s">
        <v>2</v>
      </c>
      <c r="C97" s="227" t="s">
        <v>132</v>
      </c>
      <c r="D97" s="227"/>
      <c r="E97" s="227"/>
    </row>
    <row r="98" spans="3:5" ht="33.75" customHeight="1">
      <c r="C98" s="227" t="s">
        <v>130</v>
      </c>
      <c r="D98" s="227"/>
      <c r="E98" s="227"/>
    </row>
    <row r="99" spans="3:5" ht="30" customHeight="1">
      <c r="C99" s="238" t="s">
        <v>131</v>
      </c>
      <c r="D99" s="238"/>
      <c r="E99" s="238"/>
    </row>
    <row r="100" spans="2:5" ht="18" customHeight="1">
      <c r="B100" s="9" t="s">
        <v>1</v>
      </c>
      <c r="C100" s="4" t="s">
        <v>10</v>
      </c>
      <c r="D100" s="1"/>
      <c r="E100" s="9"/>
    </row>
    <row r="101" spans="2:5" ht="18" customHeight="1">
      <c r="B101" s="25"/>
      <c r="C101" s="224" t="s">
        <v>23</v>
      </c>
      <c r="D101" s="225"/>
      <c r="E101" s="226"/>
    </row>
    <row r="102" spans="3:5" ht="18" customHeight="1">
      <c r="C102" s="224" t="s">
        <v>11</v>
      </c>
      <c r="D102" s="226"/>
      <c r="E102" s="17"/>
    </row>
    <row r="103" spans="3:5" ht="18" customHeight="1">
      <c r="C103" s="222"/>
      <c r="D103" s="223"/>
      <c r="E103" s="17"/>
    </row>
    <row r="104" spans="3:5" ht="18" customHeight="1">
      <c r="C104" s="222"/>
      <c r="D104" s="223"/>
      <c r="E104" s="17"/>
    </row>
    <row r="105" spans="3:5" ht="18" customHeight="1">
      <c r="C105" s="222"/>
      <c r="D105" s="223"/>
      <c r="E105" s="17"/>
    </row>
    <row r="106" spans="3:5" ht="18" customHeight="1">
      <c r="C106" s="27" t="s">
        <v>13</v>
      </c>
      <c r="D106" s="27"/>
      <c r="E106" s="7"/>
    </row>
    <row r="107" spans="3:5" ht="18" customHeight="1">
      <c r="C107" s="224" t="s">
        <v>24</v>
      </c>
      <c r="D107" s="225"/>
      <c r="E107" s="226"/>
    </row>
    <row r="108" spans="3:5" ht="18" customHeight="1">
      <c r="C108" s="28" t="s">
        <v>11</v>
      </c>
      <c r="D108" s="26" t="s">
        <v>12</v>
      </c>
      <c r="E108" s="29" t="s">
        <v>14</v>
      </c>
    </row>
    <row r="109" spans="3:5" ht="18" customHeight="1">
      <c r="C109" s="30"/>
      <c r="D109" s="26"/>
      <c r="E109" s="31"/>
    </row>
    <row r="110" spans="3:5" ht="18" customHeight="1">
      <c r="C110" s="30"/>
      <c r="D110" s="26"/>
      <c r="E110" s="31"/>
    </row>
    <row r="111" spans="3:5" ht="18" customHeight="1">
      <c r="C111" s="27"/>
      <c r="D111" s="27"/>
      <c r="E111" s="7"/>
    </row>
    <row r="112" spans="3:5" ht="18" customHeight="1">
      <c r="C112" s="224" t="s">
        <v>26</v>
      </c>
      <c r="D112" s="225"/>
      <c r="E112" s="226"/>
    </row>
    <row r="113" spans="3:5" ht="18" customHeight="1">
      <c r="C113" s="224" t="s">
        <v>15</v>
      </c>
      <c r="D113" s="226"/>
      <c r="E113" s="17"/>
    </row>
    <row r="114" spans="3:5" ht="18" customHeight="1">
      <c r="C114" s="221"/>
      <c r="D114" s="221"/>
      <c r="E114" s="17"/>
    </row>
    <row r="115" spans="3:5" ht="34.5" customHeight="1">
      <c r="C115" s="16"/>
      <c r="D115" s="24"/>
      <c r="E115" s="24"/>
    </row>
  </sheetData>
  <sheetProtection/>
  <mergeCells count="32">
    <mergeCell ref="C94:E94"/>
    <mergeCell ref="C101:E101"/>
    <mergeCell ref="C99:E99"/>
    <mergeCell ref="C102:D102"/>
    <mergeCell ref="C96:E96"/>
    <mergeCell ref="C95:E95"/>
    <mergeCell ref="C98:E98"/>
    <mergeCell ref="C97:E97"/>
    <mergeCell ref="D16:E16"/>
    <mergeCell ref="D15:E15"/>
    <mergeCell ref="D9:E9"/>
    <mergeCell ref="D10:E10"/>
    <mergeCell ref="D12:E12"/>
    <mergeCell ref="C93:E93"/>
    <mergeCell ref="C89:E89"/>
    <mergeCell ref="D6:E6"/>
    <mergeCell ref="D13:E13"/>
    <mergeCell ref="C92:E92"/>
    <mergeCell ref="C18:D18"/>
    <mergeCell ref="D11:E11"/>
    <mergeCell ref="D14:E14"/>
    <mergeCell ref="D8:E8"/>
    <mergeCell ref="C90:E90"/>
    <mergeCell ref="C88:E88"/>
    <mergeCell ref="C91:E91"/>
    <mergeCell ref="C114:D114"/>
    <mergeCell ref="C103:D103"/>
    <mergeCell ref="C104:D104"/>
    <mergeCell ref="C105:D105"/>
    <mergeCell ref="C107:E107"/>
    <mergeCell ref="C113:D113"/>
    <mergeCell ref="C112:E1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6.125" style="34" customWidth="1"/>
    <col min="3" max="3" width="22.125" style="34" customWidth="1"/>
    <col min="4" max="4" width="23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143" t="s">
        <v>260</v>
      </c>
      <c r="C11" s="146" t="s">
        <v>185</v>
      </c>
      <c r="D11" s="146" t="s">
        <v>172</v>
      </c>
      <c r="E11" s="172">
        <v>10080</v>
      </c>
      <c r="F11" s="196" t="s">
        <v>91</v>
      </c>
      <c r="G11" s="1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4" ht="54.75" customHeight="1">
      <c r="A12" s="85" t="s">
        <v>5</v>
      </c>
      <c r="B12" s="143" t="s">
        <v>260</v>
      </c>
      <c r="C12" s="146" t="s">
        <v>186</v>
      </c>
      <c r="D12" s="146" t="s">
        <v>172</v>
      </c>
      <c r="E12" s="172">
        <v>7560</v>
      </c>
      <c r="F12" s="196" t="s">
        <v>91</v>
      </c>
      <c r="G12" s="153" t="s">
        <v>124</v>
      </c>
      <c r="H12" s="74"/>
      <c r="I12" s="74"/>
      <c r="J12" s="87"/>
      <c r="K12" s="74"/>
      <c r="L12" s="74" t="str">
        <f>IF(K12=0,"0,00",IF(K12&gt;0,ROUND(E12/K12,2)))</f>
        <v>0,00</v>
      </c>
      <c r="M12" s="74"/>
      <c r="N12" s="88">
        <f>ROUND(L12*ROUND(M12,2),2)</f>
        <v>0</v>
      </c>
    </row>
    <row r="13" ht="15">
      <c r="Q13" s="34"/>
    </row>
    <row r="14" spans="2:5" s="35" customFormat="1" ht="15">
      <c r="B14" s="256" t="s">
        <v>261</v>
      </c>
      <c r="C14" s="256"/>
      <c r="E14" s="68"/>
    </row>
    <row r="15" spans="2:5" s="35" customFormat="1" ht="15">
      <c r="B15" s="257" t="s">
        <v>262</v>
      </c>
      <c r="C15" s="257"/>
      <c r="E15" s="68"/>
    </row>
    <row r="16" s="35" customFormat="1" ht="15">
      <c r="E16" s="68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</sheetData>
  <sheetProtection/>
  <mergeCells count="4">
    <mergeCell ref="G2:I2"/>
    <mergeCell ref="H6:I6"/>
    <mergeCell ref="B14:C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263</v>
      </c>
      <c r="C11" s="58" t="s">
        <v>185</v>
      </c>
      <c r="D11" s="58" t="s">
        <v>264</v>
      </c>
      <c r="E11" s="65">
        <v>8400</v>
      </c>
      <c r="F11" s="198" t="s">
        <v>91</v>
      </c>
      <c r="G11" s="53" t="s">
        <v>124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5</v>
      </c>
      <c r="B12" s="56" t="s">
        <v>263</v>
      </c>
      <c r="C12" s="58" t="s">
        <v>186</v>
      </c>
      <c r="D12" s="58" t="s">
        <v>264</v>
      </c>
      <c r="E12" s="65">
        <v>10080</v>
      </c>
      <c r="F12" s="198" t="s">
        <v>91</v>
      </c>
      <c r="G12" s="53" t="s">
        <v>124</v>
      </c>
      <c r="H12" s="70"/>
      <c r="I12" s="70"/>
      <c r="J12" s="71"/>
      <c r="K12" s="70"/>
      <c r="L12" s="70" t="str">
        <f>IF(K12=0,"0,00",IF(K12&gt;0,ROUND(E12/K12,2)))</f>
        <v>0,00</v>
      </c>
      <c r="M12" s="70"/>
      <c r="N12" s="72">
        <f>ROUND(L12*ROUND(M12,2),2)</f>
        <v>0</v>
      </c>
      <c r="Q12" s="34"/>
    </row>
    <row r="13" ht="15">
      <c r="Q13" s="34"/>
    </row>
    <row r="14" spans="2:17" ht="15">
      <c r="B14" s="256" t="s">
        <v>238</v>
      </c>
      <c r="C14" s="256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85" zoomScaleNormal="85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875" style="34" customWidth="1"/>
    <col min="3" max="3" width="25.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00390625" style="34" customWidth="1"/>
    <col min="11" max="11" width="19.00390625" style="34" customWidth="1"/>
    <col min="12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165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5" ht="84.75" customHeight="1">
      <c r="A11" s="59" t="s">
        <v>4</v>
      </c>
      <c r="B11" s="76" t="s">
        <v>265</v>
      </c>
      <c r="C11" s="76" t="s">
        <v>266</v>
      </c>
      <c r="D11" s="76" t="s">
        <v>267</v>
      </c>
      <c r="E11" s="65">
        <v>108000</v>
      </c>
      <c r="F11" s="198" t="s">
        <v>91</v>
      </c>
      <c r="G11" s="53"/>
      <c r="H11" s="70"/>
      <c r="I11" s="70"/>
      <c r="J11" s="70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  <c r="O11" s="78"/>
    </row>
    <row r="12" ht="15">
      <c r="Q12" s="34"/>
    </row>
    <row r="13" ht="15">
      <c r="Q13" s="34"/>
    </row>
    <row r="14" spans="2:5" s="35" customFormat="1" ht="15">
      <c r="B14" s="258"/>
      <c r="C14" s="258"/>
      <c r="D14" s="258"/>
      <c r="E14" s="68"/>
    </row>
    <row r="15" s="35" customFormat="1" ht="15">
      <c r="E15" s="68"/>
    </row>
    <row r="16" s="35" customFormat="1" ht="15">
      <c r="E16" s="68"/>
    </row>
    <row r="17" s="35" customFormat="1" ht="15">
      <c r="E17" s="68"/>
    </row>
    <row r="18" s="35" customFormat="1" ht="15">
      <c r="E18" s="68"/>
    </row>
    <row r="19" s="35" customFormat="1" ht="15">
      <c r="E19" s="68"/>
    </row>
    <row r="20" spans="4:5" s="35" customFormat="1" ht="15">
      <c r="D20" s="195"/>
      <c r="E20" s="68"/>
    </row>
    <row r="21" s="35" customFormat="1" ht="15">
      <c r="E21" s="68"/>
    </row>
    <row r="22" s="35" customFormat="1" ht="15">
      <c r="E22" s="68"/>
    </row>
    <row r="23" s="35" customFormat="1" ht="15">
      <c r="E23" s="68"/>
    </row>
    <row r="24" s="35" customFormat="1" ht="15">
      <c r="E24" s="68"/>
    </row>
    <row r="25" s="35" customFormat="1" ht="15">
      <c r="E25" s="68"/>
    </row>
    <row r="26" s="35" customFormat="1" ht="15">
      <c r="E26" s="68"/>
    </row>
    <row r="27" s="35" customFormat="1" ht="15">
      <c r="E27" s="68"/>
    </row>
    <row r="28" s="35" customFormat="1" ht="15">
      <c r="E28" s="68"/>
    </row>
    <row r="29" s="35" customFormat="1" ht="15">
      <c r="E29" s="68"/>
    </row>
    <row r="30" s="35" customFormat="1" ht="15">
      <c r="E30" s="68"/>
    </row>
    <row r="31" s="35" customFormat="1" ht="15">
      <c r="E31" s="68"/>
    </row>
    <row r="32" s="35" customFormat="1" ht="15">
      <c r="E32" s="68"/>
    </row>
    <row r="33" s="35" customFormat="1" ht="15">
      <c r="E33" s="68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8.875" style="34" customWidth="1"/>
    <col min="3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268</v>
      </c>
      <c r="C11" s="56" t="s">
        <v>185</v>
      </c>
      <c r="D11" s="56" t="s">
        <v>172</v>
      </c>
      <c r="E11" s="65">
        <v>49500</v>
      </c>
      <c r="F11" s="198" t="s">
        <v>91</v>
      </c>
      <c r="G11" s="53" t="s">
        <v>124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694</v>
      </c>
      <c r="B12" s="56" t="s">
        <v>268</v>
      </c>
      <c r="C12" s="56" t="s">
        <v>186</v>
      </c>
      <c r="D12" s="56" t="s">
        <v>172</v>
      </c>
      <c r="E12" s="65">
        <v>27000</v>
      </c>
      <c r="F12" s="199" t="s">
        <v>91</v>
      </c>
      <c r="G12" s="53" t="s">
        <v>124</v>
      </c>
      <c r="H12" s="73"/>
      <c r="I12" s="73"/>
      <c r="J12" s="73"/>
      <c r="K12" s="73"/>
      <c r="L12" s="70" t="str">
        <f>IF(K12=0,"0,00",IF(K12&gt;0,ROUND(E12/K12,2)))</f>
        <v>0,00</v>
      </c>
      <c r="M12" s="73"/>
      <c r="N12" s="72">
        <f>ROUND(L12*ROUND(M12,2),2)</f>
        <v>0</v>
      </c>
      <c r="Q12" s="34"/>
    </row>
    <row r="13" spans="2:17" ht="15">
      <c r="B13" s="35"/>
      <c r="Q13" s="34"/>
    </row>
    <row r="14" spans="2:17" ht="15">
      <c r="B14" s="259" t="s">
        <v>261</v>
      </c>
      <c r="C14" s="259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86" ht="15">
      <c r="Q86" s="34"/>
    </row>
    <row r="87" ht="15">
      <c r="Q87" s="34"/>
    </row>
    <row r="88" ht="15">
      <c r="Q88" s="34"/>
    </row>
    <row r="89" ht="15">
      <c r="Q89" s="34"/>
    </row>
    <row r="90" ht="15">
      <c r="Q90" s="34"/>
    </row>
    <row r="91" ht="15">
      <c r="Q91" s="34"/>
    </row>
    <row r="92" ht="15">
      <c r="Q92" s="34"/>
    </row>
    <row r="93" ht="15">
      <c r="Q93" s="34"/>
    </row>
    <row r="94" ht="15">
      <c r="Q94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  <row r="180" ht="15">
      <c r="Q180" s="34"/>
    </row>
    <row r="181" ht="15">
      <c r="Q181" s="34"/>
    </row>
    <row r="182" ht="15">
      <c r="Q182" s="34"/>
    </row>
    <row r="183" ht="15">
      <c r="Q183" s="34"/>
    </row>
    <row r="184" ht="15">
      <c r="Q184" s="34"/>
    </row>
    <row r="185" ht="15">
      <c r="Q185" s="34"/>
    </row>
    <row r="186" ht="15">
      <c r="Q186" s="34"/>
    </row>
    <row r="199" ht="15">
      <c r="Q199" s="34"/>
    </row>
    <row r="200" ht="15">
      <c r="Q200" s="34"/>
    </row>
    <row r="201" ht="15">
      <c r="Q201" s="34"/>
    </row>
    <row r="202" ht="15">
      <c r="Q202" s="34"/>
    </row>
    <row r="203" ht="15">
      <c r="Q203" s="34"/>
    </row>
    <row r="204" ht="15">
      <c r="Q204" s="34"/>
    </row>
    <row r="205" ht="15">
      <c r="Q205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9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269</v>
      </c>
      <c r="C11" s="56" t="s">
        <v>185</v>
      </c>
      <c r="D11" s="56" t="s">
        <v>172</v>
      </c>
      <c r="E11" s="57">
        <v>21000</v>
      </c>
      <c r="F11" s="199" t="s">
        <v>91</v>
      </c>
      <c r="G11" s="53" t="s">
        <v>124</v>
      </c>
      <c r="H11" s="53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5</v>
      </c>
      <c r="B12" s="56" t="s">
        <v>269</v>
      </c>
      <c r="C12" s="56" t="s">
        <v>186</v>
      </c>
      <c r="D12" s="56" t="s">
        <v>172</v>
      </c>
      <c r="E12" s="57">
        <v>12600</v>
      </c>
      <c r="F12" s="199" t="s">
        <v>91</v>
      </c>
      <c r="G12" s="53" t="s">
        <v>124</v>
      </c>
      <c r="H12" s="52"/>
      <c r="I12" s="73"/>
      <c r="J12" s="73"/>
      <c r="K12" s="73"/>
      <c r="L12" s="70" t="str">
        <f>IF(K12=0,"0,00",IF(K12&gt;0,ROUND(E12/K12,2)))</f>
        <v>0,00</v>
      </c>
      <c r="M12" s="73"/>
      <c r="N12" s="72">
        <f>ROUND(L12*ROUND(M12,2),2)</f>
        <v>0</v>
      </c>
      <c r="Q12" s="34"/>
    </row>
    <row r="13" ht="15">
      <c r="Q13" s="34"/>
    </row>
    <row r="14" spans="2:17" ht="15">
      <c r="B14" s="259" t="s">
        <v>238</v>
      </c>
      <c r="C14" s="259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4" customWidth="1"/>
    <col min="2" max="2" width="22.375" style="34" customWidth="1"/>
    <col min="3" max="3" width="19.625" style="34" customWidth="1"/>
    <col min="4" max="4" width="28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SUM(N11:N16)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165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83.25" customHeight="1">
      <c r="A11" s="85" t="s">
        <v>4</v>
      </c>
      <c r="B11" s="101" t="s">
        <v>270</v>
      </c>
      <c r="C11" s="101" t="s">
        <v>271</v>
      </c>
      <c r="D11" s="101" t="s">
        <v>272</v>
      </c>
      <c r="E11" s="79">
        <v>19840</v>
      </c>
      <c r="F11" s="192" t="s">
        <v>91</v>
      </c>
      <c r="G11" s="74" t="s">
        <v>124</v>
      </c>
      <c r="H11" s="53"/>
      <c r="I11" s="53"/>
      <c r="J11" s="54"/>
      <c r="K11" s="53"/>
      <c r="L11" s="53" t="str">
        <f aca="true" t="shared" si="0" ref="L11:L16">IF(K11=0,"0,00",IF(K11&gt;0,ROUND(E11/K11,2)))</f>
        <v>0,00</v>
      </c>
      <c r="M11" s="53"/>
      <c r="N11" s="55">
        <f aca="true" t="shared" si="1" ref="N11:N16">ROUND(L11*ROUND(M11,2),2)</f>
        <v>0</v>
      </c>
    </row>
    <row r="12" spans="1:14" ht="83.25" customHeight="1">
      <c r="A12" s="85" t="s">
        <v>5</v>
      </c>
      <c r="B12" s="94" t="s">
        <v>270</v>
      </c>
      <c r="C12" s="94" t="s">
        <v>158</v>
      </c>
      <c r="D12" s="94" t="s">
        <v>172</v>
      </c>
      <c r="E12" s="79">
        <v>2600</v>
      </c>
      <c r="F12" s="192" t="s">
        <v>91</v>
      </c>
      <c r="G12" s="74" t="s">
        <v>124</v>
      </c>
      <c r="H12" s="53"/>
      <c r="I12" s="53"/>
      <c r="J12" s="54"/>
      <c r="K12" s="53"/>
      <c r="L12" s="53" t="str">
        <f t="shared" si="0"/>
        <v>0,00</v>
      </c>
      <c r="M12" s="53"/>
      <c r="N12" s="55">
        <f t="shared" si="1"/>
        <v>0</v>
      </c>
    </row>
    <row r="13" spans="1:17" ht="45">
      <c r="A13" s="85" t="s">
        <v>6</v>
      </c>
      <c r="B13" s="94" t="s">
        <v>273</v>
      </c>
      <c r="C13" s="156" t="s">
        <v>274</v>
      </c>
      <c r="D13" s="101" t="s">
        <v>275</v>
      </c>
      <c r="E13" s="79">
        <v>1620</v>
      </c>
      <c r="F13" s="190" t="s">
        <v>91</v>
      </c>
      <c r="G13" s="74" t="s">
        <v>124</v>
      </c>
      <c r="H13" s="52"/>
      <c r="I13" s="52"/>
      <c r="J13" s="52"/>
      <c r="K13" s="52"/>
      <c r="L13" s="53" t="str">
        <f t="shared" si="0"/>
        <v>0,00</v>
      </c>
      <c r="M13" s="52"/>
      <c r="N13" s="55">
        <f t="shared" si="1"/>
        <v>0</v>
      </c>
      <c r="Q13" s="34"/>
    </row>
    <row r="14" spans="1:17" ht="45">
      <c r="A14" s="85" t="s">
        <v>7</v>
      </c>
      <c r="B14" s="94" t="s">
        <v>273</v>
      </c>
      <c r="C14" s="117" t="s">
        <v>276</v>
      </c>
      <c r="D14" s="117" t="s">
        <v>275</v>
      </c>
      <c r="E14" s="79">
        <v>540</v>
      </c>
      <c r="F14" s="190" t="s">
        <v>91</v>
      </c>
      <c r="G14" s="74" t="s">
        <v>124</v>
      </c>
      <c r="H14" s="52"/>
      <c r="I14" s="52"/>
      <c r="J14" s="52"/>
      <c r="K14" s="52"/>
      <c r="L14" s="53" t="str">
        <f t="shared" si="0"/>
        <v>0,00</v>
      </c>
      <c r="M14" s="52"/>
      <c r="N14" s="55">
        <f t="shared" si="1"/>
        <v>0</v>
      </c>
      <c r="Q14" s="34"/>
    </row>
    <row r="15" spans="1:17" ht="45">
      <c r="A15" s="85" t="s">
        <v>59</v>
      </c>
      <c r="B15" s="94" t="s">
        <v>273</v>
      </c>
      <c r="C15" s="117" t="s">
        <v>277</v>
      </c>
      <c r="D15" s="117" t="s">
        <v>275</v>
      </c>
      <c r="E15" s="79">
        <v>540</v>
      </c>
      <c r="F15" s="190" t="s">
        <v>91</v>
      </c>
      <c r="G15" s="74" t="s">
        <v>124</v>
      </c>
      <c r="H15" s="52"/>
      <c r="I15" s="52"/>
      <c r="J15" s="52"/>
      <c r="K15" s="52"/>
      <c r="L15" s="53" t="str">
        <f t="shared" si="0"/>
        <v>0,00</v>
      </c>
      <c r="M15" s="52"/>
      <c r="N15" s="55">
        <f t="shared" si="1"/>
        <v>0</v>
      </c>
      <c r="Q15" s="34"/>
    </row>
    <row r="16" spans="1:17" ht="59.25" customHeight="1">
      <c r="A16" s="85" t="s">
        <v>90</v>
      </c>
      <c r="B16" s="94" t="s">
        <v>273</v>
      </c>
      <c r="C16" s="117" t="s">
        <v>278</v>
      </c>
      <c r="D16" s="117" t="s">
        <v>275</v>
      </c>
      <c r="E16" s="79">
        <v>7500</v>
      </c>
      <c r="F16" s="190" t="s">
        <v>91</v>
      </c>
      <c r="G16" s="74" t="s">
        <v>124</v>
      </c>
      <c r="H16" s="52"/>
      <c r="I16" s="52"/>
      <c r="J16" s="52"/>
      <c r="K16" s="52"/>
      <c r="L16" s="53" t="str">
        <f t="shared" si="0"/>
        <v>0,00</v>
      </c>
      <c r="M16" s="52"/>
      <c r="N16" s="55">
        <f t="shared" si="1"/>
        <v>0</v>
      </c>
      <c r="Q16" s="34"/>
    </row>
    <row r="17" spans="2:17" ht="15">
      <c r="B17" s="35"/>
      <c r="Q17" s="34"/>
    </row>
    <row r="18" spans="2:17" ht="15">
      <c r="B18" s="259" t="s">
        <v>238</v>
      </c>
      <c r="C18" s="259"/>
      <c r="D18" s="259"/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63" ht="15">
      <c r="Q63" s="34"/>
    </row>
    <row r="64" ht="15">
      <c r="Q64" s="34"/>
    </row>
    <row r="65" ht="15">
      <c r="Q65" s="34"/>
    </row>
  </sheetData>
  <sheetProtection/>
  <mergeCells count="3">
    <mergeCell ref="G2:I2"/>
    <mergeCell ref="H6:I6"/>
    <mergeCell ref="B18:D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7.375" style="34" customWidth="1"/>
    <col min="3" max="3" width="15.125" style="34" customWidth="1"/>
    <col min="4" max="4" width="24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279</v>
      </c>
      <c r="C11" s="101" t="s">
        <v>170</v>
      </c>
      <c r="D11" s="101" t="s">
        <v>172</v>
      </c>
      <c r="E11" s="79">
        <v>40600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4"/>
    </row>
    <row r="13" ht="15">
      <c r="Q13" s="34"/>
    </row>
    <row r="14" spans="2:17" ht="15">
      <c r="B14" s="35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86" ht="15">
      <c r="Q86" s="34"/>
    </row>
    <row r="87" ht="15">
      <c r="Q87" s="34"/>
    </row>
    <row r="88" ht="15">
      <c r="Q88" s="34"/>
    </row>
    <row r="89" ht="15">
      <c r="Q89" s="34"/>
    </row>
    <row r="90" ht="15">
      <c r="Q90" s="34"/>
    </row>
    <row r="91" ht="15">
      <c r="Q91" s="34"/>
    </row>
    <row r="92" ht="15">
      <c r="Q92" s="34"/>
    </row>
    <row r="93" ht="15">
      <c r="Q93" s="34"/>
    </row>
    <row r="94" ht="15">
      <c r="Q94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7.375" style="34" customWidth="1"/>
    <col min="3" max="3" width="24.875" style="34" customWidth="1"/>
    <col min="4" max="4" width="26.1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99.75" customHeight="1">
      <c r="A11" s="85" t="s">
        <v>4</v>
      </c>
      <c r="B11" s="101" t="s">
        <v>280</v>
      </c>
      <c r="C11" s="101" t="s">
        <v>281</v>
      </c>
      <c r="D11" s="101" t="s">
        <v>282</v>
      </c>
      <c r="E11" s="79">
        <v>30000</v>
      </c>
      <c r="F11" s="192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75" customHeight="1">
      <c r="A12" s="85" t="s">
        <v>5</v>
      </c>
      <c r="B12" s="94" t="s">
        <v>280</v>
      </c>
      <c r="C12" s="101" t="s">
        <v>283</v>
      </c>
      <c r="D12" s="101" t="s">
        <v>282</v>
      </c>
      <c r="E12" s="79">
        <v>25200</v>
      </c>
      <c r="F12" s="190" t="s">
        <v>91</v>
      </c>
      <c r="G12" s="74" t="s">
        <v>124</v>
      </c>
      <c r="H12" s="52"/>
      <c r="I12" s="52"/>
      <c r="J12" s="52"/>
      <c r="K12" s="52"/>
      <c r="L12" s="74" t="str">
        <f>IF(K12=0,"0,00",IF(K12&gt;0,ROUND(E12/K12,2)))</f>
        <v>0,00</v>
      </c>
      <c r="M12" s="52"/>
      <c r="N12" s="88">
        <f>ROUND(L12*ROUND(M12,2),2)</f>
        <v>0</v>
      </c>
    </row>
    <row r="13" ht="15">
      <c r="Q13" s="34"/>
    </row>
    <row r="14" spans="2:17" ht="15">
      <c r="B14" s="259" t="s">
        <v>238</v>
      </c>
      <c r="C14" s="259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  <row r="180" ht="15">
      <c r="Q180" s="34"/>
    </row>
    <row r="181" ht="15">
      <c r="Q181" s="34"/>
    </row>
    <row r="182" ht="15">
      <c r="Q182" s="34"/>
    </row>
    <row r="183" ht="15">
      <c r="Q183" s="34"/>
    </row>
    <row r="184" ht="15">
      <c r="Q184" s="34"/>
    </row>
    <row r="185" ht="15">
      <c r="Q185" s="34"/>
    </row>
    <row r="186" ht="15">
      <c r="Q186" s="34"/>
    </row>
    <row r="187" ht="15">
      <c r="Q187" s="34"/>
    </row>
    <row r="188" ht="15">
      <c r="Q188" s="34"/>
    </row>
    <row r="189" ht="15">
      <c r="Q189" s="34"/>
    </row>
    <row r="190" ht="15">
      <c r="Q190" s="34"/>
    </row>
    <row r="191" ht="15">
      <c r="Q191" s="34"/>
    </row>
    <row r="192" ht="15">
      <c r="Q192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04"/>
  <sheetViews>
    <sheetView showGridLines="0" zoomScale="85" zoomScaleNormal="85" zoomScalePageLayoutView="80" workbookViewId="0" topLeftCell="A82">
      <selection activeCell="G37" sqref="G37"/>
    </sheetView>
  </sheetViews>
  <sheetFormatPr defaultColWidth="9.00390625" defaultRowHeight="12.75"/>
  <cols>
    <col min="1" max="1" width="5.125" style="1" customWidth="1"/>
    <col min="2" max="2" width="25.625" style="1" customWidth="1"/>
    <col min="3" max="3" width="28.375" style="1" customWidth="1"/>
    <col min="4" max="4" width="24.75390625" style="1" customWidth="1"/>
    <col min="5" max="5" width="10.625" style="19" customWidth="1"/>
    <col min="6" max="6" width="13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DFP.271.29.2018.ADB</v>
      </c>
      <c r="N1" s="32" t="s">
        <v>126</v>
      </c>
      <c r="S1" s="2"/>
      <c r="T1" s="2"/>
    </row>
    <row r="2" spans="7:9" ht="15">
      <c r="G2" s="231"/>
      <c r="H2" s="231"/>
      <c r="I2" s="231"/>
    </row>
    <row r="3" ht="15">
      <c r="N3" s="32" t="s">
        <v>153</v>
      </c>
    </row>
    <row r="4" spans="2:17" ht="15">
      <c r="B4" s="4" t="s">
        <v>16</v>
      </c>
      <c r="C4" s="5">
        <v>17</v>
      </c>
      <c r="D4" s="6"/>
      <c r="E4" s="15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5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5"/>
      <c r="F6" s="9"/>
      <c r="G6" s="11" t="s">
        <v>3</v>
      </c>
      <c r="H6" s="260">
        <f>SUM(N11:N65)</f>
        <v>0</v>
      </c>
      <c r="I6" s="261"/>
      <c r="Q6" s="1"/>
    </row>
    <row r="7" spans="1:17" ht="15">
      <c r="A7" s="4"/>
      <c r="C7" s="9"/>
      <c r="D7" s="9"/>
      <c r="E7" s="15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1:17" ht="15">
      <c r="A9" s="34"/>
      <c r="B9" s="40"/>
      <c r="C9" s="34"/>
      <c r="D9" s="34"/>
      <c r="E9" s="36"/>
      <c r="F9" s="34"/>
      <c r="G9" s="34"/>
      <c r="H9" s="34"/>
      <c r="I9" s="34"/>
      <c r="J9" s="34"/>
      <c r="K9" s="34"/>
      <c r="L9" s="34"/>
      <c r="M9" s="34"/>
      <c r="N9" s="34"/>
      <c r="Q9" s="1"/>
    </row>
    <row r="10" spans="1:15" s="4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7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  <c r="O10" s="6"/>
    </row>
    <row r="11" spans="1:15" ht="75.75" customHeight="1">
      <c r="A11" s="157" t="s">
        <v>4</v>
      </c>
      <c r="B11" s="158" t="s">
        <v>284</v>
      </c>
      <c r="C11" s="158" t="s">
        <v>157</v>
      </c>
      <c r="D11" s="159" t="s">
        <v>177</v>
      </c>
      <c r="E11" s="160">
        <v>540</v>
      </c>
      <c r="F11" s="200" t="s">
        <v>91</v>
      </c>
      <c r="G11" s="80" t="s">
        <v>124</v>
      </c>
      <c r="H11" s="161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O11" s="9"/>
    </row>
    <row r="12" spans="1:17" ht="45">
      <c r="A12" s="85" t="s">
        <v>5</v>
      </c>
      <c r="B12" s="94" t="s">
        <v>285</v>
      </c>
      <c r="C12" s="94" t="s">
        <v>286</v>
      </c>
      <c r="D12" s="94" t="s">
        <v>172</v>
      </c>
      <c r="E12" s="79">
        <v>1080</v>
      </c>
      <c r="F12" s="200" t="s">
        <v>91</v>
      </c>
      <c r="G12" s="80" t="s">
        <v>124</v>
      </c>
      <c r="H12" s="162"/>
      <c r="I12" s="85"/>
      <c r="J12" s="85"/>
      <c r="K12" s="85"/>
      <c r="L12" s="74" t="str">
        <f aca="true" t="shared" si="0" ref="L12:L65">IF(K12=0,"0,00",IF(K12&gt;0,ROUND(E12/K12,2)))</f>
        <v>0,00</v>
      </c>
      <c r="M12" s="74"/>
      <c r="N12" s="88">
        <f aca="true" t="shared" si="1" ref="N12:N65">ROUND(L12*ROUND(M12,2),2)</f>
        <v>0</v>
      </c>
      <c r="O12" s="9"/>
      <c r="Q12" s="1"/>
    </row>
    <row r="13" spans="1:17" ht="45">
      <c r="A13" s="157" t="s">
        <v>6</v>
      </c>
      <c r="B13" s="101" t="s">
        <v>287</v>
      </c>
      <c r="C13" s="101" t="s">
        <v>184</v>
      </c>
      <c r="D13" s="101" t="s">
        <v>172</v>
      </c>
      <c r="E13" s="79">
        <v>21600</v>
      </c>
      <c r="F13" s="200" t="s">
        <v>91</v>
      </c>
      <c r="G13" s="80" t="s">
        <v>124</v>
      </c>
      <c r="H13" s="162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  <c r="O13" s="9"/>
      <c r="Q13" s="1"/>
    </row>
    <row r="14" spans="1:17" ht="45">
      <c r="A14" s="85" t="s">
        <v>7</v>
      </c>
      <c r="B14" s="101" t="s">
        <v>287</v>
      </c>
      <c r="C14" s="101" t="s">
        <v>185</v>
      </c>
      <c r="D14" s="101" t="s">
        <v>172</v>
      </c>
      <c r="E14" s="79">
        <v>9000</v>
      </c>
      <c r="F14" s="200" t="s">
        <v>91</v>
      </c>
      <c r="G14" s="80" t="s">
        <v>124</v>
      </c>
      <c r="H14" s="162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  <c r="O14" s="9"/>
      <c r="Q14" s="1"/>
    </row>
    <row r="15" spans="1:17" ht="45">
      <c r="A15" s="157" t="s">
        <v>59</v>
      </c>
      <c r="B15" s="94" t="s">
        <v>288</v>
      </c>
      <c r="C15" s="94" t="s">
        <v>289</v>
      </c>
      <c r="D15" s="94" t="s">
        <v>172</v>
      </c>
      <c r="E15" s="79">
        <v>2700</v>
      </c>
      <c r="F15" s="200" t="s">
        <v>91</v>
      </c>
      <c r="G15" s="80" t="s">
        <v>124</v>
      </c>
      <c r="H15" s="162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  <c r="O15" s="9"/>
      <c r="Q15" s="1"/>
    </row>
    <row r="16" spans="1:17" ht="45">
      <c r="A16" s="85" t="s">
        <v>90</v>
      </c>
      <c r="B16" s="101" t="s">
        <v>290</v>
      </c>
      <c r="C16" s="101" t="s">
        <v>186</v>
      </c>
      <c r="D16" s="101" t="s">
        <v>172</v>
      </c>
      <c r="E16" s="79">
        <v>3300</v>
      </c>
      <c r="F16" s="200" t="s">
        <v>91</v>
      </c>
      <c r="G16" s="80" t="s">
        <v>124</v>
      </c>
      <c r="H16" s="162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  <c r="O16" s="9"/>
      <c r="Q16" s="1"/>
    </row>
    <row r="17" spans="1:17" ht="45">
      <c r="A17" s="157" t="s">
        <v>8</v>
      </c>
      <c r="B17" s="94" t="s">
        <v>290</v>
      </c>
      <c r="C17" s="101" t="s">
        <v>189</v>
      </c>
      <c r="D17" s="101" t="s">
        <v>172</v>
      </c>
      <c r="E17" s="79">
        <v>6600</v>
      </c>
      <c r="F17" s="200" t="s">
        <v>91</v>
      </c>
      <c r="G17" s="80" t="s">
        <v>124</v>
      </c>
      <c r="H17" s="162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  <c r="O17" s="9"/>
      <c r="Q17" s="1"/>
    </row>
    <row r="18" spans="1:17" ht="45">
      <c r="A18" s="85" t="s">
        <v>9</v>
      </c>
      <c r="B18" s="163" t="s">
        <v>291</v>
      </c>
      <c r="C18" s="117" t="s">
        <v>292</v>
      </c>
      <c r="D18" s="117" t="s">
        <v>177</v>
      </c>
      <c r="E18" s="115">
        <v>3600</v>
      </c>
      <c r="F18" s="200" t="s">
        <v>91</v>
      </c>
      <c r="G18" s="80" t="s">
        <v>124</v>
      </c>
      <c r="H18" s="162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  <c r="O18" s="9"/>
      <c r="Q18" s="1"/>
    </row>
    <row r="19" spans="1:17" ht="45">
      <c r="A19" s="157" t="s">
        <v>22</v>
      </c>
      <c r="B19" s="101" t="s">
        <v>293</v>
      </c>
      <c r="C19" s="101" t="s">
        <v>294</v>
      </c>
      <c r="D19" s="101" t="s">
        <v>172</v>
      </c>
      <c r="E19" s="79">
        <v>7200</v>
      </c>
      <c r="F19" s="200" t="s">
        <v>91</v>
      </c>
      <c r="G19" s="80" t="s">
        <v>124</v>
      </c>
      <c r="H19" s="162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  <c r="O19" s="9"/>
      <c r="Q19" s="1"/>
    </row>
    <row r="20" spans="1:17" ht="45">
      <c r="A20" s="85" t="s">
        <v>89</v>
      </c>
      <c r="B20" s="101" t="s">
        <v>293</v>
      </c>
      <c r="C20" s="101" t="s">
        <v>295</v>
      </c>
      <c r="D20" s="101" t="s">
        <v>172</v>
      </c>
      <c r="E20" s="79">
        <v>5400</v>
      </c>
      <c r="F20" s="200" t="s">
        <v>91</v>
      </c>
      <c r="G20" s="80" t="s">
        <v>124</v>
      </c>
      <c r="H20" s="162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  <c r="O20" s="9"/>
      <c r="Q20" s="1"/>
    </row>
    <row r="21" spans="1:17" ht="45">
      <c r="A21" s="157" t="s">
        <v>2</v>
      </c>
      <c r="B21" s="94" t="s">
        <v>296</v>
      </c>
      <c r="C21" s="94" t="s">
        <v>182</v>
      </c>
      <c r="D21" s="94" t="s">
        <v>172</v>
      </c>
      <c r="E21" s="79">
        <v>9000</v>
      </c>
      <c r="F21" s="200" t="s">
        <v>91</v>
      </c>
      <c r="G21" s="80" t="s">
        <v>124</v>
      </c>
      <c r="H21" s="162"/>
      <c r="I21" s="85"/>
      <c r="J21" s="85"/>
      <c r="K21" s="85"/>
      <c r="L21" s="74" t="str">
        <f t="shared" si="0"/>
        <v>0,00</v>
      </c>
      <c r="M21" s="74"/>
      <c r="N21" s="88">
        <f t="shared" si="1"/>
        <v>0</v>
      </c>
      <c r="O21" s="9"/>
      <c r="Q21" s="1"/>
    </row>
    <row r="22" spans="1:17" ht="45">
      <c r="A22" s="85" t="s">
        <v>1</v>
      </c>
      <c r="B22" s="94" t="s">
        <v>297</v>
      </c>
      <c r="C22" s="101" t="s">
        <v>298</v>
      </c>
      <c r="D22" s="101" t="s">
        <v>299</v>
      </c>
      <c r="E22" s="79">
        <v>100</v>
      </c>
      <c r="F22" s="200" t="s">
        <v>91</v>
      </c>
      <c r="G22" s="80" t="s">
        <v>124</v>
      </c>
      <c r="H22" s="162"/>
      <c r="I22" s="85"/>
      <c r="J22" s="85"/>
      <c r="K22" s="85"/>
      <c r="L22" s="74" t="str">
        <f t="shared" si="0"/>
        <v>0,00</v>
      </c>
      <c r="M22" s="74"/>
      <c r="N22" s="88">
        <f t="shared" si="1"/>
        <v>0</v>
      </c>
      <c r="O22" s="9"/>
      <c r="Q22" s="1"/>
    </row>
    <row r="23" spans="1:17" ht="60">
      <c r="A23" s="157" t="s">
        <v>92</v>
      </c>
      <c r="B23" s="163" t="s">
        <v>300</v>
      </c>
      <c r="C23" s="163" t="s">
        <v>301</v>
      </c>
      <c r="D23" s="163" t="s">
        <v>302</v>
      </c>
      <c r="E23" s="79">
        <v>20</v>
      </c>
      <c r="F23" s="200" t="s">
        <v>717</v>
      </c>
      <c r="G23" s="80" t="s">
        <v>124</v>
      </c>
      <c r="H23" s="162"/>
      <c r="I23" s="85"/>
      <c r="J23" s="85"/>
      <c r="K23" s="85"/>
      <c r="L23" s="74" t="str">
        <f t="shared" si="0"/>
        <v>0,00</v>
      </c>
      <c r="M23" s="74"/>
      <c r="N23" s="88">
        <f t="shared" si="1"/>
        <v>0</v>
      </c>
      <c r="O23" s="9"/>
      <c r="Q23" s="1"/>
    </row>
    <row r="24" spans="1:17" ht="45">
      <c r="A24" s="85" t="s">
        <v>93</v>
      </c>
      <c r="B24" s="94" t="s">
        <v>303</v>
      </c>
      <c r="C24" s="94" t="s">
        <v>304</v>
      </c>
      <c r="D24" s="94" t="s">
        <v>172</v>
      </c>
      <c r="E24" s="79">
        <v>9000</v>
      </c>
      <c r="F24" s="200" t="s">
        <v>91</v>
      </c>
      <c r="G24" s="80" t="s">
        <v>124</v>
      </c>
      <c r="H24" s="162"/>
      <c r="I24" s="85"/>
      <c r="J24" s="85"/>
      <c r="K24" s="85"/>
      <c r="L24" s="74" t="str">
        <f t="shared" si="0"/>
        <v>0,00</v>
      </c>
      <c r="M24" s="74"/>
      <c r="N24" s="88">
        <f t="shared" si="1"/>
        <v>0</v>
      </c>
      <c r="O24" s="9"/>
      <c r="Q24" s="1"/>
    </row>
    <row r="25" spans="1:17" ht="45">
      <c r="A25" s="157" t="s">
        <v>94</v>
      </c>
      <c r="B25" s="94" t="s">
        <v>303</v>
      </c>
      <c r="C25" s="94" t="s">
        <v>305</v>
      </c>
      <c r="D25" s="94" t="s">
        <v>172</v>
      </c>
      <c r="E25" s="79">
        <v>8100</v>
      </c>
      <c r="F25" s="200" t="s">
        <v>91</v>
      </c>
      <c r="G25" s="80" t="s">
        <v>124</v>
      </c>
      <c r="H25" s="162"/>
      <c r="I25" s="85"/>
      <c r="J25" s="85"/>
      <c r="K25" s="85"/>
      <c r="L25" s="74" t="str">
        <f t="shared" si="0"/>
        <v>0,00</v>
      </c>
      <c r="M25" s="74"/>
      <c r="N25" s="88">
        <f t="shared" si="1"/>
        <v>0</v>
      </c>
      <c r="O25" s="9"/>
      <c r="Q25" s="1"/>
    </row>
    <row r="26" spans="1:17" ht="45">
      <c r="A26" s="85" t="s">
        <v>95</v>
      </c>
      <c r="B26" s="94" t="s">
        <v>303</v>
      </c>
      <c r="C26" s="94" t="s">
        <v>189</v>
      </c>
      <c r="D26" s="94" t="s">
        <v>172</v>
      </c>
      <c r="E26" s="79">
        <v>2400</v>
      </c>
      <c r="F26" s="200" t="s">
        <v>91</v>
      </c>
      <c r="G26" s="80" t="s">
        <v>124</v>
      </c>
      <c r="H26" s="162"/>
      <c r="I26" s="85"/>
      <c r="J26" s="85"/>
      <c r="K26" s="85"/>
      <c r="L26" s="74" t="str">
        <f t="shared" si="0"/>
        <v>0,00</v>
      </c>
      <c r="M26" s="74"/>
      <c r="N26" s="88">
        <f t="shared" si="1"/>
        <v>0</v>
      </c>
      <c r="O26" s="9"/>
      <c r="Q26" s="1"/>
    </row>
    <row r="27" spans="1:17" ht="45">
      <c r="A27" s="157" t="s">
        <v>96</v>
      </c>
      <c r="B27" s="94" t="s">
        <v>306</v>
      </c>
      <c r="C27" s="94" t="s">
        <v>161</v>
      </c>
      <c r="D27" s="94" t="s">
        <v>172</v>
      </c>
      <c r="E27" s="79">
        <v>200</v>
      </c>
      <c r="F27" s="200" t="s">
        <v>91</v>
      </c>
      <c r="G27" s="80" t="s">
        <v>124</v>
      </c>
      <c r="H27" s="162"/>
      <c r="I27" s="85"/>
      <c r="J27" s="85"/>
      <c r="K27" s="85"/>
      <c r="L27" s="74" t="str">
        <f t="shared" si="0"/>
        <v>0,00</v>
      </c>
      <c r="M27" s="74"/>
      <c r="N27" s="88">
        <f t="shared" si="1"/>
        <v>0</v>
      </c>
      <c r="O27" s="9"/>
      <c r="Q27" s="1"/>
    </row>
    <row r="28" spans="1:17" ht="45">
      <c r="A28" s="85" t="s">
        <v>97</v>
      </c>
      <c r="B28" s="94" t="s">
        <v>307</v>
      </c>
      <c r="C28" s="94" t="s">
        <v>308</v>
      </c>
      <c r="D28" s="94" t="s">
        <v>172</v>
      </c>
      <c r="E28" s="79">
        <v>4500</v>
      </c>
      <c r="F28" s="200" t="s">
        <v>91</v>
      </c>
      <c r="G28" s="80" t="s">
        <v>124</v>
      </c>
      <c r="H28" s="162"/>
      <c r="I28" s="85"/>
      <c r="J28" s="85"/>
      <c r="K28" s="85"/>
      <c r="L28" s="74" t="str">
        <f t="shared" si="0"/>
        <v>0,00</v>
      </c>
      <c r="M28" s="74"/>
      <c r="N28" s="88">
        <f t="shared" si="1"/>
        <v>0</v>
      </c>
      <c r="O28" s="9"/>
      <c r="Q28" s="1"/>
    </row>
    <row r="29" spans="1:17" ht="45">
      <c r="A29" s="157" t="s">
        <v>98</v>
      </c>
      <c r="B29" s="94" t="s">
        <v>309</v>
      </c>
      <c r="C29" s="94" t="s">
        <v>219</v>
      </c>
      <c r="D29" s="94" t="s">
        <v>172</v>
      </c>
      <c r="E29" s="79">
        <v>4500</v>
      </c>
      <c r="F29" s="200" t="s">
        <v>91</v>
      </c>
      <c r="G29" s="80" t="s">
        <v>124</v>
      </c>
      <c r="H29" s="162"/>
      <c r="I29" s="85"/>
      <c r="J29" s="85"/>
      <c r="K29" s="85"/>
      <c r="L29" s="74" t="str">
        <f t="shared" si="0"/>
        <v>0,00</v>
      </c>
      <c r="M29" s="74"/>
      <c r="N29" s="88">
        <f t="shared" si="1"/>
        <v>0</v>
      </c>
      <c r="O29" s="9"/>
      <c r="Q29" s="1"/>
    </row>
    <row r="30" spans="1:17" ht="45">
      <c r="A30" s="85" t="s">
        <v>99</v>
      </c>
      <c r="B30" s="117" t="s">
        <v>310</v>
      </c>
      <c r="C30" s="117" t="s">
        <v>182</v>
      </c>
      <c r="D30" s="94" t="s">
        <v>172</v>
      </c>
      <c r="E30" s="79">
        <v>9900</v>
      </c>
      <c r="F30" s="200" t="s">
        <v>91</v>
      </c>
      <c r="G30" s="80" t="s">
        <v>124</v>
      </c>
      <c r="H30" s="162"/>
      <c r="I30" s="85"/>
      <c r="J30" s="85"/>
      <c r="K30" s="85"/>
      <c r="L30" s="74" t="str">
        <f t="shared" si="0"/>
        <v>0,00</v>
      </c>
      <c r="M30" s="74"/>
      <c r="N30" s="88">
        <f t="shared" si="1"/>
        <v>0</v>
      </c>
      <c r="O30" s="9"/>
      <c r="Q30" s="1"/>
    </row>
    <row r="31" spans="1:17" ht="45">
      <c r="A31" s="157" t="s">
        <v>134</v>
      </c>
      <c r="B31" s="117" t="s">
        <v>310</v>
      </c>
      <c r="C31" s="117" t="s">
        <v>167</v>
      </c>
      <c r="D31" s="94" t="s">
        <v>172</v>
      </c>
      <c r="E31" s="79">
        <v>27000</v>
      </c>
      <c r="F31" s="200" t="s">
        <v>91</v>
      </c>
      <c r="G31" s="80" t="s">
        <v>124</v>
      </c>
      <c r="H31" s="162"/>
      <c r="I31" s="85"/>
      <c r="J31" s="85"/>
      <c r="K31" s="85"/>
      <c r="L31" s="74" t="str">
        <f t="shared" si="0"/>
        <v>0,00</v>
      </c>
      <c r="M31" s="74"/>
      <c r="N31" s="88">
        <f t="shared" si="1"/>
        <v>0</v>
      </c>
      <c r="O31" s="9"/>
      <c r="Q31" s="1"/>
    </row>
    <row r="32" spans="1:17" ht="45">
      <c r="A32" s="85" t="s">
        <v>135</v>
      </c>
      <c r="B32" s="101" t="s">
        <v>311</v>
      </c>
      <c r="C32" s="101" t="s">
        <v>312</v>
      </c>
      <c r="D32" s="101" t="s">
        <v>313</v>
      </c>
      <c r="E32" s="115">
        <v>36</v>
      </c>
      <c r="F32" s="219" t="s">
        <v>717</v>
      </c>
      <c r="G32" s="80" t="s">
        <v>124</v>
      </c>
      <c r="H32" s="162"/>
      <c r="I32" s="85"/>
      <c r="J32" s="85"/>
      <c r="K32" s="85"/>
      <c r="L32" s="74" t="str">
        <f t="shared" si="0"/>
        <v>0,00</v>
      </c>
      <c r="M32" s="74"/>
      <c r="N32" s="88">
        <f t="shared" si="1"/>
        <v>0</v>
      </c>
      <c r="O32" s="9"/>
      <c r="Q32" s="1"/>
    </row>
    <row r="33" spans="1:17" ht="45">
      <c r="A33" s="157" t="s">
        <v>136</v>
      </c>
      <c r="B33" s="101" t="s">
        <v>311</v>
      </c>
      <c r="C33" s="101" t="s">
        <v>314</v>
      </c>
      <c r="D33" s="101" t="s">
        <v>313</v>
      </c>
      <c r="E33" s="115">
        <v>70</v>
      </c>
      <c r="F33" s="219" t="s">
        <v>717</v>
      </c>
      <c r="G33" s="80" t="s">
        <v>124</v>
      </c>
      <c r="H33" s="162"/>
      <c r="I33" s="85"/>
      <c r="J33" s="85"/>
      <c r="K33" s="85"/>
      <c r="L33" s="74" t="str">
        <f t="shared" si="0"/>
        <v>0,00</v>
      </c>
      <c r="M33" s="74"/>
      <c r="N33" s="88">
        <f t="shared" si="1"/>
        <v>0</v>
      </c>
      <c r="O33" s="9"/>
      <c r="Q33" s="1"/>
    </row>
    <row r="34" spans="1:17" ht="45">
      <c r="A34" s="85" t="s">
        <v>137</v>
      </c>
      <c r="B34" s="94" t="s">
        <v>315</v>
      </c>
      <c r="C34" s="94" t="s">
        <v>185</v>
      </c>
      <c r="D34" s="94" t="s">
        <v>172</v>
      </c>
      <c r="E34" s="115">
        <v>8100</v>
      </c>
      <c r="F34" s="200" t="s">
        <v>91</v>
      </c>
      <c r="G34" s="80" t="s">
        <v>124</v>
      </c>
      <c r="H34" s="162"/>
      <c r="I34" s="85"/>
      <c r="J34" s="85"/>
      <c r="K34" s="85"/>
      <c r="L34" s="74" t="str">
        <f t="shared" si="0"/>
        <v>0,00</v>
      </c>
      <c r="M34" s="74"/>
      <c r="N34" s="88">
        <f t="shared" si="1"/>
        <v>0</v>
      </c>
      <c r="O34" s="9"/>
      <c r="Q34" s="1"/>
    </row>
    <row r="35" spans="1:17" ht="45">
      <c r="A35" s="157" t="s">
        <v>138</v>
      </c>
      <c r="B35" s="94" t="s">
        <v>316</v>
      </c>
      <c r="C35" s="101" t="s">
        <v>317</v>
      </c>
      <c r="D35" s="101" t="s">
        <v>318</v>
      </c>
      <c r="E35" s="79">
        <v>20</v>
      </c>
      <c r="F35" s="200" t="s">
        <v>717</v>
      </c>
      <c r="G35" s="80" t="s">
        <v>124</v>
      </c>
      <c r="H35" s="162"/>
      <c r="I35" s="85"/>
      <c r="J35" s="85"/>
      <c r="K35" s="85"/>
      <c r="L35" s="74" t="str">
        <f t="shared" si="0"/>
        <v>0,00</v>
      </c>
      <c r="M35" s="74"/>
      <c r="N35" s="88">
        <f t="shared" si="1"/>
        <v>0</v>
      </c>
      <c r="O35" s="9"/>
      <c r="Q35" s="1"/>
    </row>
    <row r="36" spans="1:17" ht="45">
      <c r="A36" s="85" t="s">
        <v>139</v>
      </c>
      <c r="B36" s="94" t="s">
        <v>319</v>
      </c>
      <c r="C36" s="94" t="s">
        <v>170</v>
      </c>
      <c r="D36" s="94" t="s">
        <v>172</v>
      </c>
      <c r="E36" s="79">
        <v>1080</v>
      </c>
      <c r="F36" s="200" t="s">
        <v>91</v>
      </c>
      <c r="G36" s="80" t="s">
        <v>124</v>
      </c>
      <c r="H36" s="162"/>
      <c r="I36" s="85"/>
      <c r="J36" s="85"/>
      <c r="K36" s="85"/>
      <c r="L36" s="74" t="str">
        <f t="shared" si="0"/>
        <v>0,00</v>
      </c>
      <c r="M36" s="74"/>
      <c r="N36" s="88">
        <f t="shared" si="1"/>
        <v>0</v>
      </c>
      <c r="O36" s="9"/>
      <c r="Q36" s="1"/>
    </row>
    <row r="37" spans="1:17" ht="45">
      <c r="A37" s="157" t="s">
        <v>140</v>
      </c>
      <c r="B37" s="94" t="s">
        <v>320</v>
      </c>
      <c r="C37" s="131" t="s">
        <v>157</v>
      </c>
      <c r="D37" s="117" t="s">
        <v>321</v>
      </c>
      <c r="E37" s="132">
        <v>1000</v>
      </c>
      <c r="F37" s="200" t="s">
        <v>91</v>
      </c>
      <c r="G37" s="80" t="s">
        <v>124</v>
      </c>
      <c r="H37" s="162"/>
      <c r="I37" s="85"/>
      <c r="J37" s="85"/>
      <c r="K37" s="85"/>
      <c r="L37" s="74" t="str">
        <f t="shared" si="0"/>
        <v>0,00</v>
      </c>
      <c r="M37" s="74"/>
      <c r="N37" s="88">
        <f t="shared" si="1"/>
        <v>0</v>
      </c>
      <c r="O37" s="9"/>
      <c r="Q37" s="1"/>
    </row>
    <row r="38" spans="1:17" ht="45">
      <c r="A38" s="85" t="s">
        <v>141</v>
      </c>
      <c r="B38" s="94" t="s">
        <v>320</v>
      </c>
      <c r="C38" s="131" t="s">
        <v>174</v>
      </c>
      <c r="D38" s="117" t="s">
        <v>322</v>
      </c>
      <c r="E38" s="132">
        <v>7200</v>
      </c>
      <c r="F38" s="200" t="s">
        <v>91</v>
      </c>
      <c r="G38" s="80" t="s">
        <v>124</v>
      </c>
      <c r="H38" s="162"/>
      <c r="I38" s="85"/>
      <c r="J38" s="85"/>
      <c r="K38" s="85"/>
      <c r="L38" s="74" t="str">
        <f t="shared" si="0"/>
        <v>0,00</v>
      </c>
      <c r="M38" s="74"/>
      <c r="N38" s="88">
        <f t="shared" si="1"/>
        <v>0</v>
      </c>
      <c r="O38" s="9"/>
      <c r="Q38" s="1"/>
    </row>
    <row r="39" spans="1:17" ht="285.75" customHeight="1">
      <c r="A39" s="157" t="s">
        <v>142</v>
      </c>
      <c r="B39" s="101" t="s">
        <v>323</v>
      </c>
      <c r="C39" s="101" t="s">
        <v>324</v>
      </c>
      <c r="D39" s="101" t="s">
        <v>325</v>
      </c>
      <c r="E39" s="79">
        <v>120</v>
      </c>
      <c r="F39" s="200" t="s">
        <v>91</v>
      </c>
      <c r="G39" s="80" t="s">
        <v>124</v>
      </c>
      <c r="H39" s="162"/>
      <c r="I39" s="85"/>
      <c r="J39" s="85"/>
      <c r="K39" s="85"/>
      <c r="L39" s="74" t="str">
        <f t="shared" si="0"/>
        <v>0,00</v>
      </c>
      <c r="M39" s="74"/>
      <c r="N39" s="88">
        <f t="shared" si="1"/>
        <v>0</v>
      </c>
      <c r="O39" s="9"/>
      <c r="Q39" s="1"/>
    </row>
    <row r="40" spans="1:17" ht="45">
      <c r="A40" s="85" t="s">
        <v>143</v>
      </c>
      <c r="B40" s="101" t="s">
        <v>326</v>
      </c>
      <c r="C40" s="101" t="s">
        <v>327</v>
      </c>
      <c r="D40" s="101" t="s">
        <v>328</v>
      </c>
      <c r="E40" s="79">
        <v>600</v>
      </c>
      <c r="F40" s="200" t="s">
        <v>91</v>
      </c>
      <c r="G40" s="80" t="s">
        <v>124</v>
      </c>
      <c r="H40" s="162"/>
      <c r="I40" s="85"/>
      <c r="J40" s="85"/>
      <c r="K40" s="85"/>
      <c r="L40" s="74" t="str">
        <f t="shared" si="0"/>
        <v>0,00</v>
      </c>
      <c r="M40" s="74"/>
      <c r="N40" s="88">
        <f t="shared" si="1"/>
        <v>0</v>
      </c>
      <c r="O40" s="9"/>
      <c r="Q40" s="1"/>
    </row>
    <row r="41" spans="1:17" ht="45">
      <c r="A41" s="157" t="s">
        <v>144</v>
      </c>
      <c r="B41" s="94" t="s">
        <v>329</v>
      </c>
      <c r="C41" s="101" t="s">
        <v>330</v>
      </c>
      <c r="D41" s="101" t="s">
        <v>331</v>
      </c>
      <c r="E41" s="79">
        <v>30</v>
      </c>
      <c r="F41" s="200" t="s">
        <v>91</v>
      </c>
      <c r="G41" s="80" t="s">
        <v>124</v>
      </c>
      <c r="H41" s="162"/>
      <c r="I41" s="85"/>
      <c r="J41" s="85"/>
      <c r="K41" s="85"/>
      <c r="L41" s="74" t="str">
        <f t="shared" si="0"/>
        <v>0,00</v>
      </c>
      <c r="M41" s="74"/>
      <c r="N41" s="88">
        <f t="shared" si="1"/>
        <v>0</v>
      </c>
      <c r="O41" s="9"/>
      <c r="Q41" s="1"/>
    </row>
    <row r="42" spans="1:17" ht="45">
      <c r="A42" s="85" t="s">
        <v>145</v>
      </c>
      <c r="B42" s="101" t="s">
        <v>332</v>
      </c>
      <c r="C42" s="101" t="s">
        <v>158</v>
      </c>
      <c r="D42" s="101" t="s">
        <v>172</v>
      </c>
      <c r="E42" s="79">
        <v>2700</v>
      </c>
      <c r="F42" s="200" t="s">
        <v>91</v>
      </c>
      <c r="G42" s="80" t="s">
        <v>124</v>
      </c>
      <c r="H42" s="162"/>
      <c r="I42" s="85"/>
      <c r="J42" s="85"/>
      <c r="K42" s="85"/>
      <c r="L42" s="74" t="str">
        <f t="shared" si="0"/>
        <v>0,00</v>
      </c>
      <c r="M42" s="74"/>
      <c r="N42" s="88">
        <f t="shared" si="1"/>
        <v>0</v>
      </c>
      <c r="O42" s="9"/>
      <c r="Q42" s="1"/>
    </row>
    <row r="43" spans="1:17" ht="45">
      <c r="A43" s="157" t="s">
        <v>146</v>
      </c>
      <c r="B43" s="94" t="s">
        <v>333</v>
      </c>
      <c r="C43" s="94" t="s">
        <v>170</v>
      </c>
      <c r="D43" s="94" t="s">
        <v>334</v>
      </c>
      <c r="E43" s="79">
        <v>4500</v>
      </c>
      <c r="F43" s="200" t="s">
        <v>91</v>
      </c>
      <c r="G43" s="80" t="s">
        <v>124</v>
      </c>
      <c r="H43" s="162"/>
      <c r="I43" s="85"/>
      <c r="J43" s="85"/>
      <c r="K43" s="85"/>
      <c r="L43" s="74" t="str">
        <f t="shared" si="0"/>
        <v>0,00</v>
      </c>
      <c r="M43" s="74"/>
      <c r="N43" s="88">
        <f t="shared" si="1"/>
        <v>0</v>
      </c>
      <c r="O43" s="9"/>
      <c r="Q43" s="1"/>
    </row>
    <row r="44" spans="1:17" ht="45">
      <c r="A44" s="85" t="s">
        <v>147</v>
      </c>
      <c r="B44" s="94" t="s">
        <v>335</v>
      </c>
      <c r="C44" s="94" t="s">
        <v>218</v>
      </c>
      <c r="D44" s="94" t="s">
        <v>336</v>
      </c>
      <c r="E44" s="79">
        <v>840</v>
      </c>
      <c r="F44" s="200" t="s">
        <v>91</v>
      </c>
      <c r="G44" s="80" t="s">
        <v>124</v>
      </c>
      <c r="H44" s="162"/>
      <c r="I44" s="85"/>
      <c r="J44" s="85"/>
      <c r="K44" s="85"/>
      <c r="L44" s="74" t="str">
        <f t="shared" si="0"/>
        <v>0,00</v>
      </c>
      <c r="M44" s="74"/>
      <c r="N44" s="88">
        <f t="shared" si="1"/>
        <v>0</v>
      </c>
      <c r="O44" s="9"/>
      <c r="Q44" s="1"/>
    </row>
    <row r="45" spans="1:17" ht="45">
      <c r="A45" s="157" t="s">
        <v>148</v>
      </c>
      <c r="B45" s="94" t="s">
        <v>337</v>
      </c>
      <c r="C45" s="94" t="s">
        <v>338</v>
      </c>
      <c r="D45" s="94" t="s">
        <v>339</v>
      </c>
      <c r="E45" s="79">
        <v>2700</v>
      </c>
      <c r="F45" s="200" t="s">
        <v>91</v>
      </c>
      <c r="G45" s="80" t="s">
        <v>124</v>
      </c>
      <c r="H45" s="162"/>
      <c r="I45" s="85"/>
      <c r="J45" s="85"/>
      <c r="K45" s="85"/>
      <c r="L45" s="74" t="str">
        <f t="shared" si="0"/>
        <v>0,00</v>
      </c>
      <c r="M45" s="74"/>
      <c r="N45" s="88">
        <f t="shared" si="1"/>
        <v>0</v>
      </c>
      <c r="O45" s="9"/>
      <c r="Q45" s="1"/>
    </row>
    <row r="46" spans="1:17" ht="45">
      <c r="A46" s="85" t="s">
        <v>149</v>
      </c>
      <c r="B46" s="101" t="s">
        <v>340</v>
      </c>
      <c r="C46" s="101" t="s">
        <v>189</v>
      </c>
      <c r="D46" s="94" t="s">
        <v>177</v>
      </c>
      <c r="E46" s="79">
        <v>65000</v>
      </c>
      <c r="F46" s="200" t="s">
        <v>91</v>
      </c>
      <c r="G46" s="80" t="s">
        <v>124</v>
      </c>
      <c r="H46" s="162"/>
      <c r="I46" s="85"/>
      <c r="J46" s="85"/>
      <c r="K46" s="85"/>
      <c r="L46" s="74" t="str">
        <f t="shared" si="0"/>
        <v>0,00</v>
      </c>
      <c r="M46" s="74"/>
      <c r="N46" s="88">
        <f t="shared" si="1"/>
        <v>0</v>
      </c>
      <c r="O46" s="9"/>
      <c r="Q46" s="1"/>
    </row>
    <row r="47" spans="1:17" ht="45">
      <c r="A47" s="157" t="s">
        <v>150</v>
      </c>
      <c r="B47" s="101" t="s">
        <v>341</v>
      </c>
      <c r="C47" s="101" t="s">
        <v>342</v>
      </c>
      <c r="D47" s="94" t="s">
        <v>177</v>
      </c>
      <c r="E47" s="79">
        <v>36000</v>
      </c>
      <c r="F47" s="200" t="s">
        <v>91</v>
      </c>
      <c r="G47" s="80" t="s">
        <v>124</v>
      </c>
      <c r="H47" s="162"/>
      <c r="I47" s="85"/>
      <c r="J47" s="85"/>
      <c r="K47" s="85"/>
      <c r="L47" s="74" t="str">
        <f t="shared" si="0"/>
        <v>0,00</v>
      </c>
      <c r="M47" s="74"/>
      <c r="N47" s="88">
        <f t="shared" si="1"/>
        <v>0</v>
      </c>
      <c r="O47" s="9"/>
      <c r="Q47" s="1"/>
    </row>
    <row r="48" spans="1:17" ht="45">
      <c r="A48" s="85" t="s">
        <v>151</v>
      </c>
      <c r="B48" s="101" t="s">
        <v>343</v>
      </c>
      <c r="C48" s="101" t="s">
        <v>344</v>
      </c>
      <c r="D48" s="101" t="s">
        <v>345</v>
      </c>
      <c r="E48" s="79">
        <v>20</v>
      </c>
      <c r="F48" s="200" t="s">
        <v>91</v>
      </c>
      <c r="G48" s="80" t="s">
        <v>124</v>
      </c>
      <c r="H48" s="162"/>
      <c r="I48" s="85"/>
      <c r="J48" s="85"/>
      <c r="K48" s="85"/>
      <c r="L48" s="74" t="str">
        <f t="shared" si="0"/>
        <v>0,00</v>
      </c>
      <c r="M48" s="74"/>
      <c r="N48" s="88">
        <f t="shared" si="1"/>
        <v>0</v>
      </c>
      <c r="O48" s="9"/>
      <c r="Q48" s="1"/>
    </row>
    <row r="49" spans="1:17" ht="45">
      <c r="A49" s="157" t="s">
        <v>152</v>
      </c>
      <c r="B49" s="94" t="s">
        <v>346</v>
      </c>
      <c r="C49" s="94" t="s">
        <v>347</v>
      </c>
      <c r="D49" s="94" t="s">
        <v>348</v>
      </c>
      <c r="E49" s="79">
        <v>40</v>
      </c>
      <c r="F49" s="200" t="s">
        <v>91</v>
      </c>
      <c r="G49" s="80" t="s">
        <v>124</v>
      </c>
      <c r="H49" s="162"/>
      <c r="I49" s="85"/>
      <c r="J49" s="85"/>
      <c r="K49" s="85"/>
      <c r="L49" s="74" t="str">
        <f t="shared" si="0"/>
        <v>0,00</v>
      </c>
      <c r="M49" s="74"/>
      <c r="N49" s="88">
        <f t="shared" si="1"/>
        <v>0</v>
      </c>
      <c r="O49" s="9"/>
      <c r="Q49" s="1"/>
    </row>
    <row r="50" spans="1:17" ht="45">
      <c r="A50" s="85" t="s">
        <v>197</v>
      </c>
      <c r="B50" s="94" t="s">
        <v>349</v>
      </c>
      <c r="C50" s="94" t="s">
        <v>158</v>
      </c>
      <c r="D50" s="94" t="s">
        <v>172</v>
      </c>
      <c r="E50" s="79">
        <v>10800</v>
      </c>
      <c r="F50" s="200" t="s">
        <v>91</v>
      </c>
      <c r="G50" s="80" t="s">
        <v>124</v>
      </c>
      <c r="H50" s="162"/>
      <c r="I50" s="85"/>
      <c r="J50" s="85"/>
      <c r="K50" s="85"/>
      <c r="L50" s="74" t="str">
        <f t="shared" si="0"/>
        <v>0,00</v>
      </c>
      <c r="M50" s="74"/>
      <c r="N50" s="88">
        <f t="shared" si="1"/>
        <v>0</v>
      </c>
      <c r="O50" s="9"/>
      <c r="Q50" s="1"/>
    </row>
    <row r="51" spans="1:17" ht="45">
      <c r="A51" s="157" t="s">
        <v>198</v>
      </c>
      <c r="B51" s="94" t="s">
        <v>349</v>
      </c>
      <c r="C51" s="94" t="s">
        <v>169</v>
      </c>
      <c r="D51" s="94" t="s">
        <v>172</v>
      </c>
      <c r="E51" s="79">
        <v>5400</v>
      </c>
      <c r="F51" s="200" t="s">
        <v>91</v>
      </c>
      <c r="G51" s="80" t="s">
        <v>124</v>
      </c>
      <c r="H51" s="162"/>
      <c r="I51" s="85"/>
      <c r="J51" s="85"/>
      <c r="K51" s="85"/>
      <c r="L51" s="74" t="str">
        <f t="shared" si="0"/>
        <v>0,00</v>
      </c>
      <c r="M51" s="74"/>
      <c r="N51" s="88">
        <f t="shared" si="1"/>
        <v>0</v>
      </c>
      <c r="O51" s="9"/>
      <c r="Q51" s="1"/>
    </row>
    <row r="52" spans="1:17" ht="45">
      <c r="A52" s="85" t="s">
        <v>199</v>
      </c>
      <c r="B52" s="94" t="s">
        <v>350</v>
      </c>
      <c r="C52" s="94" t="s">
        <v>181</v>
      </c>
      <c r="D52" s="94" t="s">
        <v>172</v>
      </c>
      <c r="E52" s="79">
        <v>2100</v>
      </c>
      <c r="F52" s="200" t="s">
        <v>91</v>
      </c>
      <c r="G52" s="80" t="s">
        <v>124</v>
      </c>
      <c r="H52" s="162"/>
      <c r="I52" s="85"/>
      <c r="J52" s="85"/>
      <c r="K52" s="85"/>
      <c r="L52" s="74" t="str">
        <f t="shared" si="0"/>
        <v>0,00</v>
      </c>
      <c r="M52" s="74"/>
      <c r="N52" s="88">
        <f t="shared" si="1"/>
        <v>0</v>
      </c>
      <c r="O52" s="9"/>
      <c r="Q52" s="1"/>
    </row>
    <row r="53" spans="1:17" ht="45">
      <c r="A53" s="157" t="s">
        <v>200</v>
      </c>
      <c r="B53" s="163" t="s">
        <v>351</v>
      </c>
      <c r="C53" s="117" t="s">
        <v>189</v>
      </c>
      <c r="D53" s="117" t="s">
        <v>352</v>
      </c>
      <c r="E53" s="79">
        <v>48600</v>
      </c>
      <c r="F53" s="200" t="s">
        <v>91</v>
      </c>
      <c r="G53" s="80" t="s">
        <v>124</v>
      </c>
      <c r="H53" s="162"/>
      <c r="I53" s="85"/>
      <c r="J53" s="85"/>
      <c r="K53" s="85"/>
      <c r="L53" s="74" t="str">
        <f t="shared" si="0"/>
        <v>0,00</v>
      </c>
      <c r="M53" s="74"/>
      <c r="N53" s="88">
        <f t="shared" si="1"/>
        <v>0</v>
      </c>
      <c r="O53" s="9"/>
      <c r="Q53" s="1"/>
    </row>
    <row r="54" spans="1:15" ht="45">
      <c r="A54" s="85" t="s">
        <v>201</v>
      </c>
      <c r="B54" s="94" t="s">
        <v>353</v>
      </c>
      <c r="C54" s="94" t="s">
        <v>183</v>
      </c>
      <c r="D54" s="94" t="s">
        <v>172</v>
      </c>
      <c r="E54" s="79">
        <v>8800</v>
      </c>
      <c r="F54" s="200" t="s">
        <v>91</v>
      </c>
      <c r="G54" s="80" t="s">
        <v>124</v>
      </c>
      <c r="H54" s="162"/>
      <c r="I54" s="85"/>
      <c r="J54" s="85"/>
      <c r="K54" s="85"/>
      <c r="L54" s="74" t="str">
        <f t="shared" si="0"/>
        <v>0,00</v>
      </c>
      <c r="M54" s="74"/>
      <c r="N54" s="88">
        <f t="shared" si="1"/>
        <v>0</v>
      </c>
      <c r="O54" s="9"/>
    </row>
    <row r="55" spans="1:15" ht="45">
      <c r="A55" s="157" t="s">
        <v>202</v>
      </c>
      <c r="B55" s="94" t="s">
        <v>354</v>
      </c>
      <c r="C55" s="101" t="s">
        <v>355</v>
      </c>
      <c r="D55" s="101" t="s">
        <v>195</v>
      </c>
      <c r="E55" s="79">
        <v>20</v>
      </c>
      <c r="F55" s="200" t="s">
        <v>91</v>
      </c>
      <c r="G55" s="80" t="s">
        <v>124</v>
      </c>
      <c r="H55" s="162"/>
      <c r="I55" s="85"/>
      <c r="J55" s="85"/>
      <c r="K55" s="85"/>
      <c r="L55" s="74" t="str">
        <f t="shared" si="0"/>
        <v>0,00</v>
      </c>
      <c r="M55" s="74"/>
      <c r="N55" s="88">
        <f t="shared" si="1"/>
        <v>0</v>
      </c>
      <c r="O55" s="9"/>
    </row>
    <row r="56" spans="1:15" ht="45">
      <c r="A56" s="85" t="s">
        <v>203</v>
      </c>
      <c r="B56" s="94" t="s">
        <v>718</v>
      </c>
      <c r="C56" s="101" t="s">
        <v>171</v>
      </c>
      <c r="D56" s="101" t="s">
        <v>222</v>
      </c>
      <c r="E56" s="79">
        <v>4200</v>
      </c>
      <c r="F56" s="200" t="s">
        <v>91</v>
      </c>
      <c r="G56" s="80" t="s">
        <v>124</v>
      </c>
      <c r="H56" s="162"/>
      <c r="I56" s="85"/>
      <c r="J56" s="85"/>
      <c r="K56" s="85"/>
      <c r="L56" s="74" t="str">
        <f t="shared" si="0"/>
        <v>0,00</v>
      </c>
      <c r="M56" s="74"/>
      <c r="N56" s="88">
        <f t="shared" si="1"/>
        <v>0</v>
      </c>
      <c r="O56" s="9"/>
    </row>
    <row r="57" spans="1:15" ht="45">
      <c r="A57" s="157" t="s">
        <v>204</v>
      </c>
      <c r="B57" s="94" t="s">
        <v>718</v>
      </c>
      <c r="C57" s="101" t="s">
        <v>178</v>
      </c>
      <c r="D57" s="101" t="s">
        <v>222</v>
      </c>
      <c r="E57" s="79">
        <v>3360</v>
      </c>
      <c r="F57" s="200" t="s">
        <v>91</v>
      </c>
      <c r="G57" s="80" t="s">
        <v>124</v>
      </c>
      <c r="H57" s="162"/>
      <c r="I57" s="85"/>
      <c r="J57" s="85"/>
      <c r="K57" s="85"/>
      <c r="L57" s="74" t="str">
        <f t="shared" si="0"/>
        <v>0,00</v>
      </c>
      <c r="M57" s="74"/>
      <c r="N57" s="88">
        <f t="shared" si="1"/>
        <v>0</v>
      </c>
      <c r="O57" s="9"/>
    </row>
    <row r="58" spans="1:15" ht="45">
      <c r="A58" s="85" t="s">
        <v>695</v>
      </c>
      <c r="B58" s="94" t="s">
        <v>356</v>
      </c>
      <c r="C58" s="101" t="s">
        <v>357</v>
      </c>
      <c r="D58" s="101" t="s">
        <v>172</v>
      </c>
      <c r="E58" s="79">
        <v>1800</v>
      </c>
      <c r="F58" s="200" t="s">
        <v>91</v>
      </c>
      <c r="G58" s="80" t="s">
        <v>124</v>
      </c>
      <c r="H58" s="162"/>
      <c r="I58" s="85"/>
      <c r="J58" s="85"/>
      <c r="K58" s="85"/>
      <c r="L58" s="74" t="str">
        <f t="shared" si="0"/>
        <v>0,00</v>
      </c>
      <c r="M58" s="74"/>
      <c r="N58" s="88">
        <f t="shared" si="1"/>
        <v>0</v>
      </c>
      <c r="O58" s="9"/>
    </row>
    <row r="59" spans="1:15" ht="45">
      <c r="A59" s="157" t="s">
        <v>696</v>
      </c>
      <c r="B59" s="94" t="s">
        <v>356</v>
      </c>
      <c r="C59" s="101" t="s">
        <v>357</v>
      </c>
      <c r="D59" s="101" t="s">
        <v>217</v>
      </c>
      <c r="E59" s="79">
        <v>1620</v>
      </c>
      <c r="F59" s="200" t="s">
        <v>91</v>
      </c>
      <c r="G59" s="80" t="s">
        <v>124</v>
      </c>
      <c r="H59" s="162"/>
      <c r="I59" s="85"/>
      <c r="J59" s="85"/>
      <c r="K59" s="85"/>
      <c r="L59" s="74" t="str">
        <f t="shared" si="0"/>
        <v>0,00</v>
      </c>
      <c r="M59" s="74"/>
      <c r="N59" s="88">
        <f t="shared" si="1"/>
        <v>0</v>
      </c>
      <c r="O59" s="9"/>
    </row>
    <row r="60" spans="1:15" ht="45">
      <c r="A60" s="85" t="s">
        <v>697</v>
      </c>
      <c r="B60" s="94" t="s">
        <v>358</v>
      </c>
      <c r="C60" s="101" t="s">
        <v>176</v>
      </c>
      <c r="D60" s="101" t="s">
        <v>172</v>
      </c>
      <c r="E60" s="79">
        <v>1080</v>
      </c>
      <c r="F60" s="200" t="s">
        <v>91</v>
      </c>
      <c r="G60" s="80" t="s">
        <v>124</v>
      </c>
      <c r="H60" s="162"/>
      <c r="I60" s="85"/>
      <c r="J60" s="85"/>
      <c r="K60" s="85"/>
      <c r="L60" s="74" t="str">
        <f t="shared" si="0"/>
        <v>0,00</v>
      </c>
      <c r="M60" s="74"/>
      <c r="N60" s="88">
        <f t="shared" si="1"/>
        <v>0</v>
      </c>
      <c r="O60" s="9"/>
    </row>
    <row r="61" spans="1:15" ht="45">
      <c r="A61" s="157" t="s">
        <v>698</v>
      </c>
      <c r="B61" s="94" t="s">
        <v>359</v>
      </c>
      <c r="C61" s="101" t="s">
        <v>189</v>
      </c>
      <c r="D61" s="94" t="s">
        <v>172</v>
      </c>
      <c r="E61" s="79">
        <v>280</v>
      </c>
      <c r="F61" s="200" t="s">
        <v>91</v>
      </c>
      <c r="G61" s="80" t="s">
        <v>124</v>
      </c>
      <c r="H61" s="162"/>
      <c r="I61" s="85"/>
      <c r="J61" s="85"/>
      <c r="K61" s="85"/>
      <c r="L61" s="74" t="str">
        <f t="shared" si="0"/>
        <v>0,00</v>
      </c>
      <c r="M61" s="74"/>
      <c r="N61" s="88">
        <f t="shared" si="1"/>
        <v>0</v>
      </c>
      <c r="O61" s="9"/>
    </row>
    <row r="62" spans="1:15" ht="45">
      <c r="A62" s="85" t="s">
        <v>699</v>
      </c>
      <c r="B62" s="94" t="s">
        <v>359</v>
      </c>
      <c r="C62" s="101" t="s">
        <v>170</v>
      </c>
      <c r="D62" s="94" t="s">
        <v>172</v>
      </c>
      <c r="E62" s="79">
        <v>280</v>
      </c>
      <c r="F62" s="200" t="s">
        <v>91</v>
      </c>
      <c r="G62" s="80" t="s">
        <v>124</v>
      </c>
      <c r="H62" s="162"/>
      <c r="I62" s="85"/>
      <c r="J62" s="85"/>
      <c r="K62" s="85"/>
      <c r="L62" s="74" t="str">
        <f t="shared" si="0"/>
        <v>0,00</v>
      </c>
      <c r="M62" s="74"/>
      <c r="N62" s="88">
        <f t="shared" si="1"/>
        <v>0</v>
      </c>
      <c r="O62" s="9"/>
    </row>
    <row r="63" spans="1:15" ht="45">
      <c r="A63" s="157" t="s">
        <v>700</v>
      </c>
      <c r="B63" s="94" t="s">
        <v>359</v>
      </c>
      <c r="C63" s="101" t="s">
        <v>162</v>
      </c>
      <c r="D63" s="94" t="s">
        <v>172</v>
      </c>
      <c r="E63" s="79">
        <v>504</v>
      </c>
      <c r="F63" s="200" t="s">
        <v>91</v>
      </c>
      <c r="G63" s="80" t="s">
        <v>124</v>
      </c>
      <c r="H63" s="162"/>
      <c r="I63" s="85"/>
      <c r="J63" s="85"/>
      <c r="K63" s="85"/>
      <c r="L63" s="74" t="str">
        <f t="shared" si="0"/>
        <v>0,00</v>
      </c>
      <c r="M63" s="74"/>
      <c r="N63" s="88">
        <f t="shared" si="1"/>
        <v>0</v>
      </c>
      <c r="O63" s="9"/>
    </row>
    <row r="64" spans="1:15" ht="45">
      <c r="A64" s="85" t="s">
        <v>701</v>
      </c>
      <c r="B64" s="94" t="s">
        <v>359</v>
      </c>
      <c r="C64" s="101" t="s">
        <v>286</v>
      </c>
      <c r="D64" s="94" t="s">
        <v>172</v>
      </c>
      <c r="E64" s="79">
        <v>280</v>
      </c>
      <c r="F64" s="200" t="s">
        <v>91</v>
      </c>
      <c r="G64" s="80" t="s">
        <v>124</v>
      </c>
      <c r="H64" s="162"/>
      <c r="I64" s="85"/>
      <c r="J64" s="85"/>
      <c r="K64" s="85"/>
      <c r="L64" s="74" t="str">
        <f t="shared" si="0"/>
        <v>0,00</v>
      </c>
      <c r="M64" s="74"/>
      <c r="N64" s="88">
        <f t="shared" si="1"/>
        <v>0</v>
      </c>
      <c r="O64" s="9"/>
    </row>
    <row r="65" spans="1:15" ht="45">
      <c r="A65" s="85" t="s">
        <v>702</v>
      </c>
      <c r="B65" s="101" t="s">
        <v>360</v>
      </c>
      <c r="C65" s="101" t="s">
        <v>186</v>
      </c>
      <c r="D65" s="117" t="s">
        <v>177</v>
      </c>
      <c r="E65" s="115">
        <v>3600</v>
      </c>
      <c r="F65" s="190" t="s">
        <v>91</v>
      </c>
      <c r="G65" s="53" t="s">
        <v>124</v>
      </c>
      <c r="H65" s="162"/>
      <c r="I65" s="85"/>
      <c r="J65" s="85"/>
      <c r="K65" s="85"/>
      <c r="L65" s="74" t="str">
        <f t="shared" si="0"/>
        <v>0,00</v>
      </c>
      <c r="M65" s="74"/>
      <c r="N65" s="88">
        <f t="shared" si="1"/>
        <v>0</v>
      </c>
      <c r="O65" s="9"/>
    </row>
    <row r="66" spans="15:17" ht="15">
      <c r="O66" s="9"/>
      <c r="Q66" s="1"/>
    </row>
    <row r="67" spans="2:17" ht="15">
      <c r="B67" s="249" t="s">
        <v>361</v>
      </c>
      <c r="C67" s="262"/>
      <c r="D67" s="262"/>
      <c r="E67" s="262"/>
      <c r="O67" s="9"/>
      <c r="Q67" s="1"/>
    </row>
    <row r="68" spans="2:17" ht="15">
      <c r="B68" s="81" t="s">
        <v>362</v>
      </c>
      <c r="C68" s="81"/>
      <c r="D68" s="81"/>
      <c r="E68" s="81"/>
      <c r="Q68" s="1"/>
    </row>
    <row r="69" spans="2:17" ht="30">
      <c r="B69" s="81" t="s">
        <v>363</v>
      </c>
      <c r="C69" s="81"/>
      <c r="D69" s="81"/>
      <c r="E69" s="81"/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67:E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4.625" style="39" customWidth="1"/>
    <col min="3" max="3" width="12.25390625" style="39" customWidth="1"/>
    <col min="4" max="4" width="28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2.25" customHeight="1">
      <c r="A11" s="85" t="s">
        <v>4</v>
      </c>
      <c r="B11" s="94" t="s">
        <v>364</v>
      </c>
      <c r="C11" s="101" t="s">
        <v>365</v>
      </c>
      <c r="D11" s="101" t="s">
        <v>172</v>
      </c>
      <c r="E11" s="79">
        <v>2980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54" customHeight="1">
      <c r="A12" s="85" t="s">
        <v>5</v>
      </c>
      <c r="B12" s="94" t="s">
        <v>364</v>
      </c>
      <c r="C12" s="101" t="s">
        <v>366</v>
      </c>
      <c r="D12" s="101" t="s">
        <v>172</v>
      </c>
      <c r="E12" s="79">
        <v>9100</v>
      </c>
      <c r="F12" s="192" t="s">
        <v>91</v>
      </c>
      <c r="G12" s="53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85"/>
      <c r="N12" s="88">
        <f>ROUND(L12*ROUND(M12,2),2)</f>
        <v>0</v>
      </c>
    </row>
    <row r="13" ht="15">
      <c r="Q13" s="39"/>
    </row>
    <row r="14" spans="2:17" ht="36.75" customHeight="1">
      <c r="B14" s="241" t="s">
        <v>231</v>
      </c>
      <c r="C14" s="248"/>
      <c r="D14" s="248"/>
      <c r="E14" s="248"/>
      <c r="F14" s="248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115" zoomScaleNormal="115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875" style="34" customWidth="1"/>
    <col min="3" max="3" width="35.75390625" style="34" customWidth="1"/>
    <col min="4" max="4" width="37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J1" s="170"/>
      <c r="K1" s="37" t="s">
        <v>126</v>
      </c>
      <c r="N1" s="37" t="s">
        <v>126</v>
      </c>
      <c r="S1" s="35"/>
      <c r="T1" s="35"/>
    </row>
    <row r="2" spans="7:11" ht="15">
      <c r="G2" s="241"/>
      <c r="H2" s="241"/>
      <c r="I2" s="241"/>
      <c r="J2" s="170"/>
      <c r="K2" s="170"/>
    </row>
    <row r="3" spans="10:14" ht="15">
      <c r="J3" s="170"/>
      <c r="K3" s="37" t="s">
        <v>153</v>
      </c>
      <c r="N3" s="37" t="s">
        <v>153</v>
      </c>
    </row>
    <row r="4" spans="2:17" ht="15">
      <c r="B4" s="40" t="s">
        <v>16</v>
      </c>
      <c r="C4" s="41">
        <v>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SUM(N11:N13)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165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4.75" customHeight="1">
      <c r="A11" s="85" t="s">
        <v>4</v>
      </c>
      <c r="B11" s="94" t="s">
        <v>239</v>
      </c>
      <c r="C11" s="56" t="s">
        <v>234</v>
      </c>
      <c r="D11" s="94" t="s">
        <v>237</v>
      </c>
      <c r="E11" s="144">
        <v>300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63" customHeight="1">
      <c r="A12" s="85" t="s">
        <v>5</v>
      </c>
      <c r="B12" s="94" t="s">
        <v>233</v>
      </c>
      <c r="C12" s="56" t="s">
        <v>235</v>
      </c>
      <c r="D12" s="94" t="s">
        <v>237</v>
      </c>
      <c r="E12" s="144">
        <v>80</v>
      </c>
      <c r="F12" s="190" t="s">
        <v>91</v>
      </c>
      <c r="G12" s="53" t="s">
        <v>124</v>
      </c>
      <c r="H12" s="85"/>
      <c r="I12" s="85"/>
      <c r="J12" s="85"/>
      <c r="K12" s="74"/>
      <c r="L12" s="74" t="str">
        <f>IF(K12=0,"0,00",IF(K12&gt;0,ROUND(E12/K12,2)))</f>
        <v>0,00</v>
      </c>
      <c r="M12" s="85"/>
      <c r="N12" s="88">
        <f>ROUND(L12*ROUND(M12,2),2)</f>
        <v>0</v>
      </c>
      <c r="Q12" s="34"/>
    </row>
    <row r="13" spans="1:17" ht="63.75" customHeight="1">
      <c r="A13" s="85" t="s">
        <v>6</v>
      </c>
      <c r="B13" s="94" t="s">
        <v>239</v>
      </c>
      <c r="C13" s="58" t="s">
        <v>236</v>
      </c>
      <c r="D13" s="94" t="s">
        <v>237</v>
      </c>
      <c r="E13" s="152">
        <v>80</v>
      </c>
      <c r="F13" s="190" t="s">
        <v>91</v>
      </c>
      <c r="G13" s="53" t="s">
        <v>124</v>
      </c>
      <c r="H13" s="85"/>
      <c r="I13" s="85"/>
      <c r="J13" s="85"/>
      <c r="K13" s="74"/>
      <c r="L13" s="74" t="str">
        <f>IF(K13=0,"0,00",IF(K13&gt;0,ROUND(E13/K13,2)))</f>
        <v>0,00</v>
      </c>
      <c r="M13" s="85"/>
      <c r="N13" s="88">
        <f>ROUND(L13*ROUND(M13,2),2)</f>
        <v>0</v>
      </c>
      <c r="Q13" s="34"/>
    </row>
    <row r="14" ht="15">
      <c r="Q14" s="34"/>
    </row>
    <row r="15" spans="3:17" ht="23.25" customHeight="1">
      <c r="C15" s="62"/>
      <c r="D15" s="63"/>
      <c r="E15" s="63"/>
      <c r="F15" s="63"/>
      <c r="Q15" s="34"/>
    </row>
    <row r="16" spans="2:17" ht="18.75" customHeight="1">
      <c r="B16" s="35" t="s">
        <v>154</v>
      </c>
      <c r="C16" s="62"/>
      <c r="D16" s="244"/>
      <c r="E16" s="245"/>
      <c r="F16" s="245"/>
      <c r="Q16" s="34"/>
    </row>
    <row r="17" spans="2:17" ht="15">
      <c r="B17" s="64" t="s">
        <v>238</v>
      </c>
      <c r="Q17" s="34"/>
    </row>
    <row r="18" spans="2:17" ht="15">
      <c r="B18" s="191" t="s">
        <v>714</v>
      </c>
      <c r="C18" s="189"/>
      <c r="D18" s="189"/>
      <c r="Q18" s="34"/>
    </row>
    <row r="19" ht="15" customHeight="1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</sheetData>
  <sheetProtection/>
  <mergeCells count="3">
    <mergeCell ref="G2:I2"/>
    <mergeCell ref="H6:I6"/>
    <mergeCell ref="D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7"/>
  <sheetViews>
    <sheetView showGridLines="0" zoomScale="85" zoomScaleNormal="85" zoomScalePageLayoutView="80" workbookViewId="0" topLeftCell="A16">
      <selection activeCell="H6" sqref="H6:I6"/>
    </sheetView>
  </sheetViews>
  <sheetFormatPr defaultColWidth="9.00390625" defaultRowHeight="12.75"/>
  <cols>
    <col min="1" max="1" width="5.125" style="39" customWidth="1"/>
    <col min="2" max="2" width="18.75390625" style="39" customWidth="1"/>
    <col min="3" max="3" width="15.375" style="39" customWidth="1"/>
    <col min="4" max="4" width="30.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19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SUM(N11:N21)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6" customHeight="1">
      <c r="A11" s="85" t="s">
        <v>4</v>
      </c>
      <c r="B11" s="94" t="s">
        <v>367</v>
      </c>
      <c r="C11" s="94" t="s">
        <v>368</v>
      </c>
      <c r="D11" s="94" t="s">
        <v>179</v>
      </c>
      <c r="E11" s="79">
        <v>108000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45">
      <c r="A12" s="164" t="s">
        <v>5</v>
      </c>
      <c r="B12" s="94" t="s">
        <v>369</v>
      </c>
      <c r="C12" s="94" t="s">
        <v>370</v>
      </c>
      <c r="D12" s="94" t="s">
        <v>371</v>
      </c>
      <c r="E12" s="79">
        <v>200</v>
      </c>
      <c r="F12" s="190" t="s">
        <v>91</v>
      </c>
      <c r="G12" s="53" t="s">
        <v>124</v>
      </c>
      <c r="H12" s="85"/>
      <c r="I12" s="85"/>
      <c r="J12" s="85"/>
      <c r="K12" s="85"/>
      <c r="L12" s="74" t="str">
        <f aca="true" t="shared" si="0" ref="L12:L21">IF(K12=0,"0,00",IF(K12&gt;0,ROUND(E12/K12,2)))</f>
        <v>0,00</v>
      </c>
      <c r="M12" s="74"/>
      <c r="N12" s="88">
        <f aca="true" t="shared" si="1" ref="N12:N21">ROUND(L12*ROUND(M12,2),2)</f>
        <v>0</v>
      </c>
    </row>
    <row r="13" spans="1:14" s="82" customFormat="1" ht="45">
      <c r="A13" s="85" t="s">
        <v>6</v>
      </c>
      <c r="B13" s="94" t="s">
        <v>369</v>
      </c>
      <c r="C13" s="94" t="s">
        <v>372</v>
      </c>
      <c r="D13" s="94" t="s">
        <v>373</v>
      </c>
      <c r="E13" s="79">
        <v>10</v>
      </c>
      <c r="F13" s="190" t="s">
        <v>91</v>
      </c>
      <c r="G13" s="53" t="s">
        <v>124</v>
      </c>
      <c r="H13" s="85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</row>
    <row r="14" spans="1:14" s="82" customFormat="1" ht="75.75" customHeight="1">
      <c r="A14" s="164" t="s">
        <v>7</v>
      </c>
      <c r="B14" s="94" t="s">
        <v>374</v>
      </c>
      <c r="C14" s="94" t="s">
        <v>193</v>
      </c>
      <c r="D14" s="101" t="s">
        <v>375</v>
      </c>
      <c r="E14" s="132">
        <v>2000</v>
      </c>
      <c r="F14" s="190" t="s">
        <v>91</v>
      </c>
      <c r="G14" s="53" t="s">
        <v>124</v>
      </c>
      <c r="H14" s="85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</row>
    <row r="15" spans="1:14" s="82" customFormat="1" ht="60">
      <c r="A15" s="85" t="s">
        <v>59</v>
      </c>
      <c r="B15" s="94" t="s">
        <v>374</v>
      </c>
      <c r="C15" s="94" t="s">
        <v>218</v>
      </c>
      <c r="D15" s="101" t="s">
        <v>375</v>
      </c>
      <c r="E15" s="132">
        <v>2000</v>
      </c>
      <c r="F15" s="190" t="s">
        <v>91</v>
      </c>
      <c r="G15" s="53" t="s">
        <v>124</v>
      </c>
      <c r="H15" s="85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</row>
    <row r="16" spans="1:14" s="82" customFormat="1" ht="60">
      <c r="A16" s="164" t="s">
        <v>90</v>
      </c>
      <c r="B16" s="117" t="s">
        <v>374</v>
      </c>
      <c r="C16" s="117" t="s">
        <v>376</v>
      </c>
      <c r="D16" s="101" t="s">
        <v>375</v>
      </c>
      <c r="E16" s="79">
        <v>720</v>
      </c>
      <c r="F16" s="190" t="s">
        <v>91</v>
      </c>
      <c r="G16" s="53" t="s">
        <v>124</v>
      </c>
      <c r="H16" s="85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</row>
    <row r="17" spans="1:14" s="82" customFormat="1" ht="60">
      <c r="A17" s="85" t="s">
        <v>8</v>
      </c>
      <c r="B17" s="94" t="s">
        <v>374</v>
      </c>
      <c r="C17" s="101" t="s">
        <v>157</v>
      </c>
      <c r="D17" s="101" t="s">
        <v>375</v>
      </c>
      <c r="E17" s="79">
        <v>1800</v>
      </c>
      <c r="F17" s="190" t="s">
        <v>91</v>
      </c>
      <c r="G17" s="53" t="s">
        <v>124</v>
      </c>
      <c r="H17" s="85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</row>
    <row r="18" spans="1:14" s="82" customFormat="1" ht="60">
      <c r="A18" s="164" t="s">
        <v>9</v>
      </c>
      <c r="B18" s="163" t="s">
        <v>377</v>
      </c>
      <c r="C18" s="165" t="s">
        <v>378</v>
      </c>
      <c r="D18" s="165" t="s">
        <v>166</v>
      </c>
      <c r="E18" s="166">
        <v>540</v>
      </c>
      <c r="F18" s="190" t="s">
        <v>91</v>
      </c>
      <c r="G18" s="53" t="s">
        <v>124</v>
      </c>
      <c r="H18" s="85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</row>
    <row r="19" spans="1:14" s="82" customFormat="1" ht="60">
      <c r="A19" s="85" t="s">
        <v>22</v>
      </c>
      <c r="B19" s="163" t="s">
        <v>377</v>
      </c>
      <c r="C19" s="165" t="s">
        <v>379</v>
      </c>
      <c r="D19" s="165" t="s">
        <v>166</v>
      </c>
      <c r="E19" s="166">
        <v>1620</v>
      </c>
      <c r="F19" s="190" t="s">
        <v>91</v>
      </c>
      <c r="G19" s="53" t="s">
        <v>124</v>
      </c>
      <c r="H19" s="85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</row>
    <row r="20" spans="1:14" s="82" customFormat="1" ht="60">
      <c r="A20" s="164" t="s">
        <v>89</v>
      </c>
      <c r="B20" s="163" t="s">
        <v>377</v>
      </c>
      <c r="C20" s="165" t="s">
        <v>380</v>
      </c>
      <c r="D20" s="165" t="s">
        <v>166</v>
      </c>
      <c r="E20" s="166">
        <v>1080</v>
      </c>
      <c r="F20" s="190" t="s">
        <v>91</v>
      </c>
      <c r="G20" s="53" t="s">
        <v>124</v>
      </c>
      <c r="H20" s="85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</row>
    <row r="21" spans="1:14" s="82" customFormat="1" ht="60">
      <c r="A21" s="85" t="s">
        <v>2</v>
      </c>
      <c r="B21" s="163" t="s">
        <v>377</v>
      </c>
      <c r="C21" s="165" t="s">
        <v>381</v>
      </c>
      <c r="D21" s="165" t="s">
        <v>166</v>
      </c>
      <c r="E21" s="166">
        <v>1080</v>
      </c>
      <c r="F21" s="190" t="s">
        <v>91</v>
      </c>
      <c r="G21" s="53" t="s">
        <v>124</v>
      </c>
      <c r="H21" s="85"/>
      <c r="I21" s="85"/>
      <c r="J21" s="85"/>
      <c r="K21" s="85"/>
      <c r="L21" s="74" t="str">
        <f t="shared" si="0"/>
        <v>0,00</v>
      </c>
      <c r="M21" s="74"/>
      <c r="N21" s="88">
        <f t="shared" si="1"/>
        <v>0</v>
      </c>
    </row>
    <row r="22" spans="5:17" ht="15">
      <c r="E22" s="39"/>
      <c r="Q22" s="39"/>
    </row>
    <row r="23" ht="15">
      <c r="Q23" s="39"/>
    </row>
    <row r="24" spans="2:17" ht="15">
      <c r="B24" s="259" t="s">
        <v>382</v>
      </c>
      <c r="C24" s="259"/>
      <c r="D24" s="259"/>
      <c r="E24" s="259"/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  <row r="146" ht="15">
      <c r="Q146" s="39"/>
    </row>
    <row r="147" ht="15">
      <c r="Q147" s="39"/>
    </row>
    <row r="148" ht="15">
      <c r="Q148" s="39"/>
    </row>
    <row r="149" ht="15">
      <c r="Q149" s="39"/>
    </row>
    <row r="150" ht="15">
      <c r="Q150" s="39"/>
    </row>
    <row r="151" ht="15">
      <c r="Q151" s="39"/>
    </row>
    <row r="152" ht="15">
      <c r="Q152" s="39"/>
    </row>
    <row r="153" ht="15">
      <c r="Q153" s="39"/>
    </row>
    <row r="154" ht="15">
      <c r="Q154" s="39"/>
    </row>
    <row r="155" ht="15">
      <c r="Q155" s="39"/>
    </row>
    <row r="156" ht="15">
      <c r="Q156" s="39"/>
    </row>
    <row r="157" ht="15">
      <c r="Q157" s="39"/>
    </row>
    <row r="158" ht="15">
      <c r="Q158" s="39"/>
    </row>
    <row r="159" ht="15">
      <c r="Q159" s="39"/>
    </row>
    <row r="160" ht="15">
      <c r="Q160" s="39"/>
    </row>
    <row r="161" ht="15">
      <c r="Q161" s="39"/>
    </row>
    <row r="162" ht="15">
      <c r="Q162" s="39"/>
    </row>
    <row r="163" ht="15">
      <c r="Q163" s="39"/>
    </row>
    <row r="164" ht="15">
      <c r="Q164" s="39"/>
    </row>
    <row r="165" ht="15">
      <c r="Q165" s="39"/>
    </row>
    <row r="166" ht="15">
      <c r="Q166" s="39"/>
    </row>
    <row r="167" ht="15">
      <c r="Q167" s="39"/>
    </row>
    <row r="168" ht="15">
      <c r="Q168" s="39"/>
    </row>
    <row r="169" ht="15">
      <c r="Q169" s="39"/>
    </row>
    <row r="170" ht="15">
      <c r="Q170" s="39"/>
    </row>
    <row r="171" ht="15">
      <c r="Q171" s="39"/>
    </row>
    <row r="172" ht="15">
      <c r="Q172" s="39"/>
    </row>
    <row r="173" ht="15">
      <c r="Q173" s="39"/>
    </row>
    <row r="174" ht="15">
      <c r="Q174" s="39"/>
    </row>
    <row r="175" ht="15">
      <c r="Q175" s="39"/>
    </row>
    <row r="176" ht="15">
      <c r="Q176" s="39"/>
    </row>
    <row r="177" ht="15">
      <c r="Q177" s="39"/>
    </row>
    <row r="178" ht="15">
      <c r="Q178" s="39"/>
    </row>
    <row r="179" ht="15">
      <c r="Q179" s="39"/>
    </row>
    <row r="180" ht="15">
      <c r="Q180" s="39"/>
    </row>
    <row r="181" ht="15">
      <c r="Q181" s="39"/>
    </row>
    <row r="182" ht="15">
      <c r="Q182" s="39"/>
    </row>
    <row r="183" ht="15">
      <c r="Q183" s="39"/>
    </row>
    <row r="184" ht="15">
      <c r="Q184" s="39"/>
    </row>
    <row r="185" ht="15">
      <c r="Q185" s="39"/>
    </row>
    <row r="186" ht="15">
      <c r="Q186" s="39"/>
    </row>
    <row r="187" ht="15">
      <c r="Q187" s="39"/>
    </row>
  </sheetData>
  <sheetProtection/>
  <mergeCells count="3">
    <mergeCell ref="G2:I2"/>
    <mergeCell ref="H6:I6"/>
    <mergeCell ref="B24:E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zoomScale="85" zoomScaleNormal="85" zoomScalePageLayoutView="80" workbookViewId="0" topLeftCell="A28">
      <selection activeCell="H6" sqref="H6:I6"/>
    </sheetView>
  </sheetViews>
  <sheetFormatPr defaultColWidth="9.00390625" defaultRowHeight="12.75"/>
  <cols>
    <col min="1" max="1" width="5.125" style="39" customWidth="1"/>
    <col min="2" max="2" width="17.875" style="39" customWidth="1"/>
    <col min="3" max="3" width="11.75390625" style="39" customWidth="1"/>
    <col min="4" max="4" width="51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SUM(N11:N37)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89" t="s">
        <v>133</v>
      </c>
      <c r="F10" s="52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190</v>
      </c>
      <c r="C11" s="101" t="s">
        <v>174</v>
      </c>
      <c r="D11" s="94" t="s">
        <v>172</v>
      </c>
      <c r="E11" s="79">
        <v>7200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101" t="s">
        <v>383</v>
      </c>
      <c r="C12" s="101" t="s">
        <v>384</v>
      </c>
      <c r="D12" s="101" t="s">
        <v>179</v>
      </c>
      <c r="E12" s="79">
        <v>1500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 aca="true" t="shared" si="0" ref="L12:L37">IF(K12=0,"0,00",IF(K12&gt;0,ROUND(E12/K12,2)))</f>
        <v>0,00</v>
      </c>
      <c r="M12" s="53"/>
      <c r="N12" s="55">
        <f aca="true" t="shared" si="1" ref="N12:N37">ROUND(L12*ROUND(M12,2),2)</f>
        <v>0</v>
      </c>
    </row>
    <row r="13" spans="1:14" s="82" customFormat="1" ht="45">
      <c r="A13" s="85" t="s">
        <v>6</v>
      </c>
      <c r="B13" s="101" t="s">
        <v>385</v>
      </c>
      <c r="C13" s="101" t="s">
        <v>386</v>
      </c>
      <c r="D13" s="101" t="s">
        <v>175</v>
      </c>
      <c r="E13" s="79">
        <v>3000</v>
      </c>
      <c r="F13" s="190" t="s">
        <v>91</v>
      </c>
      <c r="G13" s="53" t="s">
        <v>124</v>
      </c>
      <c r="H13" s="52"/>
      <c r="I13" s="52"/>
      <c r="J13" s="52"/>
      <c r="K13" s="52"/>
      <c r="L13" s="53" t="str">
        <f t="shared" si="0"/>
        <v>0,00</v>
      </c>
      <c r="M13" s="53"/>
      <c r="N13" s="55">
        <f t="shared" si="1"/>
        <v>0</v>
      </c>
    </row>
    <row r="14" spans="1:14" s="82" customFormat="1" ht="45">
      <c r="A14" s="85" t="s">
        <v>7</v>
      </c>
      <c r="B14" s="101" t="s">
        <v>385</v>
      </c>
      <c r="C14" s="101" t="s">
        <v>234</v>
      </c>
      <c r="D14" s="101" t="s">
        <v>175</v>
      </c>
      <c r="E14" s="79">
        <v>28000</v>
      </c>
      <c r="F14" s="190" t="s">
        <v>91</v>
      </c>
      <c r="G14" s="53" t="s">
        <v>124</v>
      </c>
      <c r="H14" s="52"/>
      <c r="I14" s="52"/>
      <c r="J14" s="52"/>
      <c r="K14" s="52"/>
      <c r="L14" s="53" t="str">
        <f t="shared" si="0"/>
        <v>0,00</v>
      </c>
      <c r="M14" s="53"/>
      <c r="N14" s="55">
        <f t="shared" si="1"/>
        <v>0</v>
      </c>
    </row>
    <row r="15" spans="1:14" s="82" customFormat="1" ht="45">
      <c r="A15" s="85" t="s">
        <v>59</v>
      </c>
      <c r="B15" s="101" t="s">
        <v>387</v>
      </c>
      <c r="C15" s="101" t="s">
        <v>388</v>
      </c>
      <c r="D15" s="101" t="s">
        <v>175</v>
      </c>
      <c r="E15" s="79">
        <v>17000</v>
      </c>
      <c r="F15" s="190" t="s">
        <v>91</v>
      </c>
      <c r="G15" s="53" t="s">
        <v>124</v>
      </c>
      <c r="H15" s="52"/>
      <c r="I15" s="52"/>
      <c r="J15" s="52"/>
      <c r="K15" s="52"/>
      <c r="L15" s="53" t="str">
        <f t="shared" si="0"/>
        <v>0,00</v>
      </c>
      <c r="M15" s="53"/>
      <c r="N15" s="55">
        <f t="shared" si="1"/>
        <v>0</v>
      </c>
    </row>
    <row r="16" spans="1:14" s="82" customFormat="1" ht="45">
      <c r="A16" s="85" t="s">
        <v>90</v>
      </c>
      <c r="B16" s="101" t="s">
        <v>719</v>
      </c>
      <c r="C16" s="101" t="s">
        <v>173</v>
      </c>
      <c r="D16" s="101" t="s">
        <v>179</v>
      </c>
      <c r="E16" s="79">
        <v>200</v>
      </c>
      <c r="F16" s="190" t="s">
        <v>91</v>
      </c>
      <c r="G16" s="53" t="s">
        <v>124</v>
      </c>
      <c r="H16" s="52"/>
      <c r="I16" s="52"/>
      <c r="J16" s="52"/>
      <c r="K16" s="52"/>
      <c r="L16" s="53" t="str">
        <f t="shared" si="0"/>
        <v>0,00</v>
      </c>
      <c r="M16" s="53"/>
      <c r="N16" s="55">
        <f t="shared" si="1"/>
        <v>0</v>
      </c>
    </row>
    <row r="17" spans="1:14" s="82" customFormat="1" ht="45">
      <c r="A17" s="85" t="s">
        <v>8</v>
      </c>
      <c r="B17" s="101" t="s">
        <v>719</v>
      </c>
      <c r="C17" s="101" t="s">
        <v>389</v>
      </c>
      <c r="D17" s="101" t="s">
        <v>390</v>
      </c>
      <c r="E17" s="79">
        <v>100</v>
      </c>
      <c r="F17" s="190" t="s">
        <v>91</v>
      </c>
      <c r="G17" s="53" t="s">
        <v>124</v>
      </c>
      <c r="H17" s="52"/>
      <c r="I17" s="52"/>
      <c r="J17" s="52"/>
      <c r="K17" s="52"/>
      <c r="L17" s="53" t="str">
        <f t="shared" si="0"/>
        <v>0,00</v>
      </c>
      <c r="M17" s="53"/>
      <c r="N17" s="55">
        <f t="shared" si="1"/>
        <v>0</v>
      </c>
    </row>
    <row r="18" spans="1:14" s="82" customFormat="1" ht="45">
      <c r="A18" s="85" t="s">
        <v>9</v>
      </c>
      <c r="B18" s="94" t="s">
        <v>391</v>
      </c>
      <c r="C18" s="94" t="s">
        <v>392</v>
      </c>
      <c r="D18" s="94" t="s">
        <v>187</v>
      </c>
      <c r="E18" s="79">
        <v>12000</v>
      </c>
      <c r="F18" s="190" t="s">
        <v>91</v>
      </c>
      <c r="G18" s="53" t="s">
        <v>124</v>
      </c>
      <c r="H18" s="52"/>
      <c r="I18" s="52"/>
      <c r="J18" s="52"/>
      <c r="K18" s="52"/>
      <c r="L18" s="53" t="str">
        <f t="shared" si="0"/>
        <v>0,00</v>
      </c>
      <c r="M18" s="53"/>
      <c r="N18" s="55">
        <f t="shared" si="1"/>
        <v>0</v>
      </c>
    </row>
    <row r="19" spans="1:14" s="82" customFormat="1" ht="45">
      <c r="A19" s="85" t="s">
        <v>22</v>
      </c>
      <c r="B19" s="101" t="s">
        <v>393</v>
      </c>
      <c r="C19" s="101" t="s">
        <v>394</v>
      </c>
      <c r="D19" s="101" t="s">
        <v>395</v>
      </c>
      <c r="E19" s="115">
        <v>25000</v>
      </c>
      <c r="F19" s="190" t="s">
        <v>91</v>
      </c>
      <c r="G19" s="53" t="s">
        <v>124</v>
      </c>
      <c r="H19" s="52"/>
      <c r="I19" s="52"/>
      <c r="J19" s="52"/>
      <c r="K19" s="52"/>
      <c r="L19" s="53" t="str">
        <f t="shared" si="0"/>
        <v>0,00</v>
      </c>
      <c r="M19" s="53"/>
      <c r="N19" s="55">
        <f t="shared" si="1"/>
        <v>0</v>
      </c>
    </row>
    <row r="20" spans="1:14" s="82" customFormat="1" ht="45">
      <c r="A20" s="85" t="s">
        <v>89</v>
      </c>
      <c r="B20" s="101" t="s">
        <v>205</v>
      </c>
      <c r="C20" s="101" t="s">
        <v>396</v>
      </c>
      <c r="D20" s="101" t="s">
        <v>175</v>
      </c>
      <c r="E20" s="79">
        <v>19800</v>
      </c>
      <c r="F20" s="190" t="s">
        <v>91</v>
      </c>
      <c r="G20" s="53" t="s">
        <v>124</v>
      </c>
      <c r="H20" s="52"/>
      <c r="I20" s="52"/>
      <c r="J20" s="52"/>
      <c r="K20" s="52"/>
      <c r="L20" s="53" t="str">
        <f t="shared" si="0"/>
        <v>0,00</v>
      </c>
      <c r="M20" s="53"/>
      <c r="N20" s="55">
        <f t="shared" si="1"/>
        <v>0</v>
      </c>
    </row>
    <row r="21" spans="1:14" s="82" customFormat="1" ht="45">
      <c r="A21" s="85" t="s">
        <v>2</v>
      </c>
      <c r="B21" s="101" t="s">
        <v>397</v>
      </c>
      <c r="C21" s="101" t="s">
        <v>398</v>
      </c>
      <c r="D21" s="101" t="s">
        <v>180</v>
      </c>
      <c r="E21" s="79">
        <v>70000</v>
      </c>
      <c r="F21" s="190" t="s">
        <v>91</v>
      </c>
      <c r="G21" s="53" t="s">
        <v>124</v>
      </c>
      <c r="H21" s="52"/>
      <c r="I21" s="52"/>
      <c r="J21" s="52"/>
      <c r="K21" s="52"/>
      <c r="L21" s="53" t="str">
        <f t="shared" si="0"/>
        <v>0,00</v>
      </c>
      <c r="M21" s="53"/>
      <c r="N21" s="55">
        <f t="shared" si="1"/>
        <v>0</v>
      </c>
    </row>
    <row r="22" spans="1:14" s="82" customFormat="1" ht="45">
      <c r="A22" s="85" t="s">
        <v>1</v>
      </c>
      <c r="B22" s="101" t="s">
        <v>399</v>
      </c>
      <c r="C22" s="101" t="s">
        <v>186</v>
      </c>
      <c r="D22" s="94" t="s">
        <v>172</v>
      </c>
      <c r="E22" s="79">
        <v>8000</v>
      </c>
      <c r="F22" s="190" t="s">
        <v>91</v>
      </c>
      <c r="G22" s="53" t="s">
        <v>124</v>
      </c>
      <c r="H22" s="52"/>
      <c r="I22" s="52"/>
      <c r="J22" s="52"/>
      <c r="K22" s="52"/>
      <c r="L22" s="53" t="str">
        <f t="shared" si="0"/>
        <v>0,00</v>
      </c>
      <c r="M22" s="53"/>
      <c r="N22" s="55">
        <f t="shared" si="1"/>
        <v>0</v>
      </c>
    </row>
    <row r="23" spans="1:14" s="82" customFormat="1" ht="45">
      <c r="A23" s="85" t="s">
        <v>92</v>
      </c>
      <c r="B23" s="101" t="s">
        <v>399</v>
      </c>
      <c r="C23" s="101" t="s">
        <v>400</v>
      </c>
      <c r="D23" s="101" t="s">
        <v>179</v>
      </c>
      <c r="E23" s="79">
        <v>36000</v>
      </c>
      <c r="F23" s="190" t="s">
        <v>91</v>
      </c>
      <c r="G23" s="53" t="s">
        <v>124</v>
      </c>
      <c r="H23" s="52"/>
      <c r="I23" s="52"/>
      <c r="J23" s="52"/>
      <c r="K23" s="52"/>
      <c r="L23" s="53" t="str">
        <f t="shared" si="0"/>
        <v>0,00</v>
      </c>
      <c r="M23" s="53"/>
      <c r="N23" s="55">
        <f t="shared" si="1"/>
        <v>0</v>
      </c>
    </row>
    <row r="24" spans="1:14" s="82" customFormat="1" ht="45">
      <c r="A24" s="85" t="s">
        <v>93</v>
      </c>
      <c r="B24" s="101" t="s">
        <v>401</v>
      </c>
      <c r="C24" s="101" t="s">
        <v>402</v>
      </c>
      <c r="D24" s="101" t="s">
        <v>179</v>
      </c>
      <c r="E24" s="79">
        <v>4000</v>
      </c>
      <c r="F24" s="190" t="s">
        <v>91</v>
      </c>
      <c r="G24" s="53" t="s">
        <v>124</v>
      </c>
      <c r="H24" s="52"/>
      <c r="I24" s="52"/>
      <c r="J24" s="52"/>
      <c r="K24" s="52"/>
      <c r="L24" s="53" t="str">
        <f t="shared" si="0"/>
        <v>0,00</v>
      </c>
      <c r="M24" s="53"/>
      <c r="N24" s="55">
        <f t="shared" si="1"/>
        <v>0</v>
      </c>
    </row>
    <row r="25" spans="1:14" s="82" customFormat="1" ht="45">
      <c r="A25" s="85" t="s">
        <v>94</v>
      </c>
      <c r="B25" s="101" t="s">
        <v>403</v>
      </c>
      <c r="C25" s="101" t="s">
        <v>404</v>
      </c>
      <c r="D25" s="101" t="s">
        <v>187</v>
      </c>
      <c r="E25" s="79">
        <v>40000</v>
      </c>
      <c r="F25" s="190" t="s">
        <v>91</v>
      </c>
      <c r="G25" s="53" t="s">
        <v>124</v>
      </c>
      <c r="H25" s="52"/>
      <c r="I25" s="52"/>
      <c r="J25" s="52"/>
      <c r="K25" s="52"/>
      <c r="L25" s="53" t="str">
        <f t="shared" si="0"/>
        <v>0,00</v>
      </c>
      <c r="M25" s="53"/>
      <c r="N25" s="55">
        <f t="shared" si="1"/>
        <v>0</v>
      </c>
    </row>
    <row r="26" spans="1:14" s="82" customFormat="1" ht="45">
      <c r="A26" s="85" t="s">
        <v>95</v>
      </c>
      <c r="B26" s="101" t="s">
        <v>405</v>
      </c>
      <c r="C26" s="101" t="s">
        <v>406</v>
      </c>
      <c r="D26" s="101" t="s">
        <v>179</v>
      </c>
      <c r="E26" s="79">
        <v>900</v>
      </c>
      <c r="F26" s="190" t="s">
        <v>91</v>
      </c>
      <c r="G26" s="53" t="s">
        <v>124</v>
      </c>
      <c r="H26" s="52"/>
      <c r="I26" s="52"/>
      <c r="J26" s="52"/>
      <c r="K26" s="52"/>
      <c r="L26" s="53" t="str">
        <f t="shared" si="0"/>
        <v>0,00</v>
      </c>
      <c r="M26" s="53"/>
      <c r="N26" s="55">
        <f t="shared" si="1"/>
        <v>0</v>
      </c>
    </row>
    <row r="27" spans="1:14" s="82" customFormat="1" ht="45">
      <c r="A27" s="85" t="s">
        <v>96</v>
      </c>
      <c r="B27" s="94" t="s">
        <v>720</v>
      </c>
      <c r="C27" s="94" t="s">
        <v>408</v>
      </c>
      <c r="D27" s="94" t="s">
        <v>409</v>
      </c>
      <c r="E27" s="79">
        <v>5000</v>
      </c>
      <c r="F27" s="190" t="s">
        <v>91</v>
      </c>
      <c r="G27" s="53" t="s">
        <v>124</v>
      </c>
      <c r="H27" s="52"/>
      <c r="I27" s="52"/>
      <c r="J27" s="52"/>
      <c r="K27" s="52"/>
      <c r="L27" s="53" t="str">
        <f t="shared" si="0"/>
        <v>0,00</v>
      </c>
      <c r="M27" s="53"/>
      <c r="N27" s="55">
        <f t="shared" si="1"/>
        <v>0</v>
      </c>
    </row>
    <row r="28" spans="1:14" s="82" customFormat="1" ht="45">
      <c r="A28" s="85" t="s">
        <v>97</v>
      </c>
      <c r="B28" s="101" t="s">
        <v>721</v>
      </c>
      <c r="C28" s="101" t="s">
        <v>410</v>
      </c>
      <c r="D28" s="101" t="s">
        <v>179</v>
      </c>
      <c r="E28" s="79">
        <v>6500</v>
      </c>
      <c r="F28" s="190" t="s">
        <v>91</v>
      </c>
      <c r="G28" s="53" t="s">
        <v>124</v>
      </c>
      <c r="H28" s="52"/>
      <c r="I28" s="52"/>
      <c r="J28" s="52"/>
      <c r="K28" s="52"/>
      <c r="L28" s="53" t="str">
        <f t="shared" si="0"/>
        <v>0,00</v>
      </c>
      <c r="M28" s="53"/>
      <c r="N28" s="55">
        <f t="shared" si="1"/>
        <v>0</v>
      </c>
    </row>
    <row r="29" spans="1:14" s="82" customFormat="1" ht="45">
      <c r="A29" s="85" t="s">
        <v>98</v>
      </c>
      <c r="B29" s="101" t="s">
        <v>407</v>
      </c>
      <c r="C29" s="101" t="s">
        <v>168</v>
      </c>
      <c r="D29" s="101" t="s">
        <v>411</v>
      </c>
      <c r="E29" s="79">
        <v>10200</v>
      </c>
      <c r="F29" s="190" t="s">
        <v>91</v>
      </c>
      <c r="G29" s="53" t="s">
        <v>124</v>
      </c>
      <c r="H29" s="52"/>
      <c r="I29" s="52"/>
      <c r="J29" s="52"/>
      <c r="K29" s="52"/>
      <c r="L29" s="53" t="str">
        <f t="shared" si="0"/>
        <v>0,00</v>
      </c>
      <c r="M29" s="53"/>
      <c r="N29" s="55">
        <f t="shared" si="1"/>
        <v>0</v>
      </c>
    </row>
    <row r="30" spans="1:14" s="82" customFormat="1" ht="45">
      <c r="A30" s="85" t="s">
        <v>99</v>
      </c>
      <c r="B30" s="131" t="s">
        <v>215</v>
      </c>
      <c r="C30" s="101" t="s">
        <v>186</v>
      </c>
      <c r="D30" s="131" t="s">
        <v>412</v>
      </c>
      <c r="E30" s="79">
        <v>6000</v>
      </c>
      <c r="F30" s="190" t="s">
        <v>91</v>
      </c>
      <c r="G30" s="53" t="s">
        <v>124</v>
      </c>
      <c r="H30" s="52"/>
      <c r="I30" s="52"/>
      <c r="J30" s="52"/>
      <c r="K30" s="52"/>
      <c r="L30" s="53" t="str">
        <f t="shared" si="0"/>
        <v>0,00</v>
      </c>
      <c r="M30" s="53"/>
      <c r="N30" s="55">
        <f t="shared" si="1"/>
        <v>0</v>
      </c>
    </row>
    <row r="31" spans="1:14" s="82" customFormat="1" ht="45">
      <c r="A31" s="85" t="s">
        <v>134</v>
      </c>
      <c r="B31" s="131" t="s">
        <v>215</v>
      </c>
      <c r="C31" s="101" t="s">
        <v>216</v>
      </c>
      <c r="D31" s="131" t="s">
        <v>175</v>
      </c>
      <c r="E31" s="79">
        <v>13000</v>
      </c>
      <c r="F31" s="190" t="s">
        <v>91</v>
      </c>
      <c r="G31" s="53" t="s">
        <v>124</v>
      </c>
      <c r="H31" s="52"/>
      <c r="I31" s="52"/>
      <c r="J31" s="52"/>
      <c r="K31" s="52"/>
      <c r="L31" s="53" t="str">
        <f t="shared" si="0"/>
        <v>0,00</v>
      </c>
      <c r="M31" s="53"/>
      <c r="N31" s="55">
        <f t="shared" si="1"/>
        <v>0</v>
      </c>
    </row>
    <row r="32" spans="1:14" s="82" customFormat="1" ht="45">
      <c r="A32" s="85" t="s">
        <v>135</v>
      </c>
      <c r="B32" s="101" t="s">
        <v>413</v>
      </c>
      <c r="C32" s="101" t="s">
        <v>186</v>
      </c>
      <c r="D32" s="101" t="s">
        <v>192</v>
      </c>
      <c r="E32" s="79">
        <v>15000</v>
      </c>
      <c r="F32" s="190" t="s">
        <v>91</v>
      </c>
      <c r="G32" s="53" t="s">
        <v>124</v>
      </c>
      <c r="H32" s="52"/>
      <c r="I32" s="52"/>
      <c r="J32" s="52"/>
      <c r="K32" s="52"/>
      <c r="L32" s="53" t="str">
        <f t="shared" si="0"/>
        <v>0,00</v>
      </c>
      <c r="M32" s="53"/>
      <c r="N32" s="55">
        <f t="shared" si="1"/>
        <v>0</v>
      </c>
    </row>
    <row r="33" spans="1:14" s="82" customFormat="1" ht="45">
      <c r="A33" s="85" t="s">
        <v>136</v>
      </c>
      <c r="B33" s="101" t="s">
        <v>413</v>
      </c>
      <c r="C33" s="101" t="s">
        <v>171</v>
      </c>
      <c r="D33" s="94" t="s">
        <v>172</v>
      </c>
      <c r="E33" s="79">
        <v>3000</v>
      </c>
      <c r="F33" s="190" t="s">
        <v>91</v>
      </c>
      <c r="G33" s="53" t="s">
        <v>124</v>
      </c>
      <c r="H33" s="52"/>
      <c r="I33" s="52"/>
      <c r="J33" s="52"/>
      <c r="K33" s="52"/>
      <c r="L33" s="53" t="str">
        <f t="shared" si="0"/>
        <v>0,00</v>
      </c>
      <c r="M33" s="53"/>
      <c r="N33" s="55">
        <f t="shared" si="1"/>
        <v>0</v>
      </c>
    </row>
    <row r="34" spans="1:14" s="82" customFormat="1" ht="45">
      <c r="A34" s="85" t="s">
        <v>137</v>
      </c>
      <c r="B34" s="101" t="s">
        <v>414</v>
      </c>
      <c r="C34" s="101" t="s">
        <v>415</v>
      </c>
      <c r="D34" s="101" t="s">
        <v>175</v>
      </c>
      <c r="E34" s="79">
        <v>200</v>
      </c>
      <c r="F34" s="190" t="s">
        <v>91</v>
      </c>
      <c r="G34" s="53" t="s">
        <v>124</v>
      </c>
      <c r="H34" s="52"/>
      <c r="I34" s="52"/>
      <c r="J34" s="52"/>
      <c r="K34" s="52"/>
      <c r="L34" s="53" t="str">
        <f t="shared" si="0"/>
        <v>0,00</v>
      </c>
      <c r="M34" s="53"/>
      <c r="N34" s="55">
        <f t="shared" si="1"/>
        <v>0</v>
      </c>
    </row>
    <row r="35" spans="1:14" s="82" customFormat="1" ht="60">
      <c r="A35" s="85" t="s">
        <v>138</v>
      </c>
      <c r="B35" s="94" t="s">
        <v>354</v>
      </c>
      <c r="C35" s="94" t="s">
        <v>416</v>
      </c>
      <c r="D35" s="94" t="s">
        <v>225</v>
      </c>
      <c r="E35" s="79">
        <v>12000</v>
      </c>
      <c r="F35" s="190" t="s">
        <v>91</v>
      </c>
      <c r="G35" s="53" t="s">
        <v>124</v>
      </c>
      <c r="H35" s="52"/>
      <c r="I35" s="52"/>
      <c r="J35" s="52"/>
      <c r="K35" s="52"/>
      <c r="L35" s="53" t="str">
        <f t="shared" si="0"/>
        <v>0,00</v>
      </c>
      <c r="M35" s="53"/>
      <c r="N35" s="55">
        <f t="shared" si="1"/>
        <v>0</v>
      </c>
    </row>
    <row r="36" spans="1:14" s="82" customFormat="1" ht="57" customHeight="1">
      <c r="A36" s="85" t="s">
        <v>139</v>
      </c>
      <c r="B36" s="101" t="s">
        <v>417</v>
      </c>
      <c r="C36" s="101" t="s">
        <v>418</v>
      </c>
      <c r="D36" s="101" t="s">
        <v>210</v>
      </c>
      <c r="E36" s="79">
        <v>60</v>
      </c>
      <c r="F36" s="190" t="s">
        <v>703</v>
      </c>
      <c r="G36" s="53" t="s">
        <v>124</v>
      </c>
      <c r="H36" s="52"/>
      <c r="I36" s="52"/>
      <c r="J36" s="52"/>
      <c r="K36" s="52"/>
      <c r="L36" s="53" t="str">
        <f t="shared" si="0"/>
        <v>0,00</v>
      </c>
      <c r="M36" s="53"/>
      <c r="N36" s="55">
        <f t="shared" si="1"/>
        <v>0</v>
      </c>
    </row>
    <row r="37" spans="1:14" s="82" customFormat="1" ht="61.5" customHeight="1">
      <c r="A37" s="85" t="s">
        <v>140</v>
      </c>
      <c r="B37" s="101" t="s">
        <v>419</v>
      </c>
      <c r="C37" s="101" t="s">
        <v>420</v>
      </c>
      <c r="D37" s="101" t="s">
        <v>421</v>
      </c>
      <c r="E37" s="79">
        <v>400</v>
      </c>
      <c r="F37" s="190" t="s">
        <v>722</v>
      </c>
      <c r="G37" s="53" t="s">
        <v>124</v>
      </c>
      <c r="H37" s="52"/>
      <c r="I37" s="52"/>
      <c r="J37" s="52"/>
      <c r="K37" s="52"/>
      <c r="L37" s="53" t="str">
        <f t="shared" si="0"/>
        <v>0,00</v>
      </c>
      <c r="M37" s="53"/>
      <c r="N37" s="55">
        <f t="shared" si="1"/>
        <v>0</v>
      </c>
    </row>
    <row r="38" spans="2:17" ht="15">
      <c r="B38" s="259" t="s">
        <v>422</v>
      </c>
      <c r="C38" s="259"/>
      <c r="D38" s="259"/>
      <c r="E38" s="90"/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64" ht="15">
      <c r="Q64" s="39"/>
    </row>
  </sheetData>
  <sheetProtection/>
  <mergeCells count="3">
    <mergeCell ref="G2:I2"/>
    <mergeCell ref="H6:I6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93" zoomScaleNormal="93" zoomScalePageLayoutView="80" workbookViewId="0" topLeftCell="A2">
      <selection activeCell="P36" sqref="P36"/>
    </sheetView>
  </sheetViews>
  <sheetFormatPr defaultColWidth="9.00390625" defaultRowHeight="12.75"/>
  <cols>
    <col min="1" max="1" width="5.125" style="39" customWidth="1"/>
    <col min="2" max="2" width="24.75390625" style="39" customWidth="1"/>
    <col min="3" max="3" width="25.375" style="39" customWidth="1"/>
    <col min="4" max="4" width="26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423</v>
      </c>
      <c r="C11" s="94" t="s">
        <v>424</v>
      </c>
      <c r="D11" s="94" t="s">
        <v>163</v>
      </c>
      <c r="E11" s="79">
        <v>2700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spans="2:17" ht="15">
      <c r="B14" s="258"/>
      <c r="C14" s="258"/>
      <c r="D14" s="258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0.875" style="39" customWidth="1"/>
    <col min="3" max="3" width="19.25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425</v>
      </c>
      <c r="C11" s="101" t="s">
        <v>161</v>
      </c>
      <c r="D11" s="101" t="s">
        <v>172</v>
      </c>
      <c r="E11" s="79">
        <v>16200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spans="2:17" ht="15">
      <c r="B14" s="35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3.625" style="39" customWidth="1"/>
    <col min="3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8.5" customHeight="1">
      <c r="A11" s="85" t="s">
        <v>4</v>
      </c>
      <c r="B11" s="101" t="s">
        <v>426</v>
      </c>
      <c r="C11" s="101" t="s">
        <v>427</v>
      </c>
      <c r="D11" s="167" t="s">
        <v>428</v>
      </c>
      <c r="E11" s="79">
        <v>9000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8.25390625" style="39" customWidth="1"/>
    <col min="3" max="3" width="10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0">
      <c r="A11" s="85" t="s">
        <v>4</v>
      </c>
      <c r="B11" s="94" t="s">
        <v>429</v>
      </c>
      <c r="C11" s="94" t="s">
        <v>161</v>
      </c>
      <c r="D11" s="94" t="s">
        <v>430</v>
      </c>
      <c r="E11" s="79">
        <v>4000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O11" s="164"/>
      <c r="Q11" s="38"/>
    </row>
    <row r="12" ht="15">
      <c r="Q12" s="39"/>
    </row>
    <row r="13" ht="15">
      <c r="Q13" s="39"/>
    </row>
    <row r="14" spans="2:17" ht="15">
      <c r="B14" s="35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  <row r="146" ht="15">
      <c r="Q146" s="39"/>
    </row>
    <row r="147" ht="15">
      <c r="Q147" s="39"/>
    </row>
    <row r="148" ht="15">
      <c r="Q148" s="39"/>
    </row>
    <row r="149" ht="15">
      <c r="Q149" s="39"/>
    </row>
    <row r="150" ht="15">
      <c r="Q150" s="39"/>
    </row>
    <row r="151" ht="15">
      <c r="Q151" s="39"/>
    </row>
    <row r="152" ht="15">
      <c r="Q152" s="39"/>
    </row>
    <row r="153" ht="15">
      <c r="Q153" s="39"/>
    </row>
    <row r="154" ht="15">
      <c r="Q154" s="39"/>
    </row>
    <row r="155" ht="15">
      <c r="Q155" s="39"/>
    </row>
    <row r="156" ht="15">
      <c r="Q156" s="39"/>
    </row>
    <row r="157" ht="15">
      <c r="Q157" s="39"/>
    </row>
    <row r="158" ht="15">
      <c r="Q158" s="39"/>
    </row>
    <row r="159" ht="15">
      <c r="Q159" s="39"/>
    </row>
    <row r="160" ht="15">
      <c r="Q160" s="39"/>
    </row>
    <row r="161" ht="15">
      <c r="Q161" s="39"/>
    </row>
    <row r="162" ht="15">
      <c r="Q162" s="39"/>
    </row>
    <row r="163" ht="15">
      <c r="Q163" s="39"/>
    </row>
    <row r="164" ht="15">
      <c r="Q164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7.625" style="39" customWidth="1"/>
    <col min="3" max="3" width="10.875" style="39" customWidth="1"/>
    <col min="4" max="4" width="13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56" t="s">
        <v>431</v>
      </c>
      <c r="C11" s="56" t="s">
        <v>158</v>
      </c>
      <c r="D11" s="56" t="s">
        <v>432</v>
      </c>
      <c r="E11" s="57">
        <v>2300</v>
      </c>
      <c r="F11" s="198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</row>
    <row r="12" spans="2:17" ht="15">
      <c r="B12" s="35"/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108" ht="15">
      <c r="Q10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D15" sqref="D15"/>
    </sheetView>
  </sheetViews>
  <sheetFormatPr defaultColWidth="9.00390625" defaultRowHeight="12.75"/>
  <cols>
    <col min="1" max="1" width="5.125" style="39" customWidth="1"/>
    <col min="2" max="2" width="29.625" style="39" customWidth="1"/>
    <col min="3" max="3" width="18.1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SUM(N11:N15)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17" t="s">
        <v>433</v>
      </c>
      <c r="C11" s="117" t="s">
        <v>434</v>
      </c>
      <c r="D11" s="117" t="s">
        <v>435</v>
      </c>
      <c r="E11" s="79">
        <v>7500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117" t="s">
        <v>433</v>
      </c>
      <c r="C12" s="131" t="s">
        <v>436</v>
      </c>
      <c r="D12" s="117" t="s">
        <v>435</v>
      </c>
      <c r="E12" s="132">
        <v>4500</v>
      </c>
      <c r="F12" s="192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1:14" s="82" customFormat="1" ht="45">
      <c r="A13" s="85" t="s">
        <v>6</v>
      </c>
      <c r="B13" s="101" t="s">
        <v>437</v>
      </c>
      <c r="C13" s="101" t="s">
        <v>438</v>
      </c>
      <c r="D13" s="101" t="s">
        <v>439</v>
      </c>
      <c r="E13" s="168">
        <v>5500</v>
      </c>
      <c r="F13" s="192" t="s">
        <v>91</v>
      </c>
      <c r="G13" s="53" t="s">
        <v>124</v>
      </c>
      <c r="H13" s="52"/>
      <c r="I13" s="52"/>
      <c r="J13" s="52"/>
      <c r="K13" s="52"/>
      <c r="L13" s="53" t="str">
        <f>IF(K13=0,"0,00",IF(K13&gt;0,ROUND(E13/K13,2)))</f>
        <v>0,00</v>
      </c>
      <c r="M13" s="53"/>
      <c r="N13" s="55">
        <f>ROUND(L13*ROUND(M13,2),2)</f>
        <v>0</v>
      </c>
    </row>
    <row r="14" spans="1:14" s="82" customFormat="1" ht="45">
      <c r="A14" s="85" t="s">
        <v>7</v>
      </c>
      <c r="B14" s="101" t="s">
        <v>224</v>
      </c>
      <c r="C14" s="212" t="s">
        <v>748</v>
      </c>
      <c r="D14" s="212" t="s">
        <v>749</v>
      </c>
      <c r="E14" s="211">
        <v>18000</v>
      </c>
      <c r="F14" s="192" t="s">
        <v>91</v>
      </c>
      <c r="G14" s="53" t="s">
        <v>124</v>
      </c>
      <c r="H14" s="52"/>
      <c r="I14" s="52"/>
      <c r="J14" s="52"/>
      <c r="K14" s="52"/>
      <c r="L14" s="53" t="str">
        <f>IF(K14=0,"0,00",IF(K14&gt;0,ROUND(E14/K14,2)))</f>
        <v>0,00</v>
      </c>
      <c r="M14" s="53"/>
      <c r="N14" s="55">
        <f>ROUND(L14*ROUND(M14,2),2)</f>
        <v>0</v>
      </c>
    </row>
    <row r="15" spans="1:14" s="82" customFormat="1" ht="277.5" customHeight="1">
      <c r="A15" s="85" t="s">
        <v>59</v>
      </c>
      <c r="B15" s="94" t="s">
        <v>440</v>
      </c>
      <c r="C15" s="94" t="s">
        <v>441</v>
      </c>
      <c r="D15" s="94" t="s">
        <v>442</v>
      </c>
      <c r="E15" s="79">
        <v>110</v>
      </c>
      <c r="F15" s="192" t="s">
        <v>717</v>
      </c>
      <c r="G15" s="53" t="s">
        <v>124</v>
      </c>
      <c r="H15" s="52"/>
      <c r="I15" s="52"/>
      <c r="J15" s="52"/>
      <c r="K15" s="52"/>
      <c r="L15" s="53" t="str">
        <f>IF(K15=0,"0,00",IF(K15&gt;0,ROUND(E15/K15,2)))</f>
        <v>0,00</v>
      </c>
      <c r="M15" s="53"/>
      <c r="N15" s="55">
        <f>ROUND(L15*ROUND(M15,2),2)</f>
        <v>0</v>
      </c>
    </row>
    <row r="16" spans="2:17" ht="15">
      <c r="B16" s="263" t="s">
        <v>443</v>
      </c>
      <c r="C16" s="262"/>
      <c r="D16" s="262"/>
      <c r="Q16" s="39"/>
    </row>
    <row r="17" spans="2:17" ht="15">
      <c r="B17" s="77" t="s">
        <v>444</v>
      </c>
      <c r="C17" s="77"/>
      <c r="D17" s="77"/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</sheetData>
  <sheetProtection/>
  <mergeCells count="3">
    <mergeCell ref="G2:I2"/>
    <mergeCell ref="H6:I6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7.125" style="39" customWidth="1"/>
    <col min="3" max="3" width="16.375" style="39" customWidth="1"/>
    <col min="4" max="4" width="18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76.5" customHeight="1">
      <c r="A11" s="85" t="s">
        <v>4</v>
      </c>
      <c r="B11" s="101" t="s">
        <v>445</v>
      </c>
      <c r="C11" s="101" t="s">
        <v>170</v>
      </c>
      <c r="D11" s="101" t="s">
        <v>446</v>
      </c>
      <c r="E11" s="79">
        <v>1800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6.625" style="39" customWidth="1"/>
    <col min="3" max="3" width="22.875" style="39" customWidth="1"/>
    <col min="4" max="4" width="19.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75">
      <c r="A11" s="85" t="s">
        <v>4</v>
      </c>
      <c r="B11" s="101" t="s">
        <v>447</v>
      </c>
      <c r="C11" s="101" t="s">
        <v>158</v>
      </c>
      <c r="D11" s="101" t="s">
        <v>448</v>
      </c>
      <c r="E11" s="79">
        <v>6000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75">
      <c r="A12" s="85" t="s">
        <v>5</v>
      </c>
      <c r="B12" s="101" t="s">
        <v>447</v>
      </c>
      <c r="C12" s="101" t="s">
        <v>160</v>
      </c>
      <c r="D12" s="101" t="s">
        <v>448</v>
      </c>
      <c r="E12" s="79">
        <v>24000</v>
      </c>
      <c r="F12" s="192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2:17" ht="15" customHeight="1">
      <c r="B13" s="264" t="s">
        <v>449</v>
      </c>
      <c r="C13" s="264"/>
      <c r="D13" s="171"/>
      <c r="E13" s="93"/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625" style="34" customWidth="1"/>
    <col min="3" max="3" width="16.00390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4.75" customHeight="1">
      <c r="A11" s="85" t="s">
        <v>4</v>
      </c>
      <c r="B11" s="94" t="s">
        <v>240</v>
      </c>
      <c r="C11" s="94" t="s">
        <v>241</v>
      </c>
      <c r="D11" s="94" t="s">
        <v>180</v>
      </c>
      <c r="E11" s="135">
        <v>2700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</row>
    <row r="12" spans="1:14" ht="56.25" customHeight="1">
      <c r="A12" s="85" t="s">
        <v>5</v>
      </c>
      <c r="B12" s="94" t="s">
        <v>240</v>
      </c>
      <c r="C12" s="94" t="s">
        <v>242</v>
      </c>
      <c r="D12" s="94" t="s">
        <v>180</v>
      </c>
      <c r="E12" s="135">
        <v>100</v>
      </c>
      <c r="F12" s="190" t="s">
        <v>91</v>
      </c>
      <c r="G12" s="53" t="s">
        <v>124</v>
      </c>
      <c r="H12" s="53"/>
      <c r="I12" s="53"/>
      <c r="J12" s="54"/>
      <c r="K12" s="53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2:17" ht="15">
      <c r="B13" s="44"/>
      <c r="C13" s="44"/>
      <c r="D13" s="44"/>
      <c r="Q13" s="34"/>
    </row>
    <row r="14" spans="2:17" ht="15">
      <c r="B14" s="244" t="s">
        <v>154</v>
      </c>
      <c r="C14" s="245"/>
      <c r="D14" s="245"/>
      <c r="Q14" s="34"/>
    </row>
    <row r="15" spans="2:17" ht="15">
      <c r="B15" s="66" t="s">
        <v>238</v>
      </c>
      <c r="C15" s="66"/>
      <c r="D15" s="66"/>
      <c r="Q15" s="34"/>
    </row>
    <row r="16" spans="2:17" ht="15">
      <c r="B16" s="193" t="s">
        <v>715</v>
      </c>
      <c r="C16" s="193"/>
      <c r="D16" s="193"/>
      <c r="E16" s="194"/>
      <c r="F16" s="189"/>
      <c r="G16" s="189"/>
      <c r="Q16" s="34"/>
    </row>
    <row r="17" spans="2:17" ht="33.75" customHeight="1">
      <c r="B17" s="246"/>
      <c r="C17" s="247"/>
      <c r="D17" s="247"/>
      <c r="E17" s="247"/>
      <c r="F17" s="247"/>
      <c r="G17" s="189"/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</sheetData>
  <sheetProtection/>
  <mergeCells count="4">
    <mergeCell ref="G2:I2"/>
    <mergeCell ref="H6:I6"/>
    <mergeCell ref="B17:F17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25390625" style="39" customWidth="1"/>
    <col min="3" max="3" width="17.25390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29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SUM(N11:N14)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1" customHeight="1">
      <c r="A11" s="85" t="s">
        <v>4</v>
      </c>
      <c r="B11" s="94" t="s">
        <v>211</v>
      </c>
      <c r="C11" s="94" t="s">
        <v>450</v>
      </c>
      <c r="D11" s="94" t="s">
        <v>451</v>
      </c>
      <c r="E11" s="79">
        <v>80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45">
      <c r="A12" s="85" t="s">
        <v>5</v>
      </c>
      <c r="B12" s="94" t="s">
        <v>452</v>
      </c>
      <c r="C12" s="94" t="s">
        <v>174</v>
      </c>
      <c r="D12" s="94" t="s">
        <v>453</v>
      </c>
      <c r="E12" s="79">
        <v>2000</v>
      </c>
      <c r="F12" s="190" t="s">
        <v>91</v>
      </c>
      <c r="G12" s="53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74"/>
      <c r="N12" s="88">
        <f>ROUND(L12*ROUND(M12,2),2)</f>
        <v>0</v>
      </c>
    </row>
    <row r="13" spans="1:14" s="82" customFormat="1" ht="45">
      <c r="A13" s="85" t="s">
        <v>6</v>
      </c>
      <c r="B13" s="94" t="s">
        <v>454</v>
      </c>
      <c r="C13" s="94" t="s">
        <v>455</v>
      </c>
      <c r="D13" s="94" t="s">
        <v>451</v>
      </c>
      <c r="E13" s="79">
        <v>400</v>
      </c>
      <c r="F13" s="190" t="s">
        <v>91</v>
      </c>
      <c r="G13" s="53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</row>
    <row r="14" spans="1:14" s="82" customFormat="1" ht="45">
      <c r="A14" s="85" t="s">
        <v>7</v>
      </c>
      <c r="B14" s="101" t="s">
        <v>456</v>
      </c>
      <c r="C14" s="101" t="s">
        <v>457</v>
      </c>
      <c r="D14" s="101" t="s">
        <v>458</v>
      </c>
      <c r="E14" s="79">
        <v>500</v>
      </c>
      <c r="F14" s="190" t="s">
        <v>91</v>
      </c>
      <c r="G14" s="53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6.25390625" style="39" customWidth="1"/>
    <col min="3" max="3" width="16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4.75" customHeight="1">
      <c r="A11" s="85" t="s">
        <v>4</v>
      </c>
      <c r="B11" s="94" t="s">
        <v>459</v>
      </c>
      <c r="C11" s="94" t="s">
        <v>196</v>
      </c>
      <c r="D11" s="94" t="s">
        <v>460</v>
      </c>
      <c r="E11" s="169">
        <v>1200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2:17" ht="15">
      <c r="B12" s="93"/>
      <c r="C12" s="93"/>
      <c r="D12" s="93"/>
      <c r="E12" s="90"/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8.875" style="39" customWidth="1"/>
    <col min="3" max="3" width="16.75390625" style="39" customWidth="1"/>
    <col min="4" max="4" width="25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8" customHeight="1">
      <c r="A11" s="85" t="s">
        <v>4</v>
      </c>
      <c r="B11" s="101" t="s">
        <v>461</v>
      </c>
      <c r="C11" s="101" t="s">
        <v>462</v>
      </c>
      <c r="D11" s="101" t="s">
        <v>187</v>
      </c>
      <c r="E11" s="79">
        <v>3360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4" ht="15">
      <c r="B14" s="35"/>
    </row>
    <row r="19" ht="15">
      <c r="Q19" s="39"/>
    </row>
    <row r="20" ht="15">
      <c r="Q20" s="39"/>
    </row>
    <row r="21" ht="15">
      <c r="Q2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3.625" style="39" customWidth="1"/>
    <col min="3" max="3" width="10.00390625" style="39" customWidth="1"/>
    <col min="4" max="4" width="17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463</v>
      </c>
      <c r="C11" s="94" t="s">
        <v>464</v>
      </c>
      <c r="D11" s="94" t="s">
        <v>465</v>
      </c>
      <c r="E11" s="79">
        <v>30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25390625" style="39" customWidth="1"/>
    <col min="3" max="3" width="23.00390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1.75" customHeight="1">
      <c r="A11" s="85" t="s">
        <v>4</v>
      </c>
      <c r="B11" s="94" t="s">
        <v>466</v>
      </c>
      <c r="C11" s="94" t="s">
        <v>467</v>
      </c>
      <c r="D11" s="94" t="s">
        <v>468</v>
      </c>
      <c r="E11" s="79">
        <v>5500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94" t="s">
        <v>466</v>
      </c>
      <c r="C12" s="94" t="s">
        <v>469</v>
      </c>
      <c r="D12" s="94" t="s">
        <v>468</v>
      </c>
      <c r="E12" s="79">
        <v>4500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ht="15">
      <c r="Q13" s="39"/>
    </row>
    <row r="14" spans="2:17" ht="15">
      <c r="B14" s="265" t="s">
        <v>231</v>
      </c>
      <c r="C14" s="256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105" ht="15">
      <c r="Q105" s="39"/>
    </row>
    <row r="106" ht="15">
      <c r="Q106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0.875" style="39" customWidth="1"/>
    <col min="3" max="3" width="18.75390625" style="39" customWidth="1"/>
    <col min="4" max="4" width="23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203" t="s">
        <v>725</v>
      </c>
      <c r="L10" s="203" t="s">
        <v>726</v>
      </c>
      <c r="M10" s="41" t="s">
        <v>19</v>
      </c>
    </row>
    <row r="11" spans="1:17" s="82" customFormat="1" ht="147" customHeight="1">
      <c r="A11" s="85" t="s">
        <v>4</v>
      </c>
      <c r="B11" s="131" t="s">
        <v>470</v>
      </c>
      <c r="C11" s="106" t="s">
        <v>471</v>
      </c>
      <c r="D11" s="101" t="s">
        <v>472</v>
      </c>
      <c r="E11" s="132">
        <v>60</v>
      </c>
      <c r="F11" s="201" t="s">
        <v>704</v>
      </c>
      <c r="G11" s="202" t="s">
        <v>723</v>
      </c>
      <c r="H11" s="178"/>
      <c r="I11" s="178"/>
      <c r="J11" s="202" t="s">
        <v>724</v>
      </c>
      <c r="K11" s="202"/>
      <c r="L11" s="176"/>
      <c r="M11" s="204">
        <f>ROUND(K11*ROUND(L11,2),2)</f>
        <v>0</v>
      </c>
      <c r="Q11" s="38"/>
    </row>
    <row r="12" ht="15">
      <c r="Q12" s="39"/>
    </row>
    <row r="13" ht="15">
      <c r="Q13" s="39"/>
    </row>
    <row r="14" spans="2:17" ht="15">
      <c r="B14" s="265"/>
      <c r="C14" s="256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8.125" style="36" customWidth="1"/>
    <col min="6" max="6" width="12.875" style="39" customWidth="1"/>
    <col min="7" max="7" width="27.25390625" style="39" customWidth="1"/>
    <col min="8" max="8" width="17.625" style="39" customWidth="1"/>
    <col min="9" max="9" width="14.875" style="39" customWidth="1"/>
    <col min="10" max="10" width="20.375" style="39" hidden="1" customWidth="1"/>
    <col min="11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35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95"/>
      <c r="K10" s="203" t="s">
        <v>743</v>
      </c>
      <c r="L10" s="203" t="s">
        <v>744</v>
      </c>
      <c r="M10" s="41" t="s">
        <v>19</v>
      </c>
    </row>
    <row r="11" spans="1:16" s="82" customFormat="1" ht="148.5" customHeight="1">
      <c r="A11" s="85" t="s">
        <v>4</v>
      </c>
      <c r="B11" s="94" t="s">
        <v>473</v>
      </c>
      <c r="C11" s="101" t="s">
        <v>474</v>
      </c>
      <c r="D11" s="101" t="s">
        <v>475</v>
      </c>
      <c r="E11" s="79">
        <v>200</v>
      </c>
      <c r="F11" s="106" t="s">
        <v>705</v>
      </c>
      <c r="G11" s="202" t="s">
        <v>742</v>
      </c>
      <c r="H11" s="74"/>
      <c r="I11" s="74"/>
      <c r="J11" s="87"/>
      <c r="K11" s="74"/>
      <c r="L11" s="74"/>
      <c r="M11" s="88">
        <f>ROUND(K11*ROUND(L11,2),2)</f>
        <v>0</v>
      </c>
      <c r="P11" s="38"/>
    </row>
    <row r="12" ht="15">
      <c r="P12" s="39"/>
    </row>
    <row r="13" spans="2:16" ht="38.25" customHeight="1">
      <c r="B13" s="173" t="s">
        <v>476</v>
      </c>
      <c r="C13" s="173"/>
      <c r="D13" s="173"/>
      <c r="E13" s="173"/>
      <c r="P13" s="39"/>
    </row>
    <row r="14" spans="2:16" ht="15">
      <c r="B14" s="35"/>
      <c r="C14" s="35"/>
      <c r="D14" s="35"/>
      <c r="E14" s="68"/>
      <c r="P14" s="39"/>
    </row>
    <row r="15" ht="15"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76" ht="15">
      <c r="P76" s="39"/>
    </row>
    <row r="77" ht="15">
      <c r="P77" s="39"/>
    </row>
    <row r="78" ht="15">
      <c r="P78" s="39"/>
    </row>
    <row r="79" ht="15">
      <c r="P79" s="39"/>
    </row>
    <row r="80" ht="15">
      <c r="P80" s="39"/>
    </row>
    <row r="81" ht="15">
      <c r="P81" s="39"/>
    </row>
    <row r="82" ht="15">
      <c r="P82" s="39"/>
    </row>
    <row r="83" ht="15">
      <c r="P83" s="39"/>
    </row>
    <row r="84" ht="15">
      <c r="P84" s="39"/>
    </row>
    <row r="85" ht="15">
      <c r="P85" s="39"/>
    </row>
    <row r="86" ht="15">
      <c r="P86" s="39"/>
    </row>
    <row r="87" ht="15">
      <c r="P87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  <row r="100" ht="15">
      <c r="P100" s="39"/>
    </row>
    <row r="101" ht="15">
      <c r="P101" s="39"/>
    </row>
    <row r="102" ht="15">
      <c r="P102" s="39"/>
    </row>
    <row r="103" ht="15">
      <c r="P103" s="39"/>
    </row>
    <row r="104" ht="15">
      <c r="P104" s="39"/>
    </row>
    <row r="105" ht="15">
      <c r="P105" s="39"/>
    </row>
    <row r="106" ht="15">
      <c r="P106" s="39"/>
    </row>
    <row r="107" ht="15">
      <c r="P107" s="39"/>
    </row>
    <row r="108" ht="15">
      <c r="P108" s="39"/>
    </row>
    <row r="109" ht="15">
      <c r="P109" s="39"/>
    </row>
    <row r="110" ht="15">
      <c r="P110" s="39"/>
    </row>
    <row r="111" ht="15">
      <c r="P111" s="39"/>
    </row>
    <row r="112" ht="15">
      <c r="P112" s="39"/>
    </row>
    <row r="113" ht="15">
      <c r="P113" s="39"/>
    </row>
    <row r="114" ht="15">
      <c r="P114" s="39"/>
    </row>
    <row r="115" ht="15">
      <c r="P115" s="39"/>
    </row>
    <row r="116" ht="15">
      <c r="P116" s="39"/>
    </row>
    <row r="117" ht="15">
      <c r="P117" s="39"/>
    </row>
    <row r="118" ht="15">
      <c r="P118" s="39"/>
    </row>
    <row r="119" ht="15">
      <c r="P119" s="39"/>
    </row>
    <row r="120" ht="15">
      <c r="P120" s="39"/>
    </row>
    <row r="121" ht="15">
      <c r="P121" s="39"/>
    </row>
    <row r="122" ht="15">
      <c r="P122" s="39"/>
    </row>
    <row r="123" ht="15">
      <c r="P123" s="39"/>
    </row>
    <row r="124" ht="15">
      <c r="P124" s="39"/>
    </row>
    <row r="125" ht="15">
      <c r="P125" s="39"/>
    </row>
    <row r="126" ht="15">
      <c r="P126" s="39"/>
    </row>
    <row r="127" ht="15">
      <c r="P127" s="39"/>
    </row>
    <row r="128" ht="15">
      <c r="P128" s="39"/>
    </row>
    <row r="129" ht="15">
      <c r="P129" s="39"/>
    </row>
    <row r="130" ht="15">
      <c r="P130" s="39"/>
    </row>
    <row r="131" ht="15">
      <c r="P131" s="39"/>
    </row>
    <row r="132" ht="15">
      <c r="P132" s="39"/>
    </row>
    <row r="133" ht="15">
      <c r="P133" s="39"/>
    </row>
    <row r="134" ht="15">
      <c r="P134" s="39"/>
    </row>
    <row r="135" ht="15">
      <c r="P135" s="39"/>
    </row>
    <row r="136" ht="15">
      <c r="P136" s="39"/>
    </row>
    <row r="137" ht="15">
      <c r="P137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4.625" style="39" customWidth="1"/>
    <col min="3" max="3" width="20.875" style="39" customWidth="1"/>
    <col min="4" max="4" width="23.7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3" customHeight="1">
      <c r="A11" s="85" t="s">
        <v>4</v>
      </c>
      <c r="B11" s="101" t="s">
        <v>403</v>
      </c>
      <c r="C11" s="101" t="s">
        <v>477</v>
      </c>
      <c r="D11" s="101" t="s">
        <v>179</v>
      </c>
      <c r="E11" s="79">
        <v>300000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25390625" style="39" customWidth="1"/>
    <col min="3" max="3" width="19.125" style="39" customWidth="1"/>
    <col min="4" max="4" width="17.7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478</v>
      </c>
      <c r="C11" s="101" t="s">
        <v>479</v>
      </c>
      <c r="D11" s="101" t="s">
        <v>706</v>
      </c>
      <c r="E11" s="79">
        <v>24000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20.875" style="39" customWidth="1"/>
    <col min="4" max="4" width="27.375" style="39" customWidth="1"/>
    <col min="5" max="5" width="15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61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707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212</v>
      </c>
      <c r="C11" s="94" t="s">
        <v>480</v>
      </c>
      <c r="D11" s="94" t="s">
        <v>481</v>
      </c>
      <c r="E11" s="132">
        <v>162000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4.75390625" style="34" customWidth="1"/>
    <col min="3" max="3" width="12.125" style="34" customWidth="1"/>
    <col min="4" max="4" width="32.3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1" customHeight="1">
      <c r="A11" s="85" t="s">
        <v>4</v>
      </c>
      <c r="B11" s="94" t="s">
        <v>243</v>
      </c>
      <c r="C11" s="94" t="s">
        <v>244</v>
      </c>
      <c r="D11" s="94" t="s">
        <v>245</v>
      </c>
      <c r="E11" s="135">
        <v>250</v>
      </c>
      <c r="F11" s="192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3" spans="2:4" ht="15">
      <c r="B13" s="244" t="s">
        <v>154</v>
      </c>
      <c r="C13" s="245"/>
      <c r="D13" s="245"/>
    </row>
    <row r="14" spans="2:7" ht="15">
      <c r="B14" s="193" t="s">
        <v>716</v>
      </c>
      <c r="C14" s="193"/>
      <c r="D14" s="193"/>
      <c r="E14" s="194"/>
      <c r="F14" s="189"/>
      <c r="G14" s="189"/>
    </row>
    <row r="15" spans="2:17" ht="15">
      <c r="B15" s="35"/>
      <c r="Q15" s="34"/>
    </row>
    <row r="16" spans="2:17" ht="35.25" customHeight="1">
      <c r="B16" s="246"/>
      <c r="C16" s="248"/>
      <c r="D16" s="248"/>
      <c r="E16" s="248"/>
      <c r="F16" s="248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</sheetData>
  <sheetProtection/>
  <mergeCells count="4">
    <mergeCell ref="G2:I2"/>
    <mergeCell ref="H6:I6"/>
    <mergeCell ref="B16:F1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39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708</v>
      </c>
      <c r="I10" s="41" t="str">
        <f>B10</f>
        <v>Skład</v>
      </c>
      <c r="J10" s="41" t="s">
        <v>745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482</v>
      </c>
      <c r="C11" s="101" t="s">
        <v>483</v>
      </c>
      <c r="D11" s="101" t="s">
        <v>484</v>
      </c>
      <c r="E11" s="79">
        <v>25800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1"/>
  <sheetViews>
    <sheetView showGridLines="0" zoomScale="93" zoomScaleNormal="93" zoomScalePageLayoutView="80" workbookViewId="0" topLeftCell="A1">
      <selection activeCell="G14" sqref="G14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97" t="s">
        <v>87</v>
      </c>
      <c r="B10" s="97" t="s">
        <v>17</v>
      </c>
      <c r="C10" s="97" t="s">
        <v>18</v>
      </c>
      <c r="D10" s="97" t="s">
        <v>156</v>
      </c>
      <c r="E10" s="98" t="s">
        <v>133</v>
      </c>
      <c r="F10" s="99"/>
      <c r="G10" s="97" t="str">
        <f>"Nazwa handlowa /
"&amp;C10&amp;" / 
"&amp;D10</f>
        <v>Nazwa handlowa /
Dawka / 
Postać/ Opakowanie</v>
      </c>
      <c r="H10" s="97" t="s">
        <v>127</v>
      </c>
      <c r="I10" s="97" t="str">
        <f>B10</f>
        <v>Skład</v>
      </c>
      <c r="J10" s="97" t="s">
        <v>129</v>
      </c>
      <c r="K10" s="97" t="s">
        <v>56</v>
      </c>
      <c r="L10" s="97" t="s">
        <v>57</v>
      </c>
      <c r="M10" s="97" t="s">
        <v>58</v>
      </c>
      <c r="N10" s="97" t="s">
        <v>19</v>
      </c>
    </row>
    <row r="11" spans="1:16" ht="55.5" customHeight="1">
      <c r="A11" s="85" t="s">
        <v>4</v>
      </c>
      <c r="B11" s="94" t="s">
        <v>485</v>
      </c>
      <c r="C11" s="94" t="s">
        <v>486</v>
      </c>
      <c r="D11" s="94" t="s">
        <v>175</v>
      </c>
      <c r="E11" s="220">
        <v>54000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O11" s="44"/>
      <c r="P11" s="44"/>
    </row>
    <row r="12" spans="1:17" ht="45">
      <c r="A12" s="85" t="s">
        <v>5</v>
      </c>
      <c r="B12" s="94" t="s">
        <v>485</v>
      </c>
      <c r="C12" s="94" t="s">
        <v>487</v>
      </c>
      <c r="D12" s="94" t="s">
        <v>175</v>
      </c>
      <c r="E12" s="220">
        <v>54000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  <c r="O12" s="44"/>
      <c r="P12" s="44"/>
      <c r="Q12" s="39"/>
    </row>
    <row r="13" spans="2:17" ht="15">
      <c r="B13" s="259" t="s">
        <v>238</v>
      </c>
      <c r="C13" s="259"/>
      <c r="D13" s="93"/>
      <c r="E13" s="90"/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42"/>
  <sheetViews>
    <sheetView showGridLines="0" zoomScale="93" zoomScaleNormal="93" zoomScalePageLayoutView="80" workbookViewId="0" topLeftCell="A22">
      <selection activeCell="B11" sqref="B11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47.25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SUM(N11:N20)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 t="s">
        <v>519</v>
      </c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22.5" customHeight="1">
      <c r="A11" s="85" t="s">
        <v>4</v>
      </c>
      <c r="B11" s="215"/>
      <c r="C11" s="106"/>
      <c r="D11" s="106"/>
      <c r="E11" s="107"/>
      <c r="F11" s="201"/>
      <c r="G11" s="74"/>
      <c r="H11" s="74"/>
      <c r="I11" s="74"/>
      <c r="J11" s="87"/>
      <c r="K11" s="74"/>
      <c r="L11" s="216"/>
      <c r="M11" s="74"/>
      <c r="N11" s="217"/>
    </row>
    <row r="12" spans="1:17" ht="74.25" customHeight="1">
      <c r="A12" s="85" t="s">
        <v>5</v>
      </c>
      <c r="B12" s="101" t="s">
        <v>491</v>
      </c>
      <c r="C12" s="101" t="s">
        <v>492</v>
      </c>
      <c r="D12" s="101" t="s">
        <v>493</v>
      </c>
      <c r="E12" s="79">
        <v>900</v>
      </c>
      <c r="F12" s="190" t="s">
        <v>91</v>
      </c>
      <c r="G12" s="74" t="s">
        <v>124</v>
      </c>
      <c r="H12" s="85"/>
      <c r="I12" s="85"/>
      <c r="J12" s="85"/>
      <c r="K12" s="85"/>
      <c r="L12" s="74" t="str">
        <f aca="true" t="shared" si="0" ref="L12:L20">IF(K12=0,"0,00",IF(K12&gt;0,ROUND(E12/K12,2)))</f>
        <v>0,00</v>
      </c>
      <c r="M12" s="74"/>
      <c r="N12" s="88">
        <f aca="true" t="shared" si="1" ref="N12:N20">ROUND(L12*ROUND(M12,2),2)</f>
        <v>0</v>
      </c>
      <c r="Q12" s="39"/>
    </row>
    <row r="13" spans="1:17" ht="75">
      <c r="A13" s="85" t="s">
        <v>6</v>
      </c>
      <c r="B13" s="101" t="s">
        <v>494</v>
      </c>
      <c r="C13" s="106" t="s">
        <v>495</v>
      </c>
      <c r="D13" s="101" t="s">
        <v>496</v>
      </c>
      <c r="E13" s="79">
        <v>50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  <c r="Q13" s="39"/>
    </row>
    <row r="14" spans="1:17" ht="105">
      <c r="A14" s="85" t="s">
        <v>7</v>
      </c>
      <c r="B14" s="101" t="s">
        <v>497</v>
      </c>
      <c r="C14" s="101" t="s">
        <v>498</v>
      </c>
      <c r="D14" s="101" t="s">
        <v>499</v>
      </c>
      <c r="E14" s="79">
        <v>100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  <c r="Q14" s="39"/>
    </row>
    <row r="15" spans="1:17" ht="28.5" customHeight="1">
      <c r="A15" s="85" t="s">
        <v>59</v>
      </c>
      <c r="B15" s="101"/>
      <c r="C15" s="106"/>
      <c r="D15" s="101"/>
      <c r="E15" s="79"/>
      <c r="F15" s="190"/>
      <c r="G15" s="74"/>
      <c r="H15" s="85"/>
      <c r="I15" s="85"/>
      <c r="J15" s="85"/>
      <c r="K15" s="85"/>
      <c r="L15" s="216"/>
      <c r="M15" s="74"/>
      <c r="N15" s="217"/>
      <c r="Q15" s="39"/>
    </row>
    <row r="16" spans="1:17" ht="127.5" customHeight="1">
      <c r="A16" s="85" t="s">
        <v>90</v>
      </c>
      <c r="B16" s="101" t="s">
        <v>503</v>
      </c>
      <c r="C16" s="106" t="s">
        <v>504</v>
      </c>
      <c r="D16" s="106" t="s">
        <v>505</v>
      </c>
      <c r="E16" s="79">
        <v>500</v>
      </c>
      <c r="F16" s="190" t="s">
        <v>91</v>
      </c>
      <c r="G16" s="74" t="s">
        <v>124</v>
      </c>
      <c r="H16" s="85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  <c r="Q16" s="39"/>
    </row>
    <row r="17" spans="1:17" ht="75">
      <c r="A17" s="85" t="s">
        <v>8</v>
      </c>
      <c r="B17" s="101" t="s">
        <v>506</v>
      </c>
      <c r="C17" s="101" t="s">
        <v>507</v>
      </c>
      <c r="D17" s="108" t="s">
        <v>508</v>
      </c>
      <c r="E17" s="79">
        <v>2100</v>
      </c>
      <c r="F17" s="190" t="s">
        <v>91</v>
      </c>
      <c r="G17" s="74" t="s">
        <v>124</v>
      </c>
      <c r="H17" s="85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  <c r="Q17" s="39"/>
    </row>
    <row r="18" spans="1:17" ht="105">
      <c r="A18" s="85" t="s">
        <v>9</v>
      </c>
      <c r="B18" s="101" t="s">
        <v>509</v>
      </c>
      <c r="C18" s="101" t="s">
        <v>510</v>
      </c>
      <c r="D18" s="101" t="s">
        <v>511</v>
      </c>
      <c r="E18" s="79">
        <v>900</v>
      </c>
      <c r="F18" s="190" t="s">
        <v>91</v>
      </c>
      <c r="G18" s="74" t="s">
        <v>124</v>
      </c>
      <c r="H18" s="85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  <c r="Q18" s="39"/>
    </row>
    <row r="19" spans="1:17" ht="60">
      <c r="A19" s="85" t="s">
        <v>22</v>
      </c>
      <c r="B19" s="106" t="s">
        <v>512</v>
      </c>
      <c r="C19" s="106" t="s">
        <v>513</v>
      </c>
      <c r="D19" s="106" t="s">
        <v>514</v>
      </c>
      <c r="E19" s="109">
        <v>180</v>
      </c>
      <c r="F19" s="190" t="s">
        <v>91</v>
      </c>
      <c r="G19" s="74" t="s">
        <v>124</v>
      </c>
      <c r="H19" s="85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  <c r="Q19" s="39"/>
    </row>
    <row r="20" spans="1:17" ht="129" customHeight="1">
      <c r="A20" s="85" t="s">
        <v>89</v>
      </c>
      <c r="B20" s="106" t="s">
        <v>515</v>
      </c>
      <c r="C20" s="106" t="s">
        <v>516</v>
      </c>
      <c r="D20" s="106" t="s">
        <v>517</v>
      </c>
      <c r="E20" s="109">
        <v>50</v>
      </c>
      <c r="F20" s="190" t="s">
        <v>91</v>
      </c>
      <c r="G20" s="74" t="s">
        <v>124</v>
      </c>
      <c r="H20" s="85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  <c r="Q20" s="39"/>
    </row>
    <row r="21" spans="2:17" ht="15">
      <c r="B21" s="262" t="s">
        <v>518</v>
      </c>
      <c r="C21" s="262"/>
      <c r="D21" s="77"/>
      <c r="E21" s="100"/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</sheetData>
  <sheetProtection/>
  <mergeCells count="3">
    <mergeCell ref="G2:I2"/>
    <mergeCell ref="H6:I6"/>
    <mergeCell ref="B21:C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00390625" style="39" customWidth="1"/>
    <col min="3" max="3" width="18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89" customHeight="1">
      <c r="A11" s="85" t="s">
        <v>4</v>
      </c>
      <c r="B11" s="111" t="s">
        <v>520</v>
      </c>
      <c r="C11" s="111" t="s">
        <v>521</v>
      </c>
      <c r="D11" s="112" t="s">
        <v>522</v>
      </c>
      <c r="E11" s="174">
        <v>1800</v>
      </c>
      <c r="F11" s="86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31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SUM(N11:N13)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9" customHeight="1">
      <c r="A11" s="96" t="s">
        <v>4</v>
      </c>
      <c r="B11" s="92" t="s">
        <v>523</v>
      </c>
      <c r="C11" s="92" t="s">
        <v>524</v>
      </c>
      <c r="D11" s="92" t="s">
        <v>525</v>
      </c>
      <c r="E11" s="114">
        <v>600</v>
      </c>
      <c r="F11" s="192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1:14" ht="174" customHeight="1">
      <c r="A12" s="96" t="s">
        <v>5</v>
      </c>
      <c r="B12" s="102" t="s">
        <v>526</v>
      </c>
      <c r="C12" s="102" t="s">
        <v>527</v>
      </c>
      <c r="D12" s="102" t="s">
        <v>528</v>
      </c>
      <c r="E12" s="114">
        <v>30</v>
      </c>
      <c r="F12" s="192" t="s">
        <v>91</v>
      </c>
      <c r="G12" s="103" t="s">
        <v>124</v>
      </c>
      <c r="H12" s="103"/>
      <c r="I12" s="103"/>
      <c r="J12" s="104"/>
      <c r="K12" s="103"/>
      <c r="L12" s="103" t="str">
        <f>IF(K12=0,"0,00",IF(K12&gt;0,ROUND(E12/K12,2)))</f>
        <v>0,00</v>
      </c>
      <c r="M12" s="103"/>
      <c r="N12" s="105">
        <f>ROUND(L12*ROUND(M12,2),2)</f>
        <v>0</v>
      </c>
    </row>
    <row r="13" spans="1:17" ht="128.25" customHeight="1">
      <c r="A13" s="96" t="s">
        <v>6</v>
      </c>
      <c r="B13" s="102" t="s">
        <v>529</v>
      </c>
      <c r="C13" s="102" t="s">
        <v>709</v>
      </c>
      <c r="D13" s="102" t="s">
        <v>530</v>
      </c>
      <c r="E13" s="114">
        <v>75</v>
      </c>
      <c r="F13" s="192" t="s">
        <v>91</v>
      </c>
      <c r="G13" s="103" t="s">
        <v>124</v>
      </c>
      <c r="H13" s="103"/>
      <c r="I13" s="103"/>
      <c r="J13" s="104"/>
      <c r="K13" s="103"/>
      <c r="L13" s="103" t="str">
        <f>IF(K13=0,"0,00",IF(K13&gt;0,ROUND(E13/K13,2)))</f>
        <v>0,00</v>
      </c>
      <c r="M13" s="103"/>
      <c r="N13" s="105">
        <f>ROUND(L13*ROUND(M13,2),2)</f>
        <v>0</v>
      </c>
      <c r="Q13" s="39"/>
    </row>
    <row r="14" spans="2:17" ht="15">
      <c r="B14" s="266" t="s">
        <v>518</v>
      </c>
      <c r="C14" s="266"/>
      <c r="D14" s="113"/>
      <c r="Q14" s="39"/>
    </row>
    <row r="15" ht="15">
      <c r="Q15" s="39"/>
    </row>
    <row r="16" spans="2:17" ht="15">
      <c r="B16" s="35"/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zoomScale="85" zoomScaleNormal="85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33.00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SUM(N11:N14)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89" t="s">
        <v>133</v>
      </c>
      <c r="F10" s="52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20">
      <c r="A11" s="85" t="s">
        <v>4</v>
      </c>
      <c r="B11" s="101" t="s">
        <v>531</v>
      </c>
      <c r="C11" s="101" t="s">
        <v>532</v>
      </c>
      <c r="D11" s="106" t="s">
        <v>533</v>
      </c>
      <c r="E11" s="109">
        <v>100</v>
      </c>
      <c r="F11" s="190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105">
      <c r="A12" s="85" t="s">
        <v>5</v>
      </c>
      <c r="B12" s="101" t="s">
        <v>534</v>
      </c>
      <c r="C12" s="101" t="s">
        <v>535</v>
      </c>
      <c r="D12" s="101" t="s">
        <v>536</v>
      </c>
      <c r="E12" s="115">
        <v>360</v>
      </c>
      <c r="F12" s="190" t="s">
        <v>91</v>
      </c>
      <c r="G12" s="74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74"/>
      <c r="N12" s="88">
        <f>ROUND(L12*ROUND(M12,2),2)</f>
        <v>0</v>
      </c>
      <c r="Q12" s="39"/>
    </row>
    <row r="13" spans="1:17" ht="118.5" customHeight="1">
      <c r="A13" s="85" t="s">
        <v>6</v>
      </c>
      <c r="B13" s="101" t="s">
        <v>537</v>
      </c>
      <c r="C13" s="101" t="s">
        <v>538</v>
      </c>
      <c r="D13" s="101" t="s">
        <v>539</v>
      </c>
      <c r="E13" s="115">
        <v>550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  <c r="Q13" s="39"/>
    </row>
    <row r="14" spans="1:17" ht="184.5" customHeight="1">
      <c r="A14" s="85" t="s">
        <v>7</v>
      </c>
      <c r="B14" s="101" t="s">
        <v>540</v>
      </c>
      <c r="C14" s="101" t="s">
        <v>541</v>
      </c>
      <c r="D14" s="101" t="s">
        <v>542</v>
      </c>
      <c r="E14" s="115">
        <v>50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  <c r="Q14" s="39"/>
    </row>
    <row r="15" spans="2:17" ht="15">
      <c r="B15" s="259" t="s">
        <v>518</v>
      </c>
      <c r="C15" s="259"/>
      <c r="D15" s="93"/>
      <c r="E15" s="90"/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125" style="39" customWidth="1"/>
    <col min="3" max="3" width="15.00390625" style="39" customWidth="1"/>
    <col min="4" max="4" width="22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94" t="s">
        <v>221</v>
      </c>
      <c r="C11" s="94" t="s">
        <v>543</v>
      </c>
      <c r="D11" s="94" t="s">
        <v>544</v>
      </c>
      <c r="E11" s="79">
        <v>13000</v>
      </c>
      <c r="F11" s="86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6"/>
  <sheetViews>
    <sheetView showGridLines="0" zoomScale="93" zoomScaleNormal="93" zoomScalePageLayoutView="80" workbookViewId="0" topLeftCell="A1">
      <selection activeCell="N16" sqref="N16:N21"/>
    </sheetView>
  </sheetViews>
  <sheetFormatPr defaultColWidth="9.00390625" defaultRowHeight="12.75"/>
  <cols>
    <col min="1" max="1" width="5.125" style="39" customWidth="1"/>
    <col min="2" max="2" width="17.00390625" style="39" customWidth="1"/>
    <col min="3" max="3" width="17.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N16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ht="15">
      <c r="Q10" s="39"/>
    </row>
    <row r="11" ht="15">
      <c r="Q11" s="39"/>
    </row>
    <row r="12" ht="15">
      <c r="Q12" s="39"/>
    </row>
    <row r="13" ht="15">
      <c r="Q13" s="39"/>
    </row>
    <row r="14" ht="15">
      <c r="Q14" s="39"/>
    </row>
    <row r="15" spans="1:17" ht="45">
      <c r="A15" s="41" t="s">
        <v>87</v>
      </c>
      <c r="B15" s="41" t="s">
        <v>17</v>
      </c>
      <c r="C15" s="41" t="s">
        <v>727</v>
      </c>
      <c r="D15" s="41" t="s">
        <v>207</v>
      </c>
      <c r="E15" s="209" t="s">
        <v>133</v>
      </c>
      <c r="F15" s="51"/>
      <c r="G15" s="41" t="str">
        <f>"Nazwa handlowa /
"&amp;C15&amp;" / 
"&amp;D15</f>
        <v>Nazwa handlowa /
Do zakupu w dawkach / 
Postać / Opakowanie</v>
      </c>
      <c r="H15" s="41" t="s">
        <v>127</v>
      </c>
      <c r="I15" s="41" t="str">
        <f>B15</f>
        <v>Skład</v>
      </c>
      <c r="J15" s="41" t="s">
        <v>129</v>
      </c>
      <c r="K15" s="179" t="s">
        <v>546</v>
      </c>
      <c r="L15" s="41" t="s">
        <v>57</v>
      </c>
      <c r="M15" s="179" t="s">
        <v>728</v>
      </c>
      <c r="N15" s="41" t="s">
        <v>19</v>
      </c>
      <c r="Q15" s="39"/>
    </row>
    <row r="16" spans="1:17" ht="54" customHeight="1">
      <c r="A16" s="271" t="s">
        <v>4</v>
      </c>
      <c r="B16" s="272" t="s">
        <v>545</v>
      </c>
      <c r="C16" s="180" t="s">
        <v>729</v>
      </c>
      <c r="D16" s="272" t="s">
        <v>747</v>
      </c>
      <c r="E16" s="273">
        <v>16000</v>
      </c>
      <c r="F16" s="273" t="s">
        <v>546</v>
      </c>
      <c r="G16" s="74" t="s">
        <v>124</v>
      </c>
      <c r="H16" s="267"/>
      <c r="I16" s="267"/>
      <c r="J16" s="87"/>
      <c r="K16" s="267"/>
      <c r="L16" s="74"/>
      <c r="M16" s="267"/>
      <c r="N16" s="270"/>
      <c r="Q16" s="39"/>
    </row>
    <row r="17" spans="1:17" ht="45">
      <c r="A17" s="271"/>
      <c r="B17" s="272"/>
      <c r="C17" s="180" t="s">
        <v>730</v>
      </c>
      <c r="D17" s="272"/>
      <c r="E17" s="274"/>
      <c r="F17" s="274"/>
      <c r="G17" s="74" t="s">
        <v>124</v>
      </c>
      <c r="H17" s="268"/>
      <c r="I17" s="268"/>
      <c r="J17" s="52"/>
      <c r="K17" s="268"/>
      <c r="L17" s="52"/>
      <c r="M17" s="268"/>
      <c r="N17" s="270"/>
      <c r="Q17" s="39"/>
    </row>
    <row r="18" spans="1:17" ht="45">
      <c r="A18" s="271"/>
      <c r="B18" s="272"/>
      <c r="C18" s="180" t="s">
        <v>731</v>
      </c>
      <c r="D18" s="272"/>
      <c r="E18" s="274"/>
      <c r="F18" s="274"/>
      <c r="G18" s="74" t="s">
        <v>124</v>
      </c>
      <c r="H18" s="268"/>
      <c r="I18" s="268"/>
      <c r="J18" s="52"/>
      <c r="K18" s="268"/>
      <c r="L18" s="52"/>
      <c r="M18" s="268"/>
      <c r="N18" s="270"/>
      <c r="Q18" s="39"/>
    </row>
    <row r="19" spans="1:17" ht="45">
      <c r="A19" s="271"/>
      <c r="B19" s="272"/>
      <c r="C19" s="180" t="s">
        <v>732</v>
      </c>
      <c r="D19" s="272"/>
      <c r="E19" s="274"/>
      <c r="F19" s="274"/>
      <c r="G19" s="74" t="s">
        <v>124</v>
      </c>
      <c r="H19" s="268"/>
      <c r="I19" s="268"/>
      <c r="J19" s="52"/>
      <c r="K19" s="268"/>
      <c r="L19" s="52"/>
      <c r="M19" s="268"/>
      <c r="N19" s="270"/>
      <c r="Q19" s="39"/>
    </row>
    <row r="20" spans="1:17" ht="45">
      <c r="A20" s="271"/>
      <c r="B20" s="272"/>
      <c r="C20" s="210" t="s">
        <v>733</v>
      </c>
      <c r="D20" s="272"/>
      <c r="E20" s="274"/>
      <c r="F20" s="274"/>
      <c r="G20" s="74" t="s">
        <v>124</v>
      </c>
      <c r="H20" s="268"/>
      <c r="I20" s="268"/>
      <c r="J20" s="52"/>
      <c r="K20" s="268"/>
      <c r="L20" s="52"/>
      <c r="M20" s="268"/>
      <c r="N20" s="270"/>
      <c r="Q20" s="39"/>
    </row>
    <row r="21" spans="1:17" ht="45">
      <c r="A21" s="271"/>
      <c r="B21" s="272"/>
      <c r="C21" s="181" t="s">
        <v>734</v>
      </c>
      <c r="D21" s="272"/>
      <c r="E21" s="275"/>
      <c r="F21" s="275"/>
      <c r="G21" s="74" t="s">
        <v>124</v>
      </c>
      <c r="H21" s="269"/>
      <c r="I21" s="269"/>
      <c r="J21" s="52"/>
      <c r="K21" s="269"/>
      <c r="L21" s="52"/>
      <c r="M21" s="269"/>
      <c r="N21" s="270"/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</sheetData>
  <sheetProtection/>
  <mergeCells count="12">
    <mergeCell ref="A16:A21"/>
    <mergeCell ref="B16:B21"/>
    <mergeCell ref="D16:D21"/>
    <mergeCell ref="E16:E21"/>
    <mergeCell ref="F16:F21"/>
    <mergeCell ref="H16:H21"/>
    <mergeCell ref="G2:I2"/>
    <mergeCell ref="H6:I6"/>
    <mergeCell ref="I16:I21"/>
    <mergeCell ref="K16:K21"/>
    <mergeCell ref="M16:M21"/>
    <mergeCell ref="N16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9" customWidth="1"/>
    <col min="2" max="2" width="16.25390625" style="39" customWidth="1"/>
    <col min="3" max="3" width="11.375" style="39" customWidth="1"/>
    <col min="4" max="4" width="24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SUM(N11:N14)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1.75" customHeight="1">
      <c r="A11" s="85" t="s">
        <v>4</v>
      </c>
      <c r="B11" s="117" t="s">
        <v>547</v>
      </c>
      <c r="C11" s="117" t="s">
        <v>186</v>
      </c>
      <c r="D11" s="101" t="s">
        <v>172</v>
      </c>
      <c r="E11" s="79">
        <v>37800</v>
      </c>
      <c r="F11" s="190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4" ht="51.75" customHeight="1">
      <c r="A12" s="85" t="s">
        <v>5</v>
      </c>
      <c r="B12" s="117" t="s">
        <v>547</v>
      </c>
      <c r="C12" s="117" t="s">
        <v>161</v>
      </c>
      <c r="D12" s="101" t="s">
        <v>172</v>
      </c>
      <c r="E12" s="79">
        <v>1200</v>
      </c>
      <c r="F12" s="190" t="s">
        <v>91</v>
      </c>
      <c r="G12" s="74" t="s">
        <v>124</v>
      </c>
      <c r="H12" s="74"/>
      <c r="I12" s="74"/>
      <c r="J12" s="87"/>
      <c r="K12" s="74"/>
      <c r="L12" s="74" t="str">
        <f>IF(K12=0,"0,00",IF(K12&gt;0,ROUND(E12/K12,2)))</f>
        <v>0,00</v>
      </c>
      <c r="M12" s="74"/>
      <c r="N12" s="88">
        <f>ROUND(L12*ROUND(M12,2),2)</f>
        <v>0</v>
      </c>
    </row>
    <row r="13" spans="1:17" ht="45">
      <c r="A13" s="85" t="s">
        <v>6</v>
      </c>
      <c r="B13" s="117" t="s">
        <v>548</v>
      </c>
      <c r="C13" s="117" t="s">
        <v>171</v>
      </c>
      <c r="D13" s="101" t="s">
        <v>172</v>
      </c>
      <c r="E13" s="60">
        <v>80000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  <c r="Q13" s="39"/>
    </row>
    <row r="14" spans="1:17" ht="45">
      <c r="A14" s="85" t="s">
        <v>7</v>
      </c>
      <c r="B14" s="117" t="s">
        <v>548</v>
      </c>
      <c r="C14" s="117" t="s">
        <v>549</v>
      </c>
      <c r="D14" s="117" t="s">
        <v>550</v>
      </c>
      <c r="E14" s="79">
        <v>100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  <c r="Q14" s="39"/>
    </row>
    <row r="15" spans="2:17" ht="37.5" customHeight="1">
      <c r="B15" s="262" t="s">
        <v>382</v>
      </c>
      <c r="C15" s="262"/>
      <c r="D15" s="276"/>
      <c r="E15" s="100"/>
      <c r="Q15" s="39"/>
    </row>
    <row r="16" ht="15">
      <c r="Q16" s="39"/>
    </row>
    <row r="17" s="39" customFormat="1" ht="15">
      <c r="E17" s="36"/>
    </row>
    <row r="18" s="39" customFormat="1" ht="15">
      <c r="E18" s="36"/>
    </row>
    <row r="19" s="39" customFormat="1" ht="15">
      <c r="E19" s="36"/>
    </row>
    <row r="20" s="39" customFormat="1" ht="15">
      <c r="E20" s="36"/>
    </row>
    <row r="21" s="39" customFormat="1" ht="15">
      <c r="E21" s="36"/>
    </row>
    <row r="22" s="39" customFormat="1" ht="15">
      <c r="E22" s="36"/>
    </row>
    <row r="23" s="39" customFormat="1" ht="15">
      <c r="E23" s="36"/>
    </row>
    <row r="24" s="39" customFormat="1" ht="15">
      <c r="E24" s="36"/>
    </row>
    <row r="25" s="39" customFormat="1" ht="15">
      <c r="E25" s="36"/>
    </row>
    <row r="26" s="39" customFormat="1" ht="15">
      <c r="E26" s="36"/>
    </row>
    <row r="27" s="39" customFormat="1" ht="15">
      <c r="E27" s="36"/>
    </row>
    <row r="28" s="39" customFormat="1" ht="15">
      <c r="E28" s="36"/>
    </row>
    <row r="29" s="39" customFormat="1" ht="15">
      <c r="E29" s="36"/>
    </row>
    <row r="30" s="39" customFormat="1" ht="15">
      <c r="E30" s="36"/>
    </row>
    <row r="31" s="39" customFormat="1" ht="15">
      <c r="E31" s="36"/>
    </row>
    <row r="32" s="39" customFormat="1" ht="15">
      <c r="E32" s="36"/>
    </row>
    <row r="33" s="39" customFormat="1" ht="15">
      <c r="E33" s="36"/>
    </row>
    <row r="34" s="39" customFormat="1" ht="15">
      <c r="E34" s="36"/>
    </row>
    <row r="35" s="39" customFormat="1" ht="15">
      <c r="E35" s="36"/>
    </row>
    <row r="36" s="39" customFormat="1" ht="15">
      <c r="E36" s="36"/>
    </row>
    <row r="37" s="39" customFormat="1" ht="15">
      <c r="E37" s="36"/>
    </row>
    <row r="38" s="39" customFormat="1" ht="15">
      <c r="E38" s="36"/>
    </row>
    <row r="39" s="39" customFormat="1" ht="15">
      <c r="E39" s="36"/>
    </row>
    <row r="40" s="39" customFormat="1" ht="15">
      <c r="E40" s="36"/>
    </row>
    <row r="41" s="39" customFormat="1" ht="15">
      <c r="E41" s="36"/>
    </row>
    <row r="42" s="39" customFormat="1" ht="15">
      <c r="E42" s="36"/>
    </row>
    <row r="43" s="39" customFormat="1" ht="15">
      <c r="E43" s="36"/>
    </row>
    <row r="44" s="39" customFormat="1" ht="15">
      <c r="E44" s="36"/>
    </row>
    <row r="45" s="39" customFormat="1" ht="15">
      <c r="E45" s="36"/>
    </row>
    <row r="46" s="39" customFormat="1" ht="15">
      <c r="E46" s="36"/>
    </row>
    <row r="47" s="39" customFormat="1" ht="15">
      <c r="E47" s="36"/>
    </row>
    <row r="48" s="39" customFormat="1" ht="15">
      <c r="E48" s="36"/>
    </row>
    <row r="49" s="39" customFormat="1" ht="15">
      <c r="E49" s="36"/>
    </row>
    <row r="50" s="39" customFormat="1" ht="15">
      <c r="E50" s="36"/>
    </row>
    <row r="51" s="39" customFormat="1" ht="15">
      <c r="E51" s="36"/>
    </row>
    <row r="52" s="39" customFormat="1" ht="15">
      <c r="E52" s="36"/>
    </row>
    <row r="53" s="39" customFormat="1" ht="15">
      <c r="E53" s="36"/>
    </row>
    <row r="54" s="39" customFormat="1" ht="15">
      <c r="E54" s="36"/>
    </row>
    <row r="55" s="39" customFormat="1" ht="15">
      <c r="E55" s="36"/>
    </row>
    <row r="56" s="39" customFormat="1" ht="15">
      <c r="E56" s="36"/>
    </row>
    <row r="57" s="39" customFormat="1" ht="15">
      <c r="E57" s="36"/>
    </row>
    <row r="58" s="39" customFormat="1" ht="15">
      <c r="E58" s="36"/>
    </row>
    <row r="59" s="39" customFormat="1" ht="15">
      <c r="E59" s="36"/>
    </row>
    <row r="60" s="39" customFormat="1" ht="15">
      <c r="E60" s="36"/>
    </row>
    <row r="61" s="39" customFormat="1" ht="15">
      <c r="E61" s="36"/>
    </row>
    <row r="62" s="39" customFormat="1" ht="15">
      <c r="E62" s="36"/>
    </row>
    <row r="63" s="39" customFormat="1" ht="15">
      <c r="E63" s="36"/>
    </row>
    <row r="64" s="39" customFormat="1" ht="15">
      <c r="E64" s="36"/>
    </row>
    <row r="65" s="39" customFormat="1" ht="15">
      <c r="E65" s="36"/>
    </row>
    <row r="66" s="39" customFormat="1" ht="15">
      <c r="E66" s="36"/>
    </row>
    <row r="67" s="39" customFormat="1" ht="15">
      <c r="E67" s="36"/>
    </row>
    <row r="68" s="39" customFormat="1" ht="15">
      <c r="E68" s="36"/>
    </row>
    <row r="69" s="39" customFormat="1" ht="15">
      <c r="E69" s="36"/>
    </row>
    <row r="70" s="39" customFormat="1" ht="15">
      <c r="E70" s="36"/>
    </row>
    <row r="71" s="39" customFormat="1" ht="15">
      <c r="E71" s="36"/>
    </row>
    <row r="72" s="39" customFormat="1" ht="15">
      <c r="E72" s="36"/>
    </row>
    <row r="73" s="39" customFormat="1" ht="15">
      <c r="E73" s="36"/>
    </row>
    <row r="74" s="39" customFormat="1" ht="15">
      <c r="E74" s="36"/>
    </row>
    <row r="87" s="39" customFormat="1" ht="15">
      <c r="E87" s="36"/>
    </row>
    <row r="88" s="39" customFormat="1" ht="15">
      <c r="E88" s="36"/>
    </row>
    <row r="89" s="39" customFormat="1" ht="15">
      <c r="E89" s="36"/>
    </row>
    <row r="90" s="39" customFormat="1" ht="15">
      <c r="E90" s="36"/>
    </row>
    <row r="91" s="39" customFormat="1" ht="15">
      <c r="E91" s="36"/>
    </row>
    <row r="92" s="39" customFormat="1" ht="15">
      <c r="E92" s="36"/>
    </row>
    <row r="93" s="39" customFormat="1" ht="15">
      <c r="E93" s="36"/>
    </row>
    <row r="94" s="39" customFormat="1" ht="15">
      <c r="E94" s="36"/>
    </row>
    <row r="95" s="39" customFormat="1" ht="15">
      <c r="E95" s="36"/>
    </row>
    <row r="96" s="39" customFormat="1" ht="15">
      <c r="E96" s="36"/>
    </row>
    <row r="97" s="39" customFormat="1" ht="15">
      <c r="E97" s="36"/>
    </row>
    <row r="98" s="39" customFormat="1" ht="15">
      <c r="E98" s="36"/>
    </row>
    <row r="99" s="39" customFormat="1" ht="15">
      <c r="E99" s="36"/>
    </row>
    <row r="100" s="39" customFormat="1" ht="15">
      <c r="E100" s="36"/>
    </row>
    <row r="101" s="39" customFormat="1" ht="15">
      <c r="E101" s="36"/>
    </row>
    <row r="102" s="39" customFormat="1" ht="15">
      <c r="E102" s="36"/>
    </row>
    <row r="103" s="39" customFormat="1" ht="15">
      <c r="E103" s="36"/>
    </row>
    <row r="104" s="39" customFormat="1" ht="15">
      <c r="E104" s="36"/>
    </row>
    <row r="105" s="39" customFormat="1" ht="15">
      <c r="E105" s="36"/>
    </row>
    <row r="106" s="39" customFormat="1" ht="15">
      <c r="E106" s="36"/>
    </row>
    <row r="107" s="39" customFormat="1" ht="15">
      <c r="E107" s="36"/>
    </row>
    <row r="108" s="39" customFormat="1" ht="15">
      <c r="E108" s="36"/>
    </row>
    <row r="109" s="39" customFormat="1" ht="15">
      <c r="E109" s="36"/>
    </row>
    <row r="110" s="39" customFormat="1" ht="15">
      <c r="E110" s="36"/>
    </row>
    <row r="111" s="39" customFormat="1" ht="15">
      <c r="E111" s="36"/>
    </row>
    <row r="112" s="39" customFormat="1" ht="15">
      <c r="E112" s="36"/>
    </row>
    <row r="113" s="39" customFormat="1" ht="15">
      <c r="E113" s="36"/>
    </row>
    <row r="114" s="39" customFormat="1" ht="15">
      <c r="E114" s="36"/>
    </row>
    <row r="115" s="39" customFormat="1" ht="15">
      <c r="E115" s="36"/>
    </row>
    <row r="116" s="39" customFormat="1" ht="15">
      <c r="E116" s="36"/>
    </row>
    <row r="117" s="39" customFormat="1" ht="15">
      <c r="E117" s="36"/>
    </row>
    <row r="118" s="39" customFormat="1" ht="15">
      <c r="E118" s="36"/>
    </row>
    <row r="119" s="39" customFormat="1" ht="15">
      <c r="E119" s="36"/>
    </row>
    <row r="120" s="39" customFormat="1" ht="15">
      <c r="E120" s="36"/>
    </row>
    <row r="121" s="39" customFormat="1" ht="15">
      <c r="E121" s="36"/>
    </row>
    <row r="122" s="39" customFormat="1" ht="15">
      <c r="E122" s="36"/>
    </row>
    <row r="123" s="39" customFormat="1" ht="15">
      <c r="E123" s="36"/>
    </row>
    <row r="124" s="39" customFormat="1" ht="15">
      <c r="E124" s="36"/>
    </row>
    <row r="125" s="39" customFormat="1" ht="15">
      <c r="E125" s="36"/>
    </row>
    <row r="126" s="39" customFormat="1" ht="15">
      <c r="E126" s="36"/>
    </row>
    <row r="127" s="39" customFormat="1" ht="15">
      <c r="E127" s="36"/>
    </row>
    <row r="128" s="39" customFormat="1" ht="15">
      <c r="E128" s="36"/>
    </row>
    <row r="129" s="39" customFormat="1" ht="15">
      <c r="E129" s="36"/>
    </row>
    <row r="130" s="39" customFormat="1" ht="15">
      <c r="E130" s="36"/>
    </row>
    <row r="131" s="39" customFormat="1" ht="15">
      <c r="E131" s="36"/>
    </row>
    <row r="132" s="39" customFormat="1" ht="15">
      <c r="E132" s="36"/>
    </row>
    <row r="133" s="39" customFormat="1" ht="15">
      <c r="E133" s="36"/>
    </row>
    <row r="134" s="39" customFormat="1" ht="15">
      <c r="E134" s="36"/>
    </row>
    <row r="135" s="39" customFormat="1" ht="15">
      <c r="E135" s="36"/>
    </row>
    <row r="136" s="39" customFormat="1" ht="15">
      <c r="E136" s="36"/>
    </row>
    <row r="137" s="39" customFormat="1" ht="15">
      <c r="E137" s="36"/>
    </row>
    <row r="138" s="39" customFormat="1" ht="15">
      <c r="E138" s="36"/>
    </row>
    <row r="139" s="39" customFormat="1" ht="15">
      <c r="E139" s="36"/>
    </row>
    <row r="140" s="39" customFormat="1" ht="15">
      <c r="E140" s="36"/>
    </row>
    <row r="141" s="39" customFormat="1" ht="15">
      <c r="E141" s="36"/>
    </row>
    <row r="142" s="39" customFormat="1" ht="15">
      <c r="E142" s="36"/>
    </row>
  </sheetData>
  <sheetProtection/>
  <mergeCells count="3">
    <mergeCell ref="G2:I2"/>
    <mergeCell ref="H6:I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zoomScale="93" zoomScaleNormal="93" zoomScalePageLayoutView="80" workbookViewId="0" topLeftCell="A52">
      <selection activeCell="H6" sqref="H6:I6"/>
    </sheetView>
  </sheetViews>
  <sheetFormatPr defaultColWidth="9.00390625" defaultRowHeight="12.75"/>
  <cols>
    <col min="1" max="1" width="5.125" style="39" customWidth="1"/>
    <col min="2" max="2" width="28.25390625" style="39" customWidth="1"/>
    <col min="3" max="3" width="20.875" style="39" customWidth="1"/>
    <col min="4" max="4" width="31.00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SUM(N11:N56)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82.5" customHeight="1">
      <c r="A11" s="96" t="s">
        <v>4</v>
      </c>
      <c r="B11" s="92" t="s">
        <v>551</v>
      </c>
      <c r="C11" s="92" t="s">
        <v>552</v>
      </c>
      <c r="D11" s="92" t="s">
        <v>553</v>
      </c>
      <c r="E11" s="60">
        <v>2000</v>
      </c>
      <c r="F11" s="96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1:17" ht="45">
      <c r="A12" s="96" t="s">
        <v>5</v>
      </c>
      <c r="B12" s="91" t="s">
        <v>554</v>
      </c>
      <c r="C12" s="91" t="s">
        <v>218</v>
      </c>
      <c r="D12" s="92" t="s">
        <v>192</v>
      </c>
      <c r="E12" s="60">
        <v>1440</v>
      </c>
      <c r="F12" s="96" t="s">
        <v>91</v>
      </c>
      <c r="G12" s="103" t="s">
        <v>124</v>
      </c>
      <c r="H12" s="96"/>
      <c r="I12" s="96"/>
      <c r="J12" s="96"/>
      <c r="K12" s="96"/>
      <c r="L12" s="103" t="str">
        <f aca="true" t="shared" si="0" ref="L12:L56">IF(K12=0,"0,00",IF(K12&gt;0,ROUND(E12/K12,2)))</f>
        <v>0,00</v>
      </c>
      <c r="M12" s="103"/>
      <c r="N12" s="105">
        <f aca="true" t="shared" si="1" ref="N12:N56">ROUND(L12*ROUND(M12,2),2)</f>
        <v>0</v>
      </c>
      <c r="Q12" s="39"/>
    </row>
    <row r="13" spans="1:17" ht="45">
      <c r="A13" s="96" t="s">
        <v>6</v>
      </c>
      <c r="B13" s="91" t="s">
        <v>555</v>
      </c>
      <c r="C13" s="91" t="s">
        <v>556</v>
      </c>
      <c r="D13" s="91" t="s">
        <v>210</v>
      </c>
      <c r="E13" s="60">
        <v>7200</v>
      </c>
      <c r="F13" s="96" t="s">
        <v>91</v>
      </c>
      <c r="G13" s="103" t="s">
        <v>124</v>
      </c>
      <c r="H13" s="96"/>
      <c r="I13" s="96"/>
      <c r="J13" s="96"/>
      <c r="K13" s="96"/>
      <c r="L13" s="103" t="str">
        <f t="shared" si="0"/>
        <v>0,00</v>
      </c>
      <c r="M13" s="103"/>
      <c r="N13" s="105">
        <f t="shared" si="1"/>
        <v>0</v>
      </c>
      <c r="Q13" s="39"/>
    </row>
    <row r="14" spans="1:17" ht="75">
      <c r="A14" s="96" t="s">
        <v>7</v>
      </c>
      <c r="B14" s="91" t="s">
        <v>557</v>
      </c>
      <c r="C14" s="91" t="s">
        <v>558</v>
      </c>
      <c r="D14" s="91" t="s">
        <v>177</v>
      </c>
      <c r="E14" s="67">
        <v>11000</v>
      </c>
      <c r="F14" s="96" t="s">
        <v>91</v>
      </c>
      <c r="G14" s="103" t="s">
        <v>124</v>
      </c>
      <c r="H14" s="96"/>
      <c r="I14" s="96"/>
      <c r="J14" s="96"/>
      <c r="K14" s="96"/>
      <c r="L14" s="103" t="str">
        <f t="shared" si="0"/>
        <v>0,00</v>
      </c>
      <c r="M14" s="103"/>
      <c r="N14" s="105">
        <f t="shared" si="1"/>
        <v>0</v>
      </c>
      <c r="Q14" s="39"/>
    </row>
    <row r="15" spans="1:17" ht="45">
      <c r="A15" s="96" t="s">
        <v>59</v>
      </c>
      <c r="B15" s="118" t="s">
        <v>559</v>
      </c>
      <c r="C15" s="118" t="s">
        <v>560</v>
      </c>
      <c r="D15" s="92" t="s">
        <v>192</v>
      </c>
      <c r="E15" s="61">
        <v>1500</v>
      </c>
      <c r="F15" s="96" t="s">
        <v>91</v>
      </c>
      <c r="G15" s="103" t="s">
        <v>124</v>
      </c>
      <c r="H15" s="96"/>
      <c r="I15" s="96"/>
      <c r="J15" s="96"/>
      <c r="K15" s="96"/>
      <c r="L15" s="103" t="str">
        <f t="shared" si="0"/>
        <v>0,00</v>
      </c>
      <c r="M15" s="103"/>
      <c r="N15" s="105">
        <f t="shared" si="1"/>
        <v>0</v>
      </c>
      <c r="Q15" s="39"/>
    </row>
    <row r="16" spans="1:17" ht="45">
      <c r="A16" s="96" t="s">
        <v>90</v>
      </c>
      <c r="B16" s="92" t="s">
        <v>561</v>
      </c>
      <c r="C16" s="92" t="s">
        <v>562</v>
      </c>
      <c r="D16" s="92" t="s">
        <v>563</v>
      </c>
      <c r="E16" s="60">
        <v>60</v>
      </c>
      <c r="F16" s="96" t="s">
        <v>91</v>
      </c>
      <c r="G16" s="103" t="s">
        <v>124</v>
      </c>
      <c r="H16" s="96"/>
      <c r="I16" s="96"/>
      <c r="J16" s="96"/>
      <c r="K16" s="96"/>
      <c r="L16" s="103" t="str">
        <f t="shared" si="0"/>
        <v>0,00</v>
      </c>
      <c r="M16" s="103"/>
      <c r="N16" s="105">
        <f t="shared" si="1"/>
        <v>0</v>
      </c>
      <c r="Q16" s="39"/>
    </row>
    <row r="17" spans="1:17" ht="45">
      <c r="A17" s="96" t="s">
        <v>8</v>
      </c>
      <c r="B17" s="92" t="s">
        <v>564</v>
      </c>
      <c r="C17" s="92" t="s">
        <v>174</v>
      </c>
      <c r="D17" s="92" t="s">
        <v>192</v>
      </c>
      <c r="E17" s="60">
        <v>5000</v>
      </c>
      <c r="F17" s="96" t="s">
        <v>91</v>
      </c>
      <c r="G17" s="103" t="s">
        <v>124</v>
      </c>
      <c r="H17" s="96"/>
      <c r="I17" s="96"/>
      <c r="J17" s="96"/>
      <c r="K17" s="96"/>
      <c r="L17" s="103" t="str">
        <f t="shared" si="0"/>
        <v>0,00</v>
      </c>
      <c r="M17" s="103"/>
      <c r="N17" s="105">
        <f t="shared" si="1"/>
        <v>0</v>
      </c>
      <c r="Q17" s="39"/>
    </row>
    <row r="18" spans="1:17" ht="45">
      <c r="A18" s="96" t="s">
        <v>9</v>
      </c>
      <c r="B18" s="92" t="s">
        <v>565</v>
      </c>
      <c r="C18" s="92" t="s">
        <v>186</v>
      </c>
      <c r="D18" s="92" t="s">
        <v>192</v>
      </c>
      <c r="E18" s="60">
        <v>540</v>
      </c>
      <c r="F18" s="96" t="s">
        <v>91</v>
      </c>
      <c r="G18" s="103" t="s">
        <v>124</v>
      </c>
      <c r="H18" s="96"/>
      <c r="I18" s="96"/>
      <c r="J18" s="96"/>
      <c r="K18" s="96"/>
      <c r="L18" s="103" t="str">
        <f t="shared" si="0"/>
        <v>0,00</v>
      </c>
      <c r="M18" s="103"/>
      <c r="N18" s="105">
        <f t="shared" si="1"/>
        <v>0</v>
      </c>
      <c r="Q18" s="39"/>
    </row>
    <row r="19" spans="1:17" ht="45">
      <c r="A19" s="96" t="s">
        <v>22</v>
      </c>
      <c r="B19" s="91" t="s">
        <v>566</v>
      </c>
      <c r="C19" s="91" t="s">
        <v>567</v>
      </c>
      <c r="D19" s="91" t="s">
        <v>568</v>
      </c>
      <c r="E19" s="60">
        <v>180</v>
      </c>
      <c r="F19" s="96" t="s">
        <v>91</v>
      </c>
      <c r="G19" s="103" t="s">
        <v>124</v>
      </c>
      <c r="H19" s="96"/>
      <c r="I19" s="96"/>
      <c r="J19" s="96"/>
      <c r="K19" s="96"/>
      <c r="L19" s="103" t="str">
        <f t="shared" si="0"/>
        <v>0,00</v>
      </c>
      <c r="M19" s="103"/>
      <c r="N19" s="105">
        <f t="shared" si="1"/>
        <v>0</v>
      </c>
      <c r="Q19" s="39"/>
    </row>
    <row r="20" spans="1:17" ht="45">
      <c r="A20" s="96" t="s">
        <v>89</v>
      </c>
      <c r="B20" s="91" t="s">
        <v>569</v>
      </c>
      <c r="C20" s="91" t="s">
        <v>570</v>
      </c>
      <c r="D20" s="91" t="s">
        <v>214</v>
      </c>
      <c r="E20" s="67">
        <v>550</v>
      </c>
      <c r="F20" s="96" t="s">
        <v>91</v>
      </c>
      <c r="G20" s="103" t="s">
        <v>124</v>
      </c>
      <c r="H20" s="96"/>
      <c r="I20" s="96"/>
      <c r="J20" s="96"/>
      <c r="K20" s="96"/>
      <c r="L20" s="103" t="str">
        <f t="shared" si="0"/>
        <v>0,00</v>
      </c>
      <c r="M20" s="103"/>
      <c r="N20" s="105">
        <f t="shared" si="1"/>
        <v>0</v>
      </c>
      <c r="Q20" s="39"/>
    </row>
    <row r="21" spans="1:17" ht="45">
      <c r="A21" s="96" t="s">
        <v>2</v>
      </c>
      <c r="B21" s="91" t="s">
        <v>571</v>
      </c>
      <c r="C21" s="91" t="s">
        <v>572</v>
      </c>
      <c r="D21" s="91" t="s">
        <v>573</v>
      </c>
      <c r="E21" s="60">
        <v>600</v>
      </c>
      <c r="F21" s="96" t="s">
        <v>91</v>
      </c>
      <c r="G21" s="103" t="s">
        <v>124</v>
      </c>
      <c r="H21" s="96"/>
      <c r="I21" s="96"/>
      <c r="J21" s="96"/>
      <c r="K21" s="96"/>
      <c r="L21" s="103" t="str">
        <f t="shared" si="0"/>
        <v>0,00</v>
      </c>
      <c r="M21" s="103"/>
      <c r="N21" s="105">
        <f t="shared" si="1"/>
        <v>0</v>
      </c>
      <c r="Q21" s="39"/>
    </row>
    <row r="22" spans="1:17" ht="45">
      <c r="A22" s="96" t="s">
        <v>1</v>
      </c>
      <c r="B22" s="92" t="s">
        <v>194</v>
      </c>
      <c r="C22" s="92" t="s">
        <v>574</v>
      </c>
      <c r="D22" s="92" t="s">
        <v>192</v>
      </c>
      <c r="E22" s="60">
        <v>12000</v>
      </c>
      <c r="F22" s="96" t="s">
        <v>91</v>
      </c>
      <c r="G22" s="103" t="s">
        <v>124</v>
      </c>
      <c r="H22" s="96"/>
      <c r="I22" s="96"/>
      <c r="J22" s="96"/>
      <c r="K22" s="96"/>
      <c r="L22" s="103" t="str">
        <f t="shared" si="0"/>
        <v>0,00</v>
      </c>
      <c r="M22" s="103"/>
      <c r="N22" s="105">
        <f t="shared" si="1"/>
        <v>0</v>
      </c>
      <c r="Q22" s="39"/>
    </row>
    <row r="23" spans="1:17" ht="45">
      <c r="A23" s="96" t="s">
        <v>92</v>
      </c>
      <c r="B23" s="92" t="s">
        <v>329</v>
      </c>
      <c r="C23" s="92" t="s">
        <v>575</v>
      </c>
      <c r="D23" s="92" t="s">
        <v>213</v>
      </c>
      <c r="E23" s="60">
        <v>40</v>
      </c>
      <c r="F23" s="96" t="s">
        <v>91</v>
      </c>
      <c r="G23" s="103" t="s">
        <v>124</v>
      </c>
      <c r="H23" s="96"/>
      <c r="I23" s="96"/>
      <c r="J23" s="96"/>
      <c r="K23" s="96"/>
      <c r="L23" s="103" t="str">
        <f t="shared" si="0"/>
        <v>0,00</v>
      </c>
      <c r="M23" s="103"/>
      <c r="N23" s="105">
        <f t="shared" si="1"/>
        <v>0</v>
      </c>
      <c r="Q23" s="39"/>
    </row>
    <row r="24" spans="1:17" ht="45">
      <c r="A24" s="96" t="s">
        <v>93</v>
      </c>
      <c r="B24" s="116" t="s">
        <v>576</v>
      </c>
      <c r="C24" s="116" t="s">
        <v>186</v>
      </c>
      <c r="D24" s="92" t="s">
        <v>192</v>
      </c>
      <c r="E24" s="60">
        <v>25200</v>
      </c>
      <c r="F24" s="96" t="s">
        <v>91</v>
      </c>
      <c r="G24" s="103" t="s">
        <v>124</v>
      </c>
      <c r="H24" s="96"/>
      <c r="I24" s="96"/>
      <c r="J24" s="96"/>
      <c r="K24" s="96"/>
      <c r="L24" s="103" t="str">
        <f t="shared" si="0"/>
        <v>0,00</v>
      </c>
      <c r="M24" s="103"/>
      <c r="N24" s="105">
        <f t="shared" si="1"/>
        <v>0</v>
      </c>
      <c r="Q24" s="39"/>
    </row>
    <row r="25" spans="1:17" ht="45">
      <c r="A25" s="96" t="s">
        <v>94</v>
      </c>
      <c r="B25" s="91" t="s">
        <v>577</v>
      </c>
      <c r="C25" s="91" t="s">
        <v>189</v>
      </c>
      <c r="D25" s="92" t="s">
        <v>192</v>
      </c>
      <c r="E25" s="60">
        <v>36000</v>
      </c>
      <c r="F25" s="96" t="s">
        <v>91</v>
      </c>
      <c r="G25" s="103" t="s">
        <v>124</v>
      </c>
      <c r="H25" s="96"/>
      <c r="I25" s="96"/>
      <c r="J25" s="96"/>
      <c r="K25" s="96"/>
      <c r="L25" s="103" t="str">
        <f t="shared" si="0"/>
        <v>0,00</v>
      </c>
      <c r="M25" s="103"/>
      <c r="N25" s="105">
        <f t="shared" si="1"/>
        <v>0</v>
      </c>
      <c r="Q25" s="39"/>
    </row>
    <row r="26" spans="1:17" ht="45">
      <c r="A26" s="96" t="s">
        <v>95</v>
      </c>
      <c r="B26" s="118" t="s">
        <v>578</v>
      </c>
      <c r="C26" s="118" t="s">
        <v>168</v>
      </c>
      <c r="D26" s="92" t="s">
        <v>172</v>
      </c>
      <c r="E26" s="119">
        <v>30000</v>
      </c>
      <c r="F26" s="96" t="s">
        <v>91</v>
      </c>
      <c r="G26" s="103" t="s">
        <v>124</v>
      </c>
      <c r="H26" s="96"/>
      <c r="I26" s="96"/>
      <c r="J26" s="96"/>
      <c r="K26" s="96"/>
      <c r="L26" s="103" t="str">
        <f t="shared" si="0"/>
        <v>0,00</v>
      </c>
      <c r="M26" s="103"/>
      <c r="N26" s="105">
        <f t="shared" si="1"/>
        <v>0</v>
      </c>
      <c r="Q26" s="39"/>
    </row>
    <row r="27" spans="1:17" ht="45">
      <c r="A27" s="96" t="s">
        <v>96</v>
      </c>
      <c r="B27" s="92" t="s">
        <v>579</v>
      </c>
      <c r="C27" s="92" t="s">
        <v>186</v>
      </c>
      <c r="D27" s="92" t="s">
        <v>177</v>
      </c>
      <c r="E27" s="67">
        <v>12600</v>
      </c>
      <c r="F27" s="96" t="s">
        <v>91</v>
      </c>
      <c r="G27" s="103" t="s">
        <v>124</v>
      </c>
      <c r="H27" s="96"/>
      <c r="I27" s="96"/>
      <c r="J27" s="96"/>
      <c r="K27" s="96"/>
      <c r="L27" s="103" t="str">
        <f t="shared" si="0"/>
        <v>0,00</v>
      </c>
      <c r="M27" s="103"/>
      <c r="N27" s="105">
        <f t="shared" si="1"/>
        <v>0</v>
      </c>
      <c r="Q27" s="39"/>
    </row>
    <row r="28" spans="1:17" ht="45">
      <c r="A28" s="96" t="s">
        <v>97</v>
      </c>
      <c r="B28" s="92" t="s">
        <v>579</v>
      </c>
      <c r="C28" s="92" t="s">
        <v>206</v>
      </c>
      <c r="D28" s="92" t="s">
        <v>177</v>
      </c>
      <c r="E28" s="67">
        <v>2100</v>
      </c>
      <c r="F28" s="96" t="s">
        <v>91</v>
      </c>
      <c r="G28" s="103" t="s">
        <v>124</v>
      </c>
      <c r="H28" s="96"/>
      <c r="I28" s="96"/>
      <c r="J28" s="96"/>
      <c r="K28" s="96"/>
      <c r="L28" s="103" t="str">
        <f t="shared" si="0"/>
        <v>0,00</v>
      </c>
      <c r="M28" s="103"/>
      <c r="N28" s="105">
        <f t="shared" si="1"/>
        <v>0</v>
      </c>
      <c r="Q28" s="39"/>
    </row>
    <row r="29" spans="1:17" ht="45">
      <c r="A29" s="96" t="s">
        <v>98</v>
      </c>
      <c r="B29" s="118" t="s">
        <v>580</v>
      </c>
      <c r="C29" s="118">
        <v>0.05</v>
      </c>
      <c r="D29" s="118" t="s">
        <v>581</v>
      </c>
      <c r="E29" s="61">
        <v>450</v>
      </c>
      <c r="F29" s="96" t="s">
        <v>91</v>
      </c>
      <c r="G29" s="103" t="s">
        <v>124</v>
      </c>
      <c r="H29" s="96"/>
      <c r="I29" s="96"/>
      <c r="J29" s="96"/>
      <c r="K29" s="96"/>
      <c r="L29" s="103" t="str">
        <f t="shared" si="0"/>
        <v>0,00</v>
      </c>
      <c r="M29" s="103"/>
      <c r="N29" s="105">
        <f t="shared" si="1"/>
        <v>0</v>
      </c>
      <c r="Q29" s="39"/>
    </row>
    <row r="30" spans="1:17" ht="45">
      <c r="A30" s="96" t="s">
        <v>99</v>
      </c>
      <c r="B30" s="116" t="s">
        <v>582</v>
      </c>
      <c r="C30" s="116" t="s">
        <v>552</v>
      </c>
      <c r="D30" s="116" t="s">
        <v>172</v>
      </c>
      <c r="E30" s="60">
        <v>60</v>
      </c>
      <c r="F30" s="96" t="s">
        <v>91</v>
      </c>
      <c r="G30" s="103" t="s">
        <v>124</v>
      </c>
      <c r="H30" s="96"/>
      <c r="I30" s="96"/>
      <c r="J30" s="96"/>
      <c r="K30" s="96"/>
      <c r="L30" s="103" t="str">
        <f t="shared" si="0"/>
        <v>0,00</v>
      </c>
      <c r="M30" s="103"/>
      <c r="N30" s="105">
        <f t="shared" si="1"/>
        <v>0</v>
      </c>
      <c r="Q30" s="39"/>
    </row>
    <row r="31" spans="1:17" ht="285">
      <c r="A31" s="96" t="s">
        <v>134</v>
      </c>
      <c r="B31" s="92" t="s">
        <v>583</v>
      </c>
      <c r="C31" s="92" t="s">
        <v>584</v>
      </c>
      <c r="D31" s="91" t="s">
        <v>585</v>
      </c>
      <c r="E31" s="67">
        <v>250</v>
      </c>
      <c r="F31" s="96" t="s">
        <v>91</v>
      </c>
      <c r="G31" s="103" t="s">
        <v>124</v>
      </c>
      <c r="H31" s="96"/>
      <c r="I31" s="96"/>
      <c r="J31" s="96"/>
      <c r="K31" s="96"/>
      <c r="L31" s="103" t="str">
        <f t="shared" si="0"/>
        <v>0,00</v>
      </c>
      <c r="M31" s="103"/>
      <c r="N31" s="105">
        <f t="shared" si="1"/>
        <v>0</v>
      </c>
      <c r="Q31" s="39"/>
    </row>
    <row r="32" spans="1:17" ht="45">
      <c r="A32" s="96" t="s">
        <v>135</v>
      </c>
      <c r="B32" s="92" t="s">
        <v>586</v>
      </c>
      <c r="C32" s="92" t="s">
        <v>587</v>
      </c>
      <c r="D32" s="91" t="s">
        <v>172</v>
      </c>
      <c r="E32" s="67">
        <v>31500</v>
      </c>
      <c r="F32" s="96" t="s">
        <v>91</v>
      </c>
      <c r="G32" s="103" t="s">
        <v>124</v>
      </c>
      <c r="H32" s="96"/>
      <c r="I32" s="96"/>
      <c r="J32" s="96"/>
      <c r="K32" s="96"/>
      <c r="L32" s="103" t="str">
        <f t="shared" si="0"/>
        <v>0,00</v>
      </c>
      <c r="M32" s="103"/>
      <c r="N32" s="105">
        <f t="shared" si="1"/>
        <v>0</v>
      </c>
      <c r="Q32" s="39"/>
    </row>
    <row r="33" spans="1:17" ht="45">
      <c r="A33" s="96" t="s">
        <v>136</v>
      </c>
      <c r="B33" s="91" t="s">
        <v>588</v>
      </c>
      <c r="C33" s="91" t="s">
        <v>589</v>
      </c>
      <c r="D33" s="92" t="s">
        <v>192</v>
      </c>
      <c r="E33" s="60">
        <v>9000</v>
      </c>
      <c r="F33" s="96" t="s">
        <v>91</v>
      </c>
      <c r="G33" s="103" t="s">
        <v>124</v>
      </c>
      <c r="H33" s="96"/>
      <c r="I33" s="96"/>
      <c r="J33" s="96"/>
      <c r="K33" s="96"/>
      <c r="L33" s="103" t="str">
        <f t="shared" si="0"/>
        <v>0,00</v>
      </c>
      <c r="M33" s="103"/>
      <c r="N33" s="105">
        <f t="shared" si="1"/>
        <v>0</v>
      </c>
      <c r="Q33" s="39"/>
    </row>
    <row r="34" spans="1:17" ht="45">
      <c r="A34" s="96" t="s">
        <v>137</v>
      </c>
      <c r="B34" s="91" t="s">
        <v>590</v>
      </c>
      <c r="C34" s="91" t="s">
        <v>591</v>
      </c>
      <c r="D34" s="92" t="s">
        <v>592</v>
      </c>
      <c r="E34" s="60">
        <v>60</v>
      </c>
      <c r="F34" s="96" t="s">
        <v>91</v>
      </c>
      <c r="G34" s="103" t="s">
        <v>124</v>
      </c>
      <c r="H34" s="96"/>
      <c r="I34" s="96"/>
      <c r="J34" s="96"/>
      <c r="K34" s="96"/>
      <c r="L34" s="103" t="str">
        <f t="shared" si="0"/>
        <v>0,00</v>
      </c>
      <c r="M34" s="103"/>
      <c r="N34" s="105">
        <f t="shared" si="1"/>
        <v>0</v>
      </c>
      <c r="Q34" s="39"/>
    </row>
    <row r="35" spans="1:17" ht="45">
      <c r="A35" s="96" t="s">
        <v>138</v>
      </c>
      <c r="B35" s="91" t="s">
        <v>593</v>
      </c>
      <c r="C35" s="91" t="s">
        <v>183</v>
      </c>
      <c r="D35" s="92" t="s">
        <v>192</v>
      </c>
      <c r="E35" s="60">
        <v>2100</v>
      </c>
      <c r="F35" s="96" t="s">
        <v>91</v>
      </c>
      <c r="G35" s="103" t="s">
        <v>124</v>
      </c>
      <c r="H35" s="96"/>
      <c r="I35" s="96"/>
      <c r="J35" s="96"/>
      <c r="K35" s="96"/>
      <c r="L35" s="103" t="str">
        <f t="shared" si="0"/>
        <v>0,00</v>
      </c>
      <c r="M35" s="103"/>
      <c r="N35" s="105">
        <f t="shared" si="1"/>
        <v>0</v>
      </c>
      <c r="Q35" s="39"/>
    </row>
    <row r="36" spans="1:17" ht="45">
      <c r="A36" s="96" t="s">
        <v>139</v>
      </c>
      <c r="B36" s="91" t="s">
        <v>594</v>
      </c>
      <c r="C36" s="91" t="s">
        <v>167</v>
      </c>
      <c r="D36" s="92" t="s">
        <v>192</v>
      </c>
      <c r="E36" s="60">
        <v>1080</v>
      </c>
      <c r="F36" s="96" t="s">
        <v>91</v>
      </c>
      <c r="G36" s="103" t="s">
        <v>124</v>
      </c>
      <c r="H36" s="96"/>
      <c r="I36" s="96"/>
      <c r="J36" s="96"/>
      <c r="K36" s="96"/>
      <c r="L36" s="103" t="str">
        <f t="shared" si="0"/>
        <v>0,00</v>
      </c>
      <c r="M36" s="103"/>
      <c r="N36" s="105">
        <f t="shared" si="1"/>
        <v>0</v>
      </c>
      <c r="Q36" s="39"/>
    </row>
    <row r="37" spans="1:17" ht="45">
      <c r="A37" s="96" t="s">
        <v>140</v>
      </c>
      <c r="B37" s="92" t="s">
        <v>456</v>
      </c>
      <c r="C37" s="92" t="s">
        <v>595</v>
      </c>
      <c r="D37" s="92" t="s">
        <v>596</v>
      </c>
      <c r="E37" s="60">
        <v>1000</v>
      </c>
      <c r="F37" s="96" t="s">
        <v>91</v>
      </c>
      <c r="G37" s="103" t="s">
        <v>124</v>
      </c>
      <c r="H37" s="96"/>
      <c r="I37" s="96"/>
      <c r="J37" s="96"/>
      <c r="K37" s="96"/>
      <c r="L37" s="103" t="str">
        <f t="shared" si="0"/>
        <v>0,00</v>
      </c>
      <c r="M37" s="103"/>
      <c r="N37" s="105">
        <f t="shared" si="1"/>
        <v>0</v>
      </c>
      <c r="Q37" s="39"/>
    </row>
    <row r="38" spans="1:17" ht="45">
      <c r="A38" s="96" t="s">
        <v>141</v>
      </c>
      <c r="B38" s="92" t="s">
        <v>597</v>
      </c>
      <c r="C38" s="92" t="s">
        <v>186</v>
      </c>
      <c r="D38" s="92" t="s">
        <v>192</v>
      </c>
      <c r="E38" s="60">
        <v>1200</v>
      </c>
      <c r="F38" s="96" t="s">
        <v>91</v>
      </c>
      <c r="G38" s="103" t="s">
        <v>124</v>
      </c>
      <c r="H38" s="96"/>
      <c r="I38" s="96"/>
      <c r="J38" s="96"/>
      <c r="K38" s="96"/>
      <c r="L38" s="103" t="str">
        <f t="shared" si="0"/>
        <v>0,00</v>
      </c>
      <c r="M38" s="103"/>
      <c r="N38" s="105">
        <f t="shared" si="1"/>
        <v>0</v>
      </c>
      <c r="Q38" s="39"/>
    </row>
    <row r="39" spans="1:17" ht="45">
      <c r="A39" s="96" t="s">
        <v>142</v>
      </c>
      <c r="B39" s="91" t="s">
        <v>598</v>
      </c>
      <c r="C39" s="91" t="s">
        <v>599</v>
      </c>
      <c r="D39" s="91" t="s">
        <v>600</v>
      </c>
      <c r="E39" s="60">
        <v>5000</v>
      </c>
      <c r="F39" s="96" t="s">
        <v>91</v>
      </c>
      <c r="G39" s="103" t="s">
        <v>124</v>
      </c>
      <c r="H39" s="96"/>
      <c r="I39" s="96"/>
      <c r="J39" s="96"/>
      <c r="K39" s="96"/>
      <c r="L39" s="103" t="str">
        <f t="shared" si="0"/>
        <v>0,00</v>
      </c>
      <c r="M39" s="103"/>
      <c r="N39" s="105">
        <f t="shared" si="1"/>
        <v>0</v>
      </c>
      <c r="Q39" s="39"/>
    </row>
    <row r="40" spans="1:17" ht="45">
      <c r="A40" s="96" t="s">
        <v>143</v>
      </c>
      <c r="B40" s="92" t="s">
        <v>598</v>
      </c>
      <c r="C40" s="92" t="s">
        <v>601</v>
      </c>
      <c r="D40" s="91" t="s">
        <v>177</v>
      </c>
      <c r="E40" s="67">
        <v>29000</v>
      </c>
      <c r="F40" s="96" t="s">
        <v>91</v>
      </c>
      <c r="G40" s="103" t="s">
        <v>124</v>
      </c>
      <c r="H40" s="96"/>
      <c r="I40" s="96"/>
      <c r="J40" s="96"/>
      <c r="K40" s="96"/>
      <c r="L40" s="103" t="str">
        <f t="shared" si="0"/>
        <v>0,00</v>
      </c>
      <c r="M40" s="103"/>
      <c r="N40" s="105">
        <f t="shared" si="1"/>
        <v>0</v>
      </c>
      <c r="Q40" s="39"/>
    </row>
    <row r="41" spans="1:17" ht="45">
      <c r="A41" s="96" t="s">
        <v>144</v>
      </c>
      <c r="B41" s="91" t="s">
        <v>602</v>
      </c>
      <c r="C41" s="91" t="s">
        <v>158</v>
      </c>
      <c r="D41" s="91" t="s">
        <v>217</v>
      </c>
      <c r="E41" s="60">
        <v>200</v>
      </c>
      <c r="F41" s="96" t="s">
        <v>91</v>
      </c>
      <c r="G41" s="103" t="s">
        <v>124</v>
      </c>
      <c r="H41" s="96"/>
      <c r="I41" s="96"/>
      <c r="J41" s="96"/>
      <c r="K41" s="96"/>
      <c r="L41" s="103" t="str">
        <f t="shared" si="0"/>
        <v>0,00</v>
      </c>
      <c r="M41" s="103"/>
      <c r="N41" s="105">
        <f t="shared" si="1"/>
        <v>0</v>
      </c>
      <c r="Q41" s="39"/>
    </row>
    <row r="42" spans="1:17" ht="45">
      <c r="A42" s="96" t="s">
        <v>145</v>
      </c>
      <c r="B42" s="91" t="s">
        <v>407</v>
      </c>
      <c r="C42" s="91" t="s">
        <v>157</v>
      </c>
      <c r="D42" s="91" t="s">
        <v>603</v>
      </c>
      <c r="E42" s="60">
        <v>1080</v>
      </c>
      <c r="F42" s="96" t="s">
        <v>91</v>
      </c>
      <c r="G42" s="103" t="s">
        <v>124</v>
      </c>
      <c r="H42" s="96"/>
      <c r="I42" s="96"/>
      <c r="J42" s="96"/>
      <c r="K42" s="96"/>
      <c r="L42" s="103" t="str">
        <f t="shared" si="0"/>
        <v>0,00</v>
      </c>
      <c r="M42" s="103"/>
      <c r="N42" s="105">
        <f t="shared" si="1"/>
        <v>0</v>
      </c>
      <c r="Q42" s="39"/>
    </row>
    <row r="43" spans="1:17" ht="45">
      <c r="A43" s="96" t="s">
        <v>146</v>
      </c>
      <c r="B43" s="91" t="s">
        <v>604</v>
      </c>
      <c r="C43" s="91" t="s">
        <v>605</v>
      </c>
      <c r="D43" s="91" t="s">
        <v>179</v>
      </c>
      <c r="E43" s="60">
        <v>100</v>
      </c>
      <c r="F43" s="96" t="s">
        <v>91</v>
      </c>
      <c r="G43" s="103" t="s">
        <v>124</v>
      </c>
      <c r="H43" s="96"/>
      <c r="I43" s="96"/>
      <c r="J43" s="96"/>
      <c r="K43" s="96"/>
      <c r="L43" s="103" t="str">
        <f t="shared" si="0"/>
        <v>0,00</v>
      </c>
      <c r="M43" s="103"/>
      <c r="N43" s="105">
        <f t="shared" si="1"/>
        <v>0</v>
      </c>
      <c r="Q43" s="39"/>
    </row>
    <row r="44" spans="1:17" ht="45">
      <c r="A44" s="96" t="s">
        <v>147</v>
      </c>
      <c r="B44" s="91" t="s">
        <v>604</v>
      </c>
      <c r="C44" s="91" t="s">
        <v>606</v>
      </c>
      <c r="D44" s="91" t="s">
        <v>179</v>
      </c>
      <c r="E44" s="60">
        <v>300</v>
      </c>
      <c r="F44" s="96" t="s">
        <v>91</v>
      </c>
      <c r="G44" s="103" t="s">
        <v>124</v>
      </c>
      <c r="H44" s="96"/>
      <c r="I44" s="96"/>
      <c r="J44" s="96"/>
      <c r="K44" s="96"/>
      <c r="L44" s="103" t="str">
        <f t="shared" si="0"/>
        <v>0,00</v>
      </c>
      <c r="M44" s="103"/>
      <c r="N44" s="105">
        <f t="shared" si="1"/>
        <v>0</v>
      </c>
      <c r="Q44" s="39"/>
    </row>
    <row r="45" spans="1:17" ht="45">
      <c r="A45" s="96" t="s">
        <v>148</v>
      </c>
      <c r="B45" s="91" t="s">
        <v>607</v>
      </c>
      <c r="C45" s="91" t="s">
        <v>608</v>
      </c>
      <c r="D45" s="91" t="s">
        <v>609</v>
      </c>
      <c r="E45" s="60">
        <v>600</v>
      </c>
      <c r="F45" s="96" t="s">
        <v>91</v>
      </c>
      <c r="G45" s="103" t="s">
        <v>124</v>
      </c>
      <c r="H45" s="96"/>
      <c r="I45" s="96"/>
      <c r="J45" s="96"/>
      <c r="K45" s="96"/>
      <c r="L45" s="103" t="str">
        <f t="shared" si="0"/>
        <v>0,00</v>
      </c>
      <c r="M45" s="103"/>
      <c r="N45" s="105">
        <f t="shared" si="1"/>
        <v>0</v>
      </c>
      <c r="Q45" s="39"/>
    </row>
    <row r="46" spans="1:17" ht="90">
      <c r="A46" s="96" t="s">
        <v>149</v>
      </c>
      <c r="B46" s="110" t="s">
        <v>610</v>
      </c>
      <c r="C46" s="110" t="s">
        <v>611</v>
      </c>
      <c r="D46" s="110" t="s">
        <v>612</v>
      </c>
      <c r="E46" s="60">
        <v>80</v>
      </c>
      <c r="F46" s="96" t="s">
        <v>91</v>
      </c>
      <c r="G46" s="103" t="s">
        <v>124</v>
      </c>
      <c r="H46" s="96"/>
      <c r="I46" s="96"/>
      <c r="J46" s="96"/>
      <c r="K46" s="96"/>
      <c r="L46" s="103" t="str">
        <f t="shared" si="0"/>
        <v>0,00</v>
      </c>
      <c r="M46" s="103"/>
      <c r="N46" s="105">
        <f t="shared" si="1"/>
        <v>0</v>
      </c>
      <c r="Q46" s="39"/>
    </row>
    <row r="47" spans="1:17" ht="45">
      <c r="A47" s="96" t="s">
        <v>150</v>
      </c>
      <c r="B47" s="91" t="s">
        <v>613</v>
      </c>
      <c r="C47" s="92" t="s">
        <v>158</v>
      </c>
      <c r="D47" s="92" t="s">
        <v>614</v>
      </c>
      <c r="E47" s="60">
        <v>8000</v>
      </c>
      <c r="F47" s="96" t="s">
        <v>91</v>
      </c>
      <c r="G47" s="103" t="s">
        <v>124</v>
      </c>
      <c r="H47" s="96"/>
      <c r="I47" s="96"/>
      <c r="J47" s="96"/>
      <c r="K47" s="96"/>
      <c r="L47" s="103" t="str">
        <f t="shared" si="0"/>
        <v>0,00</v>
      </c>
      <c r="M47" s="103"/>
      <c r="N47" s="105">
        <f t="shared" si="1"/>
        <v>0</v>
      </c>
      <c r="Q47" s="39"/>
    </row>
    <row r="48" spans="1:17" ht="45">
      <c r="A48" s="96" t="s">
        <v>151</v>
      </c>
      <c r="B48" s="91" t="s">
        <v>615</v>
      </c>
      <c r="C48" s="92" t="s">
        <v>220</v>
      </c>
      <c r="D48" s="92" t="s">
        <v>172</v>
      </c>
      <c r="E48" s="60">
        <v>3600</v>
      </c>
      <c r="F48" s="96" t="s">
        <v>91</v>
      </c>
      <c r="G48" s="103" t="s">
        <v>124</v>
      </c>
      <c r="H48" s="96"/>
      <c r="I48" s="96"/>
      <c r="J48" s="96"/>
      <c r="K48" s="96"/>
      <c r="L48" s="103" t="str">
        <f t="shared" si="0"/>
        <v>0,00</v>
      </c>
      <c r="M48" s="103"/>
      <c r="N48" s="105">
        <f t="shared" si="1"/>
        <v>0</v>
      </c>
      <c r="Q48" s="39"/>
    </row>
    <row r="49" spans="1:17" ht="45">
      <c r="A49" s="96" t="s">
        <v>152</v>
      </c>
      <c r="B49" s="91" t="s">
        <v>615</v>
      </c>
      <c r="C49" s="92" t="s">
        <v>189</v>
      </c>
      <c r="D49" s="92" t="s">
        <v>172</v>
      </c>
      <c r="E49" s="60">
        <v>13500</v>
      </c>
      <c r="F49" s="96" t="s">
        <v>91</v>
      </c>
      <c r="G49" s="103" t="s">
        <v>124</v>
      </c>
      <c r="H49" s="96"/>
      <c r="I49" s="96"/>
      <c r="J49" s="96"/>
      <c r="K49" s="96"/>
      <c r="L49" s="103" t="str">
        <f t="shared" si="0"/>
        <v>0,00</v>
      </c>
      <c r="M49" s="103"/>
      <c r="N49" s="105">
        <f t="shared" si="1"/>
        <v>0</v>
      </c>
      <c r="Q49" s="39"/>
    </row>
    <row r="50" spans="1:17" ht="45">
      <c r="A50" s="96" t="s">
        <v>197</v>
      </c>
      <c r="B50" s="92" t="s">
        <v>223</v>
      </c>
      <c r="C50" s="92" t="s">
        <v>616</v>
      </c>
      <c r="D50" s="92" t="s">
        <v>214</v>
      </c>
      <c r="E50" s="60">
        <v>1100</v>
      </c>
      <c r="F50" s="96" t="s">
        <v>91</v>
      </c>
      <c r="G50" s="103" t="s">
        <v>124</v>
      </c>
      <c r="H50" s="96"/>
      <c r="I50" s="96"/>
      <c r="J50" s="96"/>
      <c r="K50" s="96"/>
      <c r="L50" s="103" t="str">
        <f t="shared" si="0"/>
        <v>0,00</v>
      </c>
      <c r="M50" s="103"/>
      <c r="N50" s="105">
        <f t="shared" si="1"/>
        <v>0</v>
      </c>
      <c r="Q50" s="39"/>
    </row>
    <row r="51" spans="1:17" ht="45">
      <c r="A51" s="96" t="s">
        <v>198</v>
      </c>
      <c r="B51" s="91" t="s">
        <v>617</v>
      </c>
      <c r="C51" s="91" t="s">
        <v>188</v>
      </c>
      <c r="D51" s="91" t="s">
        <v>618</v>
      </c>
      <c r="E51" s="67">
        <v>21600</v>
      </c>
      <c r="F51" s="96" t="s">
        <v>91</v>
      </c>
      <c r="G51" s="103" t="s">
        <v>124</v>
      </c>
      <c r="H51" s="96"/>
      <c r="I51" s="96"/>
      <c r="J51" s="96"/>
      <c r="K51" s="96"/>
      <c r="L51" s="103" t="str">
        <f t="shared" si="0"/>
        <v>0,00</v>
      </c>
      <c r="M51" s="103"/>
      <c r="N51" s="105">
        <f t="shared" si="1"/>
        <v>0</v>
      </c>
      <c r="Q51" s="39"/>
    </row>
    <row r="52" spans="1:17" ht="45">
      <c r="A52" s="96" t="s">
        <v>199</v>
      </c>
      <c r="B52" s="91" t="s">
        <v>619</v>
      </c>
      <c r="C52" s="91" t="s">
        <v>157</v>
      </c>
      <c r="D52" s="92" t="s">
        <v>192</v>
      </c>
      <c r="E52" s="60">
        <v>14400</v>
      </c>
      <c r="F52" s="96" t="s">
        <v>91</v>
      </c>
      <c r="G52" s="103" t="s">
        <v>124</v>
      </c>
      <c r="H52" s="96"/>
      <c r="I52" s="96"/>
      <c r="J52" s="96"/>
      <c r="K52" s="96"/>
      <c r="L52" s="103" t="str">
        <f t="shared" si="0"/>
        <v>0,00</v>
      </c>
      <c r="M52" s="103"/>
      <c r="N52" s="105">
        <f t="shared" si="1"/>
        <v>0</v>
      </c>
      <c r="Q52" s="39"/>
    </row>
    <row r="53" spans="1:17" ht="45">
      <c r="A53" s="96" t="s">
        <v>200</v>
      </c>
      <c r="B53" s="91" t="s">
        <v>620</v>
      </c>
      <c r="C53" s="91" t="s">
        <v>167</v>
      </c>
      <c r="D53" s="91" t="s">
        <v>621</v>
      </c>
      <c r="E53" s="60">
        <v>2000</v>
      </c>
      <c r="F53" s="96" t="s">
        <v>91</v>
      </c>
      <c r="G53" s="103" t="s">
        <v>124</v>
      </c>
      <c r="H53" s="96"/>
      <c r="I53" s="96"/>
      <c r="J53" s="96"/>
      <c r="K53" s="96"/>
      <c r="L53" s="103" t="str">
        <f t="shared" si="0"/>
        <v>0,00</v>
      </c>
      <c r="M53" s="103"/>
      <c r="N53" s="105">
        <f t="shared" si="1"/>
        <v>0</v>
      </c>
      <c r="Q53" s="39"/>
    </row>
    <row r="54" spans="1:14" ht="45">
      <c r="A54" s="96" t="s">
        <v>201</v>
      </c>
      <c r="B54" s="91" t="s">
        <v>622</v>
      </c>
      <c r="C54" s="91" t="s">
        <v>171</v>
      </c>
      <c r="D54" s="91" t="s">
        <v>623</v>
      </c>
      <c r="E54" s="60">
        <v>1600</v>
      </c>
      <c r="F54" s="96" t="s">
        <v>91</v>
      </c>
      <c r="G54" s="103" t="s">
        <v>124</v>
      </c>
      <c r="H54" s="96"/>
      <c r="I54" s="96"/>
      <c r="J54" s="96"/>
      <c r="K54" s="96"/>
      <c r="L54" s="103" t="str">
        <f t="shared" si="0"/>
        <v>0,00</v>
      </c>
      <c r="M54" s="103"/>
      <c r="N54" s="105">
        <f t="shared" si="1"/>
        <v>0</v>
      </c>
    </row>
    <row r="55" spans="1:14" ht="45">
      <c r="A55" s="96" t="s">
        <v>202</v>
      </c>
      <c r="B55" s="91" t="s">
        <v>622</v>
      </c>
      <c r="C55" s="91" t="s">
        <v>178</v>
      </c>
      <c r="D55" s="91" t="s">
        <v>623</v>
      </c>
      <c r="E55" s="60">
        <v>720</v>
      </c>
      <c r="F55" s="96" t="s">
        <v>91</v>
      </c>
      <c r="G55" s="103" t="s">
        <v>124</v>
      </c>
      <c r="H55" s="96"/>
      <c r="I55" s="96"/>
      <c r="J55" s="96"/>
      <c r="K55" s="96"/>
      <c r="L55" s="103" t="str">
        <f t="shared" si="0"/>
        <v>0,00</v>
      </c>
      <c r="M55" s="103"/>
      <c r="N55" s="105">
        <f t="shared" si="1"/>
        <v>0</v>
      </c>
    </row>
    <row r="56" spans="1:14" ht="60">
      <c r="A56" s="96" t="s">
        <v>203</v>
      </c>
      <c r="B56" s="92" t="s">
        <v>624</v>
      </c>
      <c r="C56" s="92" t="s">
        <v>625</v>
      </c>
      <c r="D56" s="92" t="s">
        <v>626</v>
      </c>
      <c r="E56" s="67">
        <v>360</v>
      </c>
      <c r="F56" s="96" t="s">
        <v>91</v>
      </c>
      <c r="G56" s="103" t="s">
        <v>124</v>
      </c>
      <c r="H56" s="96"/>
      <c r="I56" s="96"/>
      <c r="J56" s="96"/>
      <c r="K56" s="96"/>
      <c r="L56" s="103" t="str">
        <f t="shared" si="0"/>
        <v>0,00</v>
      </c>
      <c r="M56" s="103"/>
      <c r="N56" s="105">
        <f t="shared" si="1"/>
        <v>0</v>
      </c>
    </row>
    <row r="57" spans="2:5" ht="15">
      <c r="B57" s="262" t="s">
        <v>627</v>
      </c>
      <c r="C57" s="262"/>
      <c r="D57" s="262"/>
      <c r="E57" s="262"/>
    </row>
    <row r="58" spans="2:5" ht="15">
      <c r="B58" s="93" t="s">
        <v>628</v>
      </c>
      <c r="C58" s="93"/>
      <c r="D58" s="93"/>
      <c r="E58" s="90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</sheetData>
  <sheetProtection/>
  <mergeCells count="3">
    <mergeCell ref="G2:I2"/>
    <mergeCell ref="H6:I6"/>
    <mergeCell ref="B57:E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8.75390625" style="34" customWidth="1"/>
    <col min="3" max="3" width="12.625" style="34" customWidth="1"/>
    <col min="4" max="4" width="22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3.25" customHeight="1">
      <c r="A11" s="145" t="s">
        <v>4</v>
      </c>
      <c r="B11" s="143" t="s">
        <v>246</v>
      </c>
      <c r="C11" s="143" t="s">
        <v>185</v>
      </c>
      <c r="D11" s="143" t="s">
        <v>247</v>
      </c>
      <c r="E11" s="135">
        <v>1300</v>
      </c>
      <c r="F11" s="196" t="s">
        <v>91</v>
      </c>
      <c r="G11" s="153" t="s">
        <v>124</v>
      </c>
      <c r="H11" s="154"/>
      <c r="I11" s="154"/>
      <c r="J11" s="154"/>
      <c r="K11" s="154"/>
      <c r="L11" s="154" t="str">
        <f>IF(K11=0,"0,00",IF(K11&gt;0,ROUND(E11/K11,2)))</f>
        <v>0,00</v>
      </c>
      <c r="M11" s="154"/>
      <c r="N11" s="88">
        <f>ROUND(L11*ROUND(M11,2),2)</f>
        <v>0</v>
      </c>
    </row>
    <row r="12" ht="15">
      <c r="Q12" s="34"/>
    </row>
    <row r="13" spans="2:5" s="35" customFormat="1" ht="15">
      <c r="B13" s="249" t="s">
        <v>154</v>
      </c>
      <c r="C13" s="250"/>
      <c r="D13" s="250"/>
      <c r="E13" s="68"/>
    </row>
    <row r="14" spans="2:7" s="35" customFormat="1" ht="15">
      <c r="B14" s="251" t="s">
        <v>741</v>
      </c>
      <c r="C14" s="251"/>
      <c r="D14" s="251"/>
      <c r="E14" s="251"/>
      <c r="F14" s="251"/>
      <c r="G14" s="251"/>
    </row>
    <row r="15" s="35" customFormat="1" ht="15">
      <c r="E15" s="68"/>
    </row>
    <row r="16" spans="2:6" s="35" customFormat="1" ht="39" customHeight="1">
      <c r="B16" s="246"/>
      <c r="C16" s="248"/>
      <c r="D16" s="248"/>
      <c r="E16" s="248"/>
      <c r="F16" s="248"/>
    </row>
    <row r="17" s="35" customFormat="1" ht="15">
      <c r="E17" s="68"/>
    </row>
    <row r="18" s="35" customFormat="1" ht="15">
      <c r="E18" s="68"/>
    </row>
    <row r="19" s="35" customFormat="1" ht="15">
      <c r="E19" s="68"/>
    </row>
    <row r="20" s="35" customFormat="1" ht="15">
      <c r="E20" s="68"/>
    </row>
    <row r="21" s="35" customFormat="1" ht="15">
      <c r="E21" s="68"/>
    </row>
    <row r="22" s="35" customFormat="1" ht="15">
      <c r="E22" s="68"/>
    </row>
    <row r="23" s="35" customFormat="1" ht="15">
      <c r="E23" s="68"/>
    </row>
    <row r="24" s="35" customFormat="1" ht="15">
      <c r="E24" s="68"/>
    </row>
    <row r="25" s="35" customFormat="1" ht="15">
      <c r="E25" s="68"/>
    </row>
    <row r="26" s="35" customFormat="1" ht="15">
      <c r="E26" s="68"/>
    </row>
    <row r="27" s="35" customFormat="1" ht="15">
      <c r="E27" s="68"/>
    </row>
    <row r="28" s="35" customFormat="1" ht="15">
      <c r="E28" s="68"/>
    </row>
    <row r="29" s="35" customFormat="1" ht="15">
      <c r="E29" s="68"/>
    </row>
    <row r="30" s="35" customFormat="1" ht="15">
      <c r="E30" s="68"/>
    </row>
    <row r="31" s="35" customFormat="1" ht="15">
      <c r="E31" s="68"/>
    </row>
    <row r="32" s="35" customFormat="1" ht="15">
      <c r="E32" s="68"/>
    </row>
    <row r="33" ht="15">
      <c r="Q33" s="34"/>
    </row>
    <row r="34" ht="15">
      <c r="Q34" s="34"/>
    </row>
    <row r="35" ht="15">
      <c r="Q35" s="34"/>
    </row>
  </sheetData>
  <sheetProtection/>
  <mergeCells count="5">
    <mergeCell ref="G2:I2"/>
    <mergeCell ref="H6:I6"/>
    <mergeCell ref="B16:F16"/>
    <mergeCell ref="B13:D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4.875" style="39" customWidth="1"/>
    <col min="3" max="3" width="11.00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49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6" customHeight="1">
      <c r="A11" s="96" t="s">
        <v>4</v>
      </c>
      <c r="B11" s="91" t="s">
        <v>629</v>
      </c>
      <c r="C11" s="91" t="s">
        <v>630</v>
      </c>
      <c r="D11" s="91" t="s">
        <v>631</v>
      </c>
      <c r="E11" s="67">
        <v>2300</v>
      </c>
      <c r="F11" s="69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93" zoomScaleNormal="93" zoomScalePageLayoutView="80" workbookViewId="0" topLeftCell="A2">
      <selection activeCell="B13" sqref="B13"/>
    </sheetView>
  </sheetViews>
  <sheetFormatPr defaultColWidth="9.00390625" defaultRowHeight="12.75"/>
  <cols>
    <col min="1" max="1" width="5.125" style="39" customWidth="1"/>
    <col min="2" max="2" width="14.375" style="39" customWidth="1"/>
    <col min="3" max="3" width="21.625" style="39" customWidth="1"/>
    <col min="4" max="4" width="17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50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N13</f>
        <v>0</v>
      </c>
      <c r="I6" s="243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2" spans="1:14" ht="42.75">
      <c r="A12" s="5" t="s">
        <v>87</v>
      </c>
      <c r="B12" s="5" t="s">
        <v>17</v>
      </c>
      <c r="C12" s="5" t="s">
        <v>18</v>
      </c>
      <c r="D12" s="5" t="s">
        <v>123</v>
      </c>
      <c r="E12" s="182" t="s">
        <v>133</v>
      </c>
      <c r="F12" s="183"/>
      <c r="G12" s="5" t="str">
        <f>"Nazwa handlowa /
"&amp;C12&amp;" / 
"&amp;D12</f>
        <v>Nazwa handlowa /
Dawka / 
Postać /Opakowanie</v>
      </c>
      <c r="H12" s="5" t="s">
        <v>127</v>
      </c>
      <c r="I12" s="5" t="str">
        <f>B12</f>
        <v>Skład</v>
      </c>
      <c r="J12" s="5" t="s">
        <v>129</v>
      </c>
      <c r="K12" s="5"/>
      <c r="L12" s="5" t="s">
        <v>735</v>
      </c>
      <c r="M12" s="5" t="s">
        <v>736</v>
      </c>
      <c r="N12" s="5" t="s">
        <v>19</v>
      </c>
    </row>
    <row r="13" spans="1:14" ht="135">
      <c r="A13" s="17" t="s">
        <v>4</v>
      </c>
      <c r="B13" s="184" t="s">
        <v>632</v>
      </c>
      <c r="C13" s="185" t="s">
        <v>633</v>
      </c>
      <c r="D13" s="185" t="s">
        <v>634</v>
      </c>
      <c r="E13" s="186">
        <v>40000</v>
      </c>
      <c r="F13" s="187" t="s">
        <v>710</v>
      </c>
      <c r="G13" s="176" t="s">
        <v>737</v>
      </c>
      <c r="H13" s="176"/>
      <c r="I13" s="176"/>
      <c r="J13" s="188" t="s">
        <v>738</v>
      </c>
      <c r="K13" s="176"/>
      <c r="L13" s="176"/>
      <c r="M13" s="176"/>
      <c r="N13" s="177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51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SUM(M11:M14)</f>
        <v>0</v>
      </c>
      <c r="I6" s="243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85" t="s">
        <v>4</v>
      </c>
      <c r="B11" s="94" t="s">
        <v>635</v>
      </c>
      <c r="C11" s="94" t="s">
        <v>636</v>
      </c>
      <c r="D11" s="94" t="s">
        <v>227</v>
      </c>
      <c r="E11" s="79">
        <v>90</v>
      </c>
      <c r="F11" s="85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spans="1:13" ht="45">
      <c r="A12" s="85" t="s">
        <v>5</v>
      </c>
      <c r="B12" s="94" t="s">
        <v>637</v>
      </c>
      <c r="C12" s="94" t="s">
        <v>181</v>
      </c>
      <c r="D12" s="94" t="s">
        <v>638</v>
      </c>
      <c r="E12" s="79">
        <v>90</v>
      </c>
      <c r="F12" s="85" t="s">
        <v>91</v>
      </c>
      <c r="G12" s="74" t="s">
        <v>124</v>
      </c>
      <c r="H12" s="74"/>
      <c r="I12" s="74"/>
      <c r="J12" s="74"/>
      <c r="K12" s="74" t="str">
        <f>IF(J12=0,"0,00",IF(J12&gt;0,ROUND(E12/J12,2)))</f>
        <v>0,00</v>
      </c>
      <c r="L12" s="74"/>
      <c r="M12" s="88">
        <f>ROUND(K12*ROUND(L12,2),2)</f>
        <v>0</v>
      </c>
    </row>
    <row r="13" spans="1:16" ht="45">
      <c r="A13" s="85" t="s">
        <v>6</v>
      </c>
      <c r="B13" s="94" t="s">
        <v>639</v>
      </c>
      <c r="C13" s="94" t="s">
        <v>189</v>
      </c>
      <c r="D13" s="94" t="s">
        <v>640</v>
      </c>
      <c r="E13" s="79">
        <v>2500</v>
      </c>
      <c r="F13" s="85" t="s">
        <v>91</v>
      </c>
      <c r="G13" s="74" t="s">
        <v>124</v>
      </c>
      <c r="H13" s="74"/>
      <c r="I13" s="74"/>
      <c r="J13" s="74"/>
      <c r="K13" s="74" t="str">
        <f>IF(J13=0,"0,00",IF(J13&gt;0,ROUND(E13/J13,2)))</f>
        <v>0,00</v>
      </c>
      <c r="L13" s="74"/>
      <c r="M13" s="88">
        <f>ROUND(K13*ROUND(L13,2),2)</f>
        <v>0</v>
      </c>
      <c r="P13" s="39"/>
    </row>
    <row r="14" spans="1:16" ht="45">
      <c r="A14" s="85" t="s">
        <v>7</v>
      </c>
      <c r="B14" s="94" t="s">
        <v>641</v>
      </c>
      <c r="C14" s="94" t="s">
        <v>170</v>
      </c>
      <c r="D14" s="94" t="s">
        <v>642</v>
      </c>
      <c r="E14" s="79">
        <v>3500</v>
      </c>
      <c r="F14" s="85" t="s">
        <v>91</v>
      </c>
      <c r="G14" s="74" t="s">
        <v>124</v>
      </c>
      <c r="H14" s="74"/>
      <c r="I14" s="74"/>
      <c r="J14" s="74"/>
      <c r="K14" s="74" t="str">
        <f>IF(J14=0,"0,00",IF(J14&gt;0,ROUND(E14/J14,2)))</f>
        <v>0,00</v>
      </c>
      <c r="L14" s="74"/>
      <c r="M14" s="88">
        <f>ROUND(K14*ROUND(L14,2),2)</f>
        <v>0</v>
      </c>
      <c r="P14" s="39"/>
    </row>
    <row r="15" spans="1:16" ht="15">
      <c r="A15" s="44"/>
      <c r="B15" s="77"/>
      <c r="C15" s="120"/>
      <c r="D15" s="121"/>
      <c r="E15" s="122"/>
      <c r="F15" s="44"/>
      <c r="G15" s="123"/>
      <c r="H15" s="123"/>
      <c r="I15" s="123"/>
      <c r="J15" s="123"/>
      <c r="K15" s="123"/>
      <c r="L15" s="123"/>
      <c r="M15" s="125"/>
      <c r="P15" s="39"/>
    </row>
    <row r="16" ht="15">
      <c r="P16" s="39"/>
    </row>
    <row r="17" ht="15">
      <c r="P17" s="39"/>
    </row>
    <row r="18" spans="2:16" ht="15">
      <c r="B18" s="39" t="s">
        <v>643</v>
      </c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62" ht="15">
      <c r="P62" s="39"/>
    </row>
    <row r="63" ht="15">
      <c r="P63" s="39"/>
    </row>
    <row r="64" ht="15">
      <c r="P64" s="39"/>
    </row>
    <row r="65" ht="15">
      <c r="P6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1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3.125" style="39" customWidth="1"/>
    <col min="3" max="3" width="13.3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52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91" t="s">
        <v>644</v>
      </c>
      <c r="C11" s="91" t="s">
        <v>645</v>
      </c>
      <c r="D11" s="91" t="s">
        <v>228</v>
      </c>
      <c r="E11" s="60">
        <v>1800</v>
      </c>
      <c r="F11" s="205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5" ht="15">
      <c r="A12" s="44"/>
      <c r="B12" s="77"/>
      <c r="C12" s="77"/>
      <c r="D12" s="77"/>
      <c r="E12" s="126"/>
      <c r="F12" s="44"/>
      <c r="G12" s="123"/>
      <c r="H12" s="123"/>
      <c r="I12" s="123"/>
      <c r="J12" s="123"/>
      <c r="K12" s="123"/>
      <c r="L12" s="123"/>
      <c r="M12" s="125"/>
      <c r="N12" s="44"/>
      <c r="O12" s="44"/>
    </row>
    <row r="13" spans="1:16" ht="15">
      <c r="A13" s="44"/>
      <c r="B13" s="44"/>
      <c r="C13" s="44"/>
      <c r="D13" s="44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9"/>
    </row>
    <row r="14" spans="2:16" ht="15">
      <c r="B14" s="259" t="s">
        <v>643</v>
      </c>
      <c r="C14" s="259"/>
      <c r="P14" s="39"/>
    </row>
    <row r="15" spans="2:16" ht="15">
      <c r="B15" s="35"/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  <row r="100" ht="15">
      <c r="P100" s="39"/>
    </row>
    <row r="101" ht="15">
      <c r="P101" s="39"/>
    </row>
    <row r="102" ht="15">
      <c r="P102" s="39"/>
    </row>
    <row r="103" ht="15">
      <c r="P103" s="39"/>
    </row>
    <row r="104" ht="15">
      <c r="P104" s="39"/>
    </row>
    <row r="105" ht="15">
      <c r="P105" s="39"/>
    </row>
    <row r="106" ht="15">
      <c r="P106" s="39"/>
    </row>
    <row r="107" ht="15">
      <c r="P107" s="39"/>
    </row>
    <row r="108" ht="15">
      <c r="P108" s="39"/>
    </row>
    <row r="109" ht="15">
      <c r="P109" s="39"/>
    </row>
    <row r="110" ht="15">
      <c r="P110" s="39"/>
    </row>
    <row r="111" ht="15">
      <c r="P111" s="39"/>
    </row>
    <row r="112" ht="15">
      <c r="P112" s="39"/>
    </row>
    <row r="113" ht="15">
      <c r="P113" s="39"/>
    </row>
    <row r="114" ht="15">
      <c r="P114" s="39"/>
    </row>
    <row r="115" ht="15">
      <c r="P115" s="39"/>
    </row>
    <row r="116" ht="15">
      <c r="P116" s="39"/>
    </row>
    <row r="117" ht="15">
      <c r="P117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99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625" style="39" customWidth="1"/>
    <col min="3" max="3" width="15.25390625" style="39" customWidth="1"/>
    <col min="4" max="4" width="27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53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209</v>
      </c>
      <c r="E10" s="50" t="s">
        <v>133</v>
      </c>
      <c r="F10" s="51"/>
      <c r="G10" s="41" t="str">
        <f>"Nazwa handlowa /
"&amp;C10&amp;" / 
"&amp;D10</f>
        <v>Nazwa handlowa /
Dawka / 
Postać 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93" customHeight="1">
      <c r="A11" s="96" t="s">
        <v>4</v>
      </c>
      <c r="B11" s="92" t="s">
        <v>740</v>
      </c>
      <c r="C11" s="92" t="s">
        <v>646</v>
      </c>
      <c r="D11" s="92" t="s">
        <v>647</v>
      </c>
      <c r="E11" s="60">
        <v>1100</v>
      </c>
      <c r="F11" s="69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2:16" ht="13.5" customHeight="1">
      <c r="B12" s="75" t="s">
        <v>643</v>
      </c>
      <c r="C12" s="93"/>
      <c r="D12" s="93"/>
      <c r="E12" s="127"/>
      <c r="P12" s="39"/>
    </row>
    <row r="13" spans="2:16" ht="15">
      <c r="B13" s="93" t="s">
        <v>711</v>
      </c>
      <c r="C13" s="93"/>
      <c r="D13" s="93"/>
      <c r="E13" s="90"/>
      <c r="P13" s="39"/>
    </row>
    <row r="14" spans="2:16" ht="15">
      <c r="B14" s="277"/>
      <c r="C14" s="277"/>
      <c r="D14" s="277"/>
      <c r="E14" s="90"/>
      <c r="P14" s="39"/>
    </row>
    <row r="15" ht="15"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76" ht="15">
      <c r="P76" s="39"/>
    </row>
    <row r="77" ht="15">
      <c r="P77" s="39"/>
    </row>
    <row r="78" ht="15">
      <c r="P78" s="39"/>
    </row>
    <row r="79" ht="15">
      <c r="P79" s="39"/>
    </row>
    <row r="80" ht="15">
      <c r="P80" s="39"/>
    </row>
    <row r="81" ht="15">
      <c r="P81" s="39"/>
    </row>
    <row r="82" ht="15">
      <c r="P82" s="39"/>
    </row>
    <row r="83" ht="15">
      <c r="P83" s="39"/>
    </row>
    <row r="84" ht="15">
      <c r="P84" s="39"/>
    </row>
    <row r="85" ht="15">
      <c r="P85" s="39"/>
    </row>
    <row r="86" ht="15">
      <c r="P86" s="39"/>
    </row>
    <row r="87" ht="15">
      <c r="P87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4.75390625" style="82" customWidth="1"/>
    <col min="3" max="3" width="15.375" style="82" customWidth="1"/>
    <col min="4" max="4" width="17.25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54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SUM(M11:M12)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91" t="s">
        <v>739</v>
      </c>
      <c r="C11" s="91" t="s">
        <v>160</v>
      </c>
      <c r="D11" s="91" t="s">
        <v>226</v>
      </c>
      <c r="E11" s="79">
        <v>50</v>
      </c>
      <c r="F11" s="205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6" ht="45">
      <c r="A12" s="96" t="s">
        <v>5</v>
      </c>
      <c r="B12" s="91" t="s">
        <v>739</v>
      </c>
      <c r="C12" s="91" t="s">
        <v>648</v>
      </c>
      <c r="D12" s="91" t="s">
        <v>226</v>
      </c>
      <c r="E12" s="79">
        <v>100</v>
      </c>
      <c r="F12" s="205" t="s">
        <v>91</v>
      </c>
      <c r="G12" s="103" t="s">
        <v>124</v>
      </c>
      <c r="H12" s="96"/>
      <c r="I12" s="96"/>
      <c r="J12" s="96"/>
      <c r="K12" s="103" t="str">
        <f>IF(J12=0,"0,00",IF(J12&gt;0,ROUND(E12/J12,2)))</f>
        <v>0,00</v>
      </c>
      <c r="L12" s="103"/>
      <c r="M12" s="105">
        <f>ROUND(K12*ROUND(L12,2),2)</f>
        <v>0</v>
      </c>
      <c r="P12" s="82"/>
    </row>
    <row r="13" spans="2:16" ht="15">
      <c r="B13" s="279" t="s">
        <v>238</v>
      </c>
      <c r="C13" s="279"/>
      <c r="D13" s="280"/>
      <c r="E13" s="90"/>
      <c r="P13" s="82"/>
    </row>
    <row r="14" spans="2:16" ht="15">
      <c r="B14" s="128" t="s">
        <v>643</v>
      </c>
      <c r="C14" s="128"/>
      <c r="D14" s="128"/>
      <c r="E14" s="90"/>
      <c r="P14" s="82"/>
    </row>
    <row r="15" spans="2:16" ht="15">
      <c r="B15" s="278"/>
      <c r="C15" s="278"/>
      <c r="D15" s="278"/>
      <c r="E15" s="90"/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</sheetData>
  <sheetProtection/>
  <mergeCells count="4">
    <mergeCell ref="G2:I2"/>
    <mergeCell ref="H6:I6"/>
    <mergeCell ref="B15:D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4" width="20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55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130" t="s">
        <v>649</v>
      </c>
      <c r="C11" s="130" t="s">
        <v>650</v>
      </c>
      <c r="D11" s="91" t="s">
        <v>227</v>
      </c>
      <c r="E11" s="61">
        <v>30</v>
      </c>
      <c r="F11" s="96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5">
      <c r="A12" s="44"/>
      <c r="B12" s="44"/>
      <c r="C12" s="83"/>
      <c r="D12" s="83"/>
      <c r="E12" s="129"/>
      <c r="F12" s="44"/>
      <c r="G12" s="123"/>
      <c r="H12" s="123"/>
      <c r="I12" s="123"/>
      <c r="J12" s="123"/>
      <c r="K12" s="123"/>
      <c r="L12" s="123"/>
      <c r="M12" s="125"/>
    </row>
    <row r="13" spans="2:16" ht="15">
      <c r="B13" s="128" t="s">
        <v>643</v>
      </c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2"/>
  <sheetViews>
    <sheetView showGridLines="0" zoomScale="93" zoomScaleNormal="93" zoomScalePageLayoutView="80" workbookViewId="0" topLeftCell="A1">
      <selection activeCell="D4" sqref="D4"/>
    </sheetView>
  </sheetViews>
  <sheetFormatPr defaultColWidth="9.00390625" defaultRowHeight="12.75"/>
  <cols>
    <col min="1" max="1" width="5.125" style="82" customWidth="1"/>
    <col min="2" max="2" width="30.875" style="82" customWidth="1"/>
    <col min="3" max="3" width="25.375" style="82" customWidth="1"/>
    <col min="4" max="4" width="27.3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0" width="20.375" style="82" customWidth="1"/>
    <col min="11" max="14" width="15.25390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56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82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82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82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82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82"/>
    </row>
    <row r="9" spans="2:17" ht="15">
      <c r="B9" s="40"/>
      <c r="Q9" s="82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207</v>
      </c>
      <c r="E10" s="50" t="s">
        <v>133</v>
      </c>
      <c r="F10" s="51"/>
      <c r="G10" s="41" t="str">
        <f>"Nazwa handlowa /
"&amp;C10&amp;" / 
"&amp;D10</f>
        <v>Nazwa handlowa /
Dawka / 
Postać / Opakowanie</v>
      </c>
      <c r="H10" s="41" t="s">
        <v>127</v>
      </c>
      <c r="I10" s="41" t="str">
        <f>B10</f>
        <v>Skład</v>
      </c>
      <c r="J10" s="207" t="s">
        <v>746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7" customHeight="1">
      <c r="A11" s="85" t="s">
        <v>4</v>
      </c>
      <c r="B11" s="131" t="s">
        <v>651</v>
      </c>
      <c r="C11" s="101" t="s">
        <v>652</v>
      </c>
      <c r="D11" s="101" t="s">
        <v>653</v>
      </c>
      <c r="E11" s="132">
        <v>200</v>
      </c>
      <c r="F11" s="206" t="s">
        <v>712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6" ht="13.5" customHeight="1">
      <c r="A12" s="44"/>
      <c r="B12" s="44"/>
      <c r="C12" s="84"/>
      <c r="D12" s="83"/>
      <c r="E12" s="129"/>
      <c r="F12" s="44"/>
      <c r="G12" s="123"/>
      <c r="H12" s="123"/>
      <c r="I12" s="123"/>
      <c r="J12" s="124"/>
      <c r="K12" s="123"/>
      <c r="L12" s="123"/>
      <c r="M12" s="123"/>
      <c r="N12" s="125"/>
      <c r="O12" s="44"/>
      <c r="P12" s="44"/>
    </row>
    <row r="13" ht="15">
      <c r="Q13" s="82"/>
    </row>
    <row r="14" ht="15">
      <c r="Q14" s="82"/>
    </row>
    <row r="15" spans="2:17" ht="15">
      <c r="B15" s="128" t="s">
        <v>654</v>
      </c>
      <c r="Q15" s="82"/>
    </row>
    <row r="16" ht="15">
      <c r="Q16" s="82"/>
    </row>
    <row r="17" ht="15">
      <c r="Q17" s="82"/>
    </row>
    <row r="18" ht="15">
      <c r="Q18" s="82"/>
    </row>
    <row r="19" ht="15">
      <c r="Q19" s="82"/>
    </row>
    <row r="20" ht="15">
      <c r="Q20" s="82"/>
    </row>
    <row r="21" ht="15">
      <c r="Q21" s="82"/>
    </row>
    <row r="22" ht="15">
      <c r="Q22" s="82"/>
    </row>
    <row r="23" ht="15">
      <c r="Q23" s="82"/>
    </row>
    <row r="24" ht="15">
      <c r="Q24" s="82"/>
    </row>
    <row r="25" ht="15">
      <c r="Q25" s="82"/>
    </row>
    <row r="26" ht="15">
      <c r="Q26" s="82"/>
    </row>
    <row r="27" ht="15">
      <c r="Q27" s="82"/>
    </row>
    <row r="28" ht="15">
      <c r="Q28" s="82"/>
    </row>
    <row r="29" ht="15">
      <c r="Q29" s="82"/>
    </row>
    <row r="30" ht="15">
      <c r="Q30" s="82"/>
    </row>
    <row r="31" ht="15">
      <c r="Q31" s="82"/>
    </row>
    <row r="32" ht="15">
      <c r="Q32" s="82"/>
    </row>
    <row r="33" ht="15">
      <c r="Q33" s="82"/>
    </row>
    <row r="34" ht="15">
      <c r="Q34" s="82"/>
    </row>
    <row r="35" ht="15">
      <c r="Q35" s="82"/>
    </row>
    <row r="36" ht="15">
      <c r="Q36" s="82"/>
    </row>
    <row r="37" ht="15">
      <c r="Q37" s="82"/>
    </row>
    <row r="38" ht="15">
      <c r="Q38" s="82"/>
    </row>
    <row r="39" ht="15">
      <c r="Q39" s="82"/>
    </row>
    <row r="40" ht="15">
      <c r="Q40" s="82"/>
    </row>
    <row r="41" ht="15">
      <c r="Q41" s="82"/>
    </row>
    <row r="42" ht="15">
      <c r="Q42" s="82"/>
    </row>
    <row r="43" ht="15">
      <c r="Q43" s="82"/>
    </row>
    <row r="44" ht="15">
      <c r="Q44" s="82"/>
    </row>
    <row r="45" ht="15">
      <c r="Q45" s="82"/>
    </row>
    <row r="46" ht="15">
      <c r="Q46" s="82"/>
    </row>
    <row r="47" ht="15">
      <c r="Q47" s="82"/>
    </row>
    <row r="48" ht="15">
      <c r="Q48" s="82"/>
    </row>
    <row r="49" ht="15">
      <c r="Q49" s="82"/>
    </row>
    <row r="50" ht="15">
      <c r="Q50" s="82"/>
    </row>
    <row r="51" ht="15">
      <c r="Q51" s="82"/>
    </row>
    <row r="52" ht="15">
      <c r="Q52" s="82"/>
    </row>
    <row r="53" ht="15">
      <c r="Q53" s="82"/>
    </row>
    <row r="54" ht="15">
      <c r="Q54" s="82"/>
    </row>
    <row r="55" ht="15">
      <c r="Q55" s="82"/>
    </row>
    <row r="56" ht="15">
      <c r="Q56" s="82"/>
    </row>
    <row r="57" ht="15">
      <c r="Q57" s="82"/>
    </row>
    <row r="58" ht="15">
      <c r="Q58" s="82"/>
    </row>
    <row r="59" ht="15">
      <c r="Q59" s="82"/>
    </row>
    <row r="72" ht="15">
      <c r="Q72" s="82"/>
    </row>
    <row r="73" ht="15">
      <c r="Q73" s="82"/>
    </row>
    <row r="74" ht="15">
      <c r="Q74" s="82"/>
    </row>
    <row r="75" ht="15">
      <c r="Q75" s="82"/>
    </row>
    <row r="76" ht="15">
      <c r="Q76" s="82"/>
    </row>
    <row r="77" ht="15">
      <c r="Q77" s="82"/>
    </row>
    <row r="78" ht="15">
      <c r="Q78" s="82"/>
    </row>
    <row r="79" ht="15">
      <c r="Q79" s="82"/>
    </row>
    <row r="80" ht="15">
      <c r="Q80" s="82"/>
    </row>
    <row r="81" ht="15">
      <c r="Q81" s="82"/>
    </row>
    <row r="82" ht="15">
      <c r="Q82" s="82"/>
    </row>
    <row r="83" ht="15">
      <c r="Q83" s="82"/>
    </row>
    <row r="84" ht="15">
      <c r="Q84" s="82"/>
    </row>
    <row r="85" ht="15">
      <c r="Q85" s="82"/>
    </row>
    <row r="86" ht="15">
      <c r="Q86" s="82"/>
    </row>
    <row r="87" ht="15">
      <c r="Q87" s="82"/>
    </row>
    <row r="88" ht="15">
      <c r="Q88" s="82"/>
    </row>
    <row r="89" ht="15">
      <c r="Q89" s="82"/>
    </row>
    <row r="90" ht="15">
      <c r="Q90" s="82"/>
    </row>
    <row r="91" ht="15">
      <c r="Q91" s="82"/>
    </row>
    <row r="92" ht="15">
      <c r="Q92" s="82"/>
    </row>
    <row r="93" ht="15">
      <c r="Q93" s="82"/>
    </row>
    <row r="94" ht="15">
      <c r="Q94" s="82"/>
    </row>
    <row r="95" ht="15">
      <c r="Q95" s="82"/>
    </row>
    <row r="96" ht="15">
      <c r="Q96" s="82"/>
    </row>
    <row r="97" ht="15">
      <c r="Q97" s="82"/>
    </row>
    <row r="98" ht="15">
      <c r="Q98" s="82"/>
    </row>
    <row r="99" ht="15">
      <c r="Q99" s="82"/>
    </row>
    <row r="100" ht="15">
      <c r="Q100" s="82"/>
    </row>
    <row r="101" ht="15">
      <c r="Q101" s="82"/>
    </row>
    <row r="102" ht="15">
      <c r="Q102" s="82"/>
    </row>
    <row r="103" ht="15">
      <c r="Q103" s="82"/>
    </row>
    <row r="104" ht="15">
      <c r="Q104" s="82"/>
    </row>
    <row r="105" ht="15">
      <c r="Q105" s="82"/>
    </row>
    <row r="106" ht="15">
      <c r="Q106" s="82"/>
    </row>
    <row r="107" ht="15">
      <c r="Q107" s="82"/>
    </row>
    <row r="108" ht="15">
      <c r="Q108" s="82"/>
    </row>
    <row r="109" ht="15">
      <c r="Q109" s="82"/>
    </row>
    <row r="110" ht="15">
      <c r="Q110" s="82"/>
    </row>
    <row r="111" ht="15">
      <c r="Q111" s="82"/>
    </row>
    <row r="112" ht="15">
      <c r="Q112" s="82"/>
    </row>
    <row r="113" ht="15">
      <c r="Q113" s="82"/>
    </row>
    <row r="114" ht="15">
      <c r="Q114" s="82"/>
    </row>
    <row r="115" ht="15">
      <c r="Q115" s="82"/>
    </row>
    <row r="116" ht="15">
      <c r="Q116" s="82"/>
    </row>
    <row r="117" ht="15">
      <c r="Q117" s="82"/>
    </row>
    <row r="118" ht="15">
      <c r="Q118" s="82"/>
    </row>
    <row r="119" ht="15">
      <c r="Q119" s="82"/>
    </row>
    <row r="120" ht="15">
      <c r="Q120" s="82"/>
    </row>
    <row r="121" ht="15">
      <c r="Q121" s="82"/>
    </row>
    <row r="122" ht="15">
      <c r="Q122" s="82"/>
    </row>
    <row r="123" ht="15">
      <c r="Q123" s="82"/>
    </row>
    <row r="124" ht="15">
      <c r="Q124" s="82"/>
    </row>
    <row r="125" ht="15">
      <c r="Q125" s="82"/>
    </row>
    <row r="126" ht="15">
      <c r="Q126" s="82"/>
    </row>
    <row r="127" ht="15">
      <c r="Q127" s="82"/>
    </row>
    <row r="128" ht="15">
      <c r="Q128" s="82"/>
    </row>
    <row r="129" ht="15">
      <c r="Q129" s="82"/>
    </row>
    <row r="130" ht="15">
      <c r="Q130" s="82"/>
    </row>
    <row r="131" ht="15">
      <c r="Q131" s="82"/>
    </row>
    <row r="132" ht="15">
      <c r="Q132" s="82"/>
    </row>
    <row r="133" ht="15">
      <c r="Q133" s="82"/>
    </row>
    <row r="134" ht="15">
      <c r="Q134" s="82"/>
    </row>
    <row r="135" ht="15">
      <c r="Q135" s="82"/>
    </row>
    <row r="136" ht="15">
      <c r="Q136" s="82"/>
    </row>
    <row r="137" ht="15">
      <c r="Q137" s="82"/>
    </row>
    <row r="138" ht="15">
      <c r="Q138" s="82"/>
    </row>
    <row r="139" ht="15">
      <c r="Q139" s="82"/>
    </row>
    <row r="140" ht="15">
      <c r="Q140" s="82"/>
    </row>
    <row r="141" ht="15">
      <c r="Q141" s="82"/>
    </row>
    <row r="142" ht="15">
      <c r="Q142" s="82"/>
    </row>
    <row r="143" ht="15">
      <c r="Q143" s="82"/>
    </row>
    <row r="144" ht="15">
      <c r="Q144" s="82"/>
    </row>
    <row r="145" ht="15">
      <c r="Q145" s="82"/>
    </row>
    <row r="146" ht="15">
      <c r="Q146" s="82"/>
    </row>
    <row r="147" ht="15">
      <c r="Q147" s="82"/>
    </row>
    <row r="148" ht="15">
      <c r="Q148" s="82"/>
    </row>
    <row r="149" ht="15">
      <c r="Q149" s="82"/>
    </row>
    <row r="150" ht="15">
      <c r="Q150" s="82"/>
    </row>
    <row r="151" ht="15">
      <c r="Q151" s="82"/>
    </row>
    <row r="152" ht="15">
      <c r="Q152" s="82"/>
    </row>
    <row r="153" ht="15">
      <c r="Q153" s="82"/>
    </row>
    <row r="154" ht="15">
      <c r="Q154" s="82"/>
    </row>
    <row r="155" ht="15">
      <c r="Q155" s="82"/>
    </row>
    <row r="156" ht="15">
      <c r="Q156" s="82"/>
    </row>
    <row r="157" ht="15">
      <c r="Q157" s="82"/>
    </row>
    <row r="158" ht="15">
      <c r="Q158" s="82"/>
    </row>
    <row r="159" ht="15">
      <c r="Q159" s="82"/>
    </row>
    <row r="160" ht="15">
      <c r="Q160" s="82"/>
    </row>
    <row r="161" ht="15">
      <c r="Q161" s="82"/>
    </row>
    <row r="162" ht="15">
      <c r="Q162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7"/>
  <sheetViews>
    <sheetView showGridLines="0" zoomScale="93" zoomScaleNormal="93" zoomScalePageLayoutView="80" workbookViewId="0" topLeftCell="A3">
      <selection activeCell="H6" sqref="H6:I6"/>
    </sheetView>
  </sheetViews>
  <sheetFormatPr defaultColWidth="9.00390625" defaultRowHeight="12.75"/>
  <cols>
    <col min="1" max="1" width="5.125" style="82" customWidth="1"/>
    <col min="2" max="2" width="14.375" style="82" customWidth="1"/>
    <col min="3" max="3" width="9.875" style="82" customWidth="1"/>
    <col min="4" max="4" width="22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57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51.75" customHeight="1">
      <c r="A11" s="85" t="s">
        <v>4</v>
      </c>
      <c r="B11" s="101" t="s">
        <v>655</v>
      </c>
      <c r="C11" s="94" t="s">
        <v>656</v>
      </c>
      <c r="D11" s="101" t="s">
        <v>713</v>
      </c>
      <c r="E11" s="79">
        <v>2500</v>
      </c>
      <c r="F11" s="190" t="s">
        <v>91</v>
      </c>
      <c r="G11" s="74" t="s">
        <v>124</v>
      </c>
      <c r="H11" s="74"/>
      <c r="I11" s="74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5" customHeight="1">
      <c r="A12" s="44"/>
      <c r="B12" s="44"/>
      <c r="C12" s="44"/>
      <c r="D12" s="44"/>
      <c r="E12" s="100"/>
      <c r="F12" s="44"/>
      <c r="G12" s="123"/>
      <c r="H12" s="123"/>
      <c r="I12" s="123"/>
      <c r="J12" s="123"/>
      <c r="K12" s="123"/>
      <c r="L12" s="123"/>
      <c r="M12" s="125"/>
    </row>
    <row r="13" ht="15">
      <c r="P13" s="82"/>
    </row>
    <row r="14" spans="2:16" ht="15">
      <c r="B14" s="263" t="s">
        <v>657</v>
      </c>
      <c r="C14" s="262"/>
      <c r="D14" s="262"/>
      <c r="P14" s="82"/>
    </row>
    <row r="15" spans="2:16" ht="15">
      <c r="B15" s="35"/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  <row r="118" ht="15">
      <c r="P118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40" ht="15">
      <c r="P140" s="82"/>
    </row>
    <row r="141" ht="15">
      <c r="P141" s="82"/>
    </row>
    <row r="142" ht="15">
      <c r="P142" s="82"/>
    </row>
    <row r="143" ht="15">
      <c r="P143" s="82"/>
    </row>
    <row r="144" ht="15">
      <c r="P144" s="82"/>
    </row>
    <row r="145" ht="15">
      <c r="P145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  <row r="165" ht="15">
      <c r="P165" s="82"/>
    </row>
    <row r="166" ht="15">
      <c r="P166" s="82"/>
    </row>
    <row r="167" ht="15">
      <c r="P167" s="82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4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6.625" style="82" customWidth="1"/>
    <col min="3" max="3" width="20.875" style="82" customWidth="1"/>
    <col min="4" max="4" width="15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58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75">
      <c r="A11" s="96" t="s">
        <v>4</v>
      </c>
      <c r="B11" s="91" t="s">
        <v>658</v>
      </c>
      <c r="C11" s="91" t="s">
        <v>169</v>
      </c>
      <c r="D11" s="91" t="s">
        <v>659</v>
      </c>
      <c r="E11" s="60">
        <v>6000</v>
      </c>
      <c r="F11" s="208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2:16" ht="15">
      <c r="B12" s="133" t="s">
        <v>660</v>
      </c>
      <c r="C12" s="128"/>
      <c r="D12" s="128"/>
      <c r="E12" s="128"/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28" ht="15">
      <c r="P128" s="82"/>
    </row>
    <row r="129" ht="15">
      <c r="P129" s="82"/>
    </row>
    <row r="130" ht="15">
      <c r="P130" s="82"/>
    </row>
    <row r="131" ht="15">
      <c r="P131" s="82"/>
    </row>
    <row r="132" ht="15">
      <c r="P132" s="82"/>
    </row>
    <row r="133" ht="15">
      <c r="P133" s="82"/>
    </row>
    <row r="134" ht="15">
      <c r="P134" s="82"/>
    </row>
    <row r="135" ht="15">
      <c r="P135" s="82"/>
    </row>
    <row r="136" ht="15">
      <c r="P136" s="82"/>
    </row>
    <row r="137" ht="15">
      <c r="P137" s="82"/>
    </row>
    <row r="138" ht="15">
      <c r="P138" s="82"/>
    </row>
    <row r="139" ht="15">
      <c r="P139" s="82"/>
    </row>
    <row r="140" ht="15">
      <c r="P140" s="82"/>
    </row>
    <row r="141" ht="15">
      <c r="P141" s="82"/>
    </row>
    <row r="142" ht="15">
      <c r="P142" s="82"/>
    </row>
    <row r="143" ht="15">
      <c r="P143" s="82"/>
    </row>
    <row r="144" ht="15">
      <c r="P144" s="82"/>
    </row>
    <row r="145" ht="15">
      <c r="P145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1.25390625" style="34" customWidth="1"/>
    <col min="3" max="3" width="18.00390625" style="34" customWidth="1"/>
    <col min="4" max="4" width="22.3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3.25" customHeight="1">
      <c r="A11" s="145" t="s">
        <v>4</v>
      </c>
      <c r="B11" s="143" t="s">
        <v>248</v>
      </c>
      <c r="C11" s="146" t="s">
        <v>160</v>
      </c>
      <c r="D11" s="146" t="s">
        <v>249</v>
      </c>
      <c r="E11" s="135">
        <v>300</v>
      </c>
      <c r="F11" s="196" t="s">
        <v>91</v>
      </c>
      <c r="G11" s="153" t="s">
        <v>124</v>
      </c>
      <c r="H11" s="154"/>
      <c r="I11" s="154"/>
      <c r="J11" s="154"/>
      <c r="K11" s="154"/>
      <c r="L11" s="154" t="str">
        <f>IF(K11=0,"0,00",IF(K11&gt;0,ROUND(E11/K11,2)))</f>
        <v>0,00</v>
      </c>
      <c r="M11" s="154"/>
      <c r="N11" s="88">
        <f>ROUND(L11*ROUND(M11,2),2)</f>
        <v>0</v>
      </c>
    </row>
    <row r="12" spans="1:17" ht="45">
      <c r="A12" s="145" t="s">
        <v>5</v>
      </c>
      <c r="B12" s="143" t="s">
        <v>248</v>
      </c>
      <c r="C12" s="146" t="s">
        <v>208</v>
      </c>
      <c r="D12" s="146" t="s">
        <v>249</v>
      </c>
      <c r="E12" s="135">
        <v>750</v>
      </c>
      <c r="F12" s="197" t="s">
        <v>91</v>
      </c>
      <c r="G12" s="153" t="s">
        <v>124</v>
      </c>
      <c r="H12" s="145"/>
      <c r="I12" s="145"/>
      <c r="J12" s="145"/>
      <c r="K12" s="145"/>
      <c r="L12" s="154" t="str">
        <f>IF(K12=0,"0,00",IF(K12&gt;0,ROUND(E12/K12,2)))</f>
        <v>0,00</v>
      </c>
      <c r="M12" s="145"/>
      <c r="N12" s="88">
        <f>ROUND(L12*ROUND(M12,2),2)</f>
        <v>0</v>
      </c>
      <c r="Q12" s="34"/>
    </row>
    <row r="13" ht="15">
      <c r="Q13" s="34"/>
    </row>
    <row r="14" spans="2:17" ht="15">
      <c r="B14" s="244" t="s">
        <v>154</v>
      </c>
      <c r="C14" s="245"/>
      <c r="D14" s="245"/>
      <c r="E14" s="43"/>
      <c r="F14" s="44"/>
      <c r="Q14" s="34"/>
    </row>
    <row r="15" spans="2:17" ht="12.75" customHeight="1">
      <c r="B15" s="252" t="s">
        <v>238</v>
      </c>
      <c r="C15" s="253"/>
      <c r="D15" s="253"/>
      <c r="E15" s="253"/>
      <c r="F15" s="253"/>
      <c r="Q15" s="34"/>
    </row>
    <row r="16" spans="1:17" ht="15">
      <c r="A16" s="254" t="s">
        <v>741</v>
      </c>
      <c r="B16" s="254"/>
      <c r="C16" s="254"/>
      <c r="D16" s="254"/>
      <c r="E16" s="254"/>
      <c r="F16" s="254"/>
      <c r="G16" s="254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5">
    <mergeCell ref="G2:I2"/>
    <mergeCell ref="H6:I6"/>
    <mergeCell ref="B15:F15"/>
    <mergeCell ref="B14:D14"/>
    <mergeCell ref="A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5.625" style="82" customWidth="1"/>
    <col min="3" max="3" width="15.375" style="82" customWidth="1"/>
    <col min="4" max="4" width="18.00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0" width="20.375" style="82" hidden="1" customWidth="1"/>
    <col min="11" max="14" width="15.25390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59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82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82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82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82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82"/>
    </row>
    <row r="9" spans="2:17" ht="15">
      <c r="B9" s="40"/>
      <c r="Q9" s="82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95"/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6.25" customHeight="1">
      <c r="A11" s="96" t="s">
        <v>4</v>
      </c>
      <c r="B11" s="91" t="s">
        <v>661</v>
      </c>
      <c r="C11" s="91" t="s">
        <v>155</v>
      </c>
      <c r="D11" s="91" t="s">
        <v>179</v>
      </c>
      <c r="E11" s="60">
        <v>10800</v>
      </c>
      <c r="F11" s="69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2:17" ht="15" customHeight="1">
      <c r="B12" s="266" t="s">
        <v>662</v>
      </c>
      <c r="C12" s="266"/>
      <c r="D12" s="128"/>
      <c r="E12" s="90"/>
      <c r="Q12" s="82"/>
    </row>
    <row r="13" ht="15">
      <c r="Q13" s="82"/>
    </row>
    <row r="14" spans="2:17" ht="15" customHeight="1">
      <c r="B14" s="35"/>
      <c r="Q14" s="82"/>
    </row>
    <row r="15" ht="15">
      <c r="Q15" s="82"/>
    </row>
    <row r="16" ht="15">
      <c r="Q16" s="82"/>
    </row>
    <row r="17" ht="15">
      <c r="Q17" s="82"/>
    </row>
    <row r="18" ht="15">
      <c r="Q18" s="82"/>
    </row>
    <row r="19" ht="15">
      <c r="Q19" s="82"/>
    </row>
    <row r="20" ht="15">
      <c r="Q20" s="82"/>
    </row>
    <row r="21" ht="15">
      <c r="Q21" s="82"/>
    </row>
    <row r="22" ht="15">
      <c r="Q22" s="82"/>
    </row>
    <row r="23" ht="15">
      <c r="Q23" s="82"/>
    </row>
    <row r="24" ht="15">
      <c r="Q24" s="82"/>
    </row>
    <row r="25" ht="15">
      <c r="Q25" s="82"/>
    </row>
    <row r="26" ht="15">
      <c r="Q26" s="82"/>
    </row>
    <row r="27" ht="15">
      <c r="Q27" s="82"/>
    </row>
    <row r="28" ht="15">
      <c r="Q28" s="82"/>
    </row>
    <row r="29" ht="15">
      <c r="Q29" s="82"/>
    </row>
    <row r="30" ht="15">
      <c r="Q30" s="82"/>
    </row>
    <row r="31" ht="15">
      <c r="Q31" s="82"/>
    </row>
    <row r="32" ht="15">
      <c r="Q32" s="82"/>
    </row>
    <row r="33" ht="15">
      <c r="Q33" s="82"/>
    </row>
    <row r="34" ht="15">
      <c r="Q34" s="82"/>
    </row>
    <row r="35" ht="15">
      <c r="Q35" s="82"/>
    </row>
    <row r="36" ht="15">
      <c r="Q36" s="82"/>
    </row>
    <row r="37" ht="15">
      <c r="Q37" s="82"/>
    </row>
    <row r="38" ht="15">
      <c r="Q38" s="82"/>
    </row>
    <row r="39" ht="15">
      <c r="Q39" s="82"/>
    </row>
    <row r="40" ht="15">
      <c r="Q40" s="82"/>
    </row>
    <row r="41" ht="15">
      <c r="Q41" s="82"/>
    </row>
    <row r="42" ht="15">
      <c r="Q42" s="82"/>
    </row>
    <row r="43" ht="15">
      <c r="Q43" s="82"/>
    </row>
    <row r="44" ht="15">
      <c r="Q44" s="82"/>
    </row>
    <row r="45" ht="15">
      <c r="Q45" s="82"/>
    </row>
    <row r="46" ht="15">
      <c r="Q46" s="82"/>
    </row>
    <row r="47" ht="15">
      <c r="Q47" s="82"/>
    </row>
    <row r="48" ht="15">
      <c r="Q48" s="82"/>
    </row>
    <row r="49" ht="15">
      <c r="Q49" s="82"/>
    </row>
    <row r="50" ht="15">
      <c r="Q50" s="82"/>
    </row>
    <row r="51" ht="15">
      <c r="Q51" s="82"/>
    </row>
    <row r="52" ht="15">
      <c r="Q52" s="82"/>
    </row>
    <row r="53" ht="15">
      <c r="Q53" s="82"/>
    </row>
    <row r="54" ht="15">
      <c r="Q54" s="82"/>
    </row>
    <row r="55" ht="15">
      <c r="Q55" s="82"/>
    </row>
    <row r="56" ht="15">
      <c r="Q56" s="82"/>
    </row>
    <row r="57" ht="15">
      <c r="Q57" s="82"/>
    </row>
    <row r="58" ht="15">
      <c r="Q58" s="82"/>
    </row>
    <row r="59" ht="15">
      <c r="Q59" s="82"/>
    </row>
    <row r="60" ht="15">
      <c r="Q60" s="82"/>
    </row>
    <row r="61" ht="15">
      <c r="Q61" s="82"/>
    </row>
    <row r="62" ht="15">
      <c r="Q62" s="82"/>
    </row>
    <row r="63" ht="15">
      <c r="Q63" s="82"/>
    </row>
    <row r="64" ht="15">
      <c r="Q64" s="82"/>
    </row>
    <row r="65" ht="15">
      <c r="Q65" s="82"/>
    </row>
    <row r="66" ht="15">
      <c r="Q66" s="82"/>
    </row>
    <row r="67" ht="15">
      <c r="Q67" s="82"/>
    </row>
    <row r="68" ht="15">
      <c r="Q68" s="82"/>
    </row>
    <row r="69" ht="15">
      <c r="Q69" s="82"/>
    </row>
    <row r="70" ht="15">
      <c r="Q70" s="82"/>
    </row>
    <row r="71" ht="15">
      <c r="Q71" s="82"/>
    </row>
    <row r="72" ht="15">
      <c r="Q72" s="82"/>
    </row>
    <row r="73" ht="15">
      <c r="Q73" s="82"/>
    </row>
    <row r="74" ht="15">
      <c r="Q74" s="82"/>
    </row>
    <row r="75" ht="15">
      <c r="Q75" s="82"/>
    </row>
    <row r="76" ht="15">
      <c r="Q76" s="82"/>
    </row>
    <row r="77" ht="15">
      <c r="Q77" s="82"/>
    </row>
    <row r="78" ht="15">
      <c r="Q78" s="82"/>
    </row>
    <row r="79" ht="15">
      <c r="Q79" s="82"/>
    </row>
    <row r="80" ht="15">
      <c r="Q80" s="82"/>
    </row>
    <row r="81" ht="15">
      <c r="Q81" s="82"/>
    </row>
    <row r="82" ht="15">
      <c r="Q82" s="82"/>
    </row>
    <row r="83" ht="15">
      <c r="Q83" s="82"/>
    </row>
    <row r="84" ht="15">
      <c r="Q84" s="82"/>
    </row>
    <row r="85" ht="15">
      <c r="Q85" s="82"/>
    </row>
    <row r="86" ht="15">
      <c r="Q86" s="82"/>
    </row>
    <row r="87" ht="15">
      <c r="Q87" s="82"/>
    </row>
    <row r="88" ht="15">
      <c r="Q88" s="82"/>
    </row>
    <row r="89" ht="15">
      <c r="Q89" s="82"/>
    </row>
    <row r="90" ht="15">
      <c r="Q90" s="82"/>
    </row>
    <row r="91" ht="15">
      <c r="Q91" s="82"/>
    </row>
    <row r="92" ht="15">
      <c r="Q92" s="82"/>
    </row>
    <row r="93" ht="15">
      <c r="Q93" s="82"/>
    </row>
    <row r="94" ht="15">
      <c r="Q94" s="82"/>
    </row>
    <row r="95" ht="15">
      <c r="Q95" s="82"/>
    </row>
    <row r="96" ht="15">
      <c r="Q96" s="82"/>
    </row>
    <row r="97" ht="15">
      <c r="Q97" s="82"/>
    </row>
    <row r="98" ht="15">
      <c r="Q98" s="82"/>
    </row>
    <row r="99" ht="15">
      <c r="Q99" s="82"/>
    </row>
    <row r="100" ht="15">
      <c r="Q100" s="8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24.375" style="82" customWidth="1"/>
    <col min="3" max="3" width="22.625" style="82" customWidth="1"/>
    <col min="4" max="4" width="19.00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60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164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85" t="s">
        <v>4</v>
      </c>
      <c r="B11" s="101" t="s">
        <v>663</v>
      </c>
      <c r="C11" s="131" t="s">
        <v>664</v>
      </c>
      <c r="D11" s="101" t="s">
        <v>665</v>
      </c>
      <c r="E11" s="132">
        <v>180</v>
      </c>
      <c r="F11" s="192" t="s">
        <v>717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0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26.375" style="82" customWidth="1"/>
    <col min="3" max="4" width="20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61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90">
      <c r="A11" s="85" t="s">
        <v>4</v>
      </c>
      <c r="B11" s="101" t="s">
        <v>666</v>
      </c>
      <c r="C11" s="101" t="s">
        <v>667</v>
      </c>
      <c r="D11" s="101" t="s">
        <v>668</v>
      </c>
      <c r="E11" s="175">
        <v>4800</v>
      </c>
      <c r="F11" s="192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  <row r="118" ht="15">
      <c r="P118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28" ht="15">
      <c r="P128" s="82"/>
    </row>
    <row r="129" ht="15">
      <c r="P129" s="82"/>
    </row>
    <row r="130" ht="15">
      <c r="P130" s="82"/>
    </row>
    <row r="131" ht="15">
      <c r="P131" s="82"/>
    </row>
    <row r="132" ht="15">
      <c r="P132" s="82"/>
    </row>
    <row r="133" ht="15">
      <c r="P133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  <row r="165" ht="15">
      <c r="P165" s="82"/>
    </row>
    <row r="166" ht="15">
      <c r="P166" s="82"/>
    </row>
    <row r="167" ht="15">
      <c r="P167" s="82"/>
    </row>
    <row r="168" ht="15">
      <c r="P168" s="82"/>
    </row>
    <row r="169" ht="15">
      <c r="P169" s="82"/>
    </row>
    <row r="170" ht="15">
      <c r="P170" s="82"/>
    </row>
    <row r="171" ht="15">
      <c r="P171" s="82"/>
    </row>
    <row r="172" ht="15">
      <c r="P172" s="82"/>
    </row>
    <row r="173" ht="15">
      <c r="P173" s="82"/>
    </row>
    <row r="174" ht="15">
      <c r="P174" s="82"/>
    </row>
    <row r="175" ht="15">
      <c r="P175" s="82"/>
    </row>
    <row r="176" ht="15">
      <c r="P176" s="82"/>
    </row>
    <row r="177" ht="15">
      <c r="P177" s="82"/>
    </row>
    <row r="178" ht="15">
      <c r="P178" s="82"/>
    </row>
    <row r="179" ht="15">
      <c r="P179" s="82"/>
    </row>
    <row r="180" ht="15">
      <c r="P180" s="82"/>
    </row>
    <row r="181" ht="15">
      <c r="P181" s="82"/>
    </row>
    <row r="182" ht="15">
      <c r="P182" s="82"/>
    </row>
    <row r="183" ht="15">
      <c r="P183" s="82"/>
    </row>
    <row r="184" ht="15">
      <c r="P184" s="82"/>
    </row>
    <row r="185" ht="15">
      <c r="P185" s="82"/>
    </row>
    <row r="186" ht="15">
      <c r="P186" s="82"/>
    </row>
    <row r="187" ht="15">
      <c r="P187" s="82"/>
    </row>
    <row r="188" ht="15">
      <c r="P188" s="82"/>
    </row>
    <row r="189" ht="15">
      <c r="P189" s="82"/>
    </row>
    <row r="190" ht="15">
      <c r="P190" s="82"/>
    </row>
    <row r="191" ht="15">
      <c r="P191" s="82"/>
    </row>
    <row r="192" ht="15">
      <c r="P192" s="82"/>
    </row>
    <row r="193" ht="15">
      <c r="P193" s="82"/>
    </row>
    <row r="194" ht="15">
      <c r="P194" s="82"/>
    </row>
    <row r="195" ht="15">
      <c r="P195" s="82"/>
    </row>
    <row r="196" ht="15">
      <c r="P196" s="82"/>
    </row>
    <row r="197" ht="15">
      <c r="P197" s="82"/>
    </row>
    <row r="198" ht="15">
      <c r="P198" s="82"/>
    </row>
    <row r="199" ht="15">
      <c r="P199" s="82"/>
    </row>
    <row r="200" ht="15">
      <c r="P200" s="82"/>
    </row>
    <row r="201" ht="15">
      <c r="P201" s="82"/>
    </row>
    <row r="202" ht="15">
      <c r="P202" s="82"/>
    </row>
    <row r="203" ht="15">
      <c r="P203" s="82"/>
    </row>
    <row r="204" ht="15">
      <c r="P204" s="82"/>
    </row>
    <row r="205" ht="15">
      <c r="P205" s="82"/>
    </row>
    <row r="206" ht="15">
      <c r="P206" s="82"/>
    </row>
    <row r="207" ht="15">
      <c r="P207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1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9.375" style="82" customWidth="1"/>
    <col min="3" max="3" width="16.00390625" style="82" customWidth="1"/>
    <col min="4" max="4" width="19.3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62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SUM(M11:M11)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137" t="s">
        <v>669</v>
      </c>
      <c r="C11" s="137" t="s">
        <v>670</v>
      </c>
      <c r="D11" s="138" t="s">
        <v>671</v>
      </c>
      <c r="E11" s="139">
        <v>200</v>
      </c>
      <c r="F11" s="140" t="s">
        <v>91</v>
      </c>
      <c r="G11" s="141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0"/>
  <sheetViews>
    <sheetView showGridLines="0" zoomScale="93" zoomScaleNormal="93" zoomScalePageLayoutView="80" workbookViewId="0" topLeftCell="A1">
      <selection activeCell="C12" sqref="C12"/>
    </sheetView>
  </sheetViews>
  <sheetFormatPr defaultColWidth="9.00390625" defaultRowHeight="12.75"/>
  <cols>
    <col min="1" max="1" width="5.125" style="82" customWidth="1"/>
    <col min="2" max="2" width="43.75390625" style="82" customWidth="1"/>
    <col min="3" max="3" width="35.375" style="82" customWidth="1"/>
    <col min="4" max="4" width="22.1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63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SUM(M11:M13)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75">
      <c r="A11" s="96" t="s">
        <v>4</v>
      </c>
      <c r="B11" s="92" t="s">
        <v>672</v>
      </c>
      <c r="C11" s="91" t="s">
        <v>673</v>
      </c>
      <c r="D11" s="91" t="s">
        <v>674</v>
      </c>
      <c r="E11" s="172">
        <v>2400</v>
      </c>
      <c r="F11" s="208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210.75" customHeight="1">
      <c r="A12" s="96" t="s">
        <v>5</v>
      </c>
      <c r="B12" s="92" t="s">
        <v>756</v>
      </c>
      <c r="C12" s="118" t="s">
        <v>191</v>
      </c>
      <c r="D12" s="92" t="s">
        <v>675</v>
      </c>
      <c r="E12" s="175">
        <v>2800</v>
      </c>
      <c r="F12" s="208" t="s">
        <v>91</v>
      </c>
      <c r="G12" s="103" t="s">
        <v>124</v>
      </c>
      <c r="H12" s="103"/>
      <c r="I12" s="103"/>
      <c r="J12" s="103"/>
      <c r="K12" s="103" t="str">
        <f>IF(J12=0,"0,00",IF(J12&gt;0,ROUND(E12/J12,2)))</f>
        <v>0,00</v>
      </c>
      <c r="L12" s="103"/>
      <c r="M12" s="105">
        <f>ROUND(K12*ROUND(L12,2),2)</f>
        <v>0</v>
      </c>
    </row>
    <row r="13" spans="1:16" ht="75">
      <c r="A13" s="96" t="s">
        <v>6</v>
      </c>
      <c r="B13" s="102" t="s">
        <v>676</v>
      </c>
      <c r="C13" s="102" t="s">
        <v>677</v>
      </c>
      <c r="D13" s="134" t="s">
        <v>678</v>
      </c>
      <c r="E13" s="136">
        <v>800</v>
      </c>
      <c r="F13" s="208" t="s">
        <v>91</v>
      </c>
      <c r="G13" s="103" t="s">
        <v>124</v>
      </c>
      <c r="H13" s="103"/>
      <c r="I13" s="103"/>
      <c r="J13" s="103"/>
      <c r="K13" s="103" t="str">
        <f>IF(J13=0,"0,00",IF(J13&gt;0,ROUND(E13/J13,2)))</f>
        <v>0,00</v>
      </c>
      <c r="L13" s="103"/>
      <c r="M13" s="105">
        <f>ROUND(K13*ROUND(L13,2),2)</f>
        <v>0</v>
      </c>
      <c r="P1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9"/>
  <sheetViews>
    <sheetView showGridLines="0" zoomScale="85" zoomScaleNormal="85" zoomScalePageLayoutView="80" workbookViewId="0" topLeftCell="A4">
      <selection activeCell="M38" sqref="M38"/>
    </sheetView>
  </sheetViews>
  <sheetFormatPr defaultColWidth="9.00390625" defaultRowHeight="12.75"/>
  <cols>
    <col min="1" max="1" width="5.125" style="82" customWidth="1"/>
    <col min="2" max="2" width="48.875" style="82" customWidth="1"/>
    <col min="3" max="3" width="49.875" style="82" customWidth="1"/>
    <col min="4" max="4" width="14.75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41"/>
      <c r="H2" s="241"/>
      <c r="I2" s="241"/>
    </row>
    <row r="3" ht="15">
      <c r="M3" s="37" t="s">
        <v>153</v>
      </c>
    </row>
    <row r="4" spans="2:16" ht="15">
      <c r="B4" s="40" t="s">
        <v>16</v>
      </c>
      <c r="C4" s="41">
        <v>64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42">
        <f>SUM(M11:M15)</f>
        <v>0</v>
      </c>
      <c r="I6" s="243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89" t="s">
        <v>133</v>
      </c>
      <c r="F10" s="52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142" t="s">
        <v>58</v>
      </c>
      <c r="M10" s="41" t="s">
        <v>19</v>
      </c>
    </row>
    <row r="11" spans="1:13" ht="45">
      <c r="A11" s="85" t="s">
        <v>4</v>
      </c>
      <c r="B11" s="143" t="s">
        <v>679</v>
      </c>
      <c r="C11" s="143" t="s">
        <v>680</v>
      </c>
      <c r="D11" s="143" t="s">
        <v>681</v>
      </c>
      <c r="E11" s="144">
        <v>100</v>
      </c>
      <c r="F11" s="197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spans="1:16" ht="135">
      <c r="A12" s="85" t="s">
        <v>5</v>
      </c>
      <c r="B12" s="146" t="s">
        <v>682</v>
      </c>
      <c r="C12" s="143" t="s">
        <v>683</v>
      </c>
      <c r="D12" s="147" t="s">
        <v>684</v>
      </c>
      <c r="E12" s="144">
        <v>200</v>
      </c>
      <c r="F12" s="197" t="s">
        <v>91</v>
      </c>
      <c r="G12" s="74" t="s">
        <v>124</v>
      </c>
      <c r="H12" s="85"/>
      <c r="I12" s="85"/>
      <c r="J12" s="85"/>
      <c r="K12" s="74" t="str">
        <f>IF(J12=0,"0,00",IF(J12&gt;0,ROUND(E12/J12,2)))</f>
        <v>0,00</v>
      </c>
      <c r="L12" s="74"/>
      <c r="M12" s="88">
        <f>ROUND(K12*ROUND(L12,2),2)</f>
        <v>0</v>
      </c>
      <c r="P12" s="82"/>
    </row>
    <row r="13" spans="1:16" ht="75">
      <c r="A13" s="85" t="s">
        <v>6</v>
      </c>
      <c r="B13" s="143" t="s">
        <v>685</v>
      </c>
      <c r="C13" s="143" t="s">
        <v>686</v>
      </c>
      <c r="D13" s="143" t="s">
        <v>687</v>
      </c>
      <c r="E13" s="114">
        <v>4500</v>
      </c>
      <c r="F13" s="197" t="s">
        <v>91</v>
      </c>
      <c r="G13" s="74" t="s">
        <v>124</v>
      </c>
      <c r="H13" s="85"/>
      <c r="I13" s="85"/>
      <c r="J13" s="85"/>
      <c r="K13" s="74" t="str">
        <f>IF(J13=0,"0,00",IF(J13&gt;0,ROUND(E13/J13,2)))</f>
        <v>0,00</v>
      </c>
      <c r="L13" s="74"/>
      <c r="M13" s="88">
        <f>ROUND(K13*ROUND(L13,2),2)</f>
        <v>0</v>
      </c>
      <c r="P13" s="82"/>
    </row>
    <row r="14" spans="1:16" ht="109.5" customHeight="1">
      <c r="A14" s="85" t="s">
        <v>7</v>
      </c>
      <c r="B14" s="148" t="s">
        <v>688</v>
      </c>
      <c r="C14" s="148" t="s">
        <v>689</v>
      </c>
      <c r="D14" s="143" t="s">
        <v>690</v>
      </c>
      <c r="E14" s="114">
        <v>3600</v>
      </c>
      <c r="F14" s="197" t="s">
        <v>91</v>
      </c>
      <c r="G14" s="74" t="s">
        <v>124</v>
      </c>
      <c r="H14" s="85"/>
      <c r="I14" s="85"/>
      <c r="J14" s="85"/>
      <c r="K14" s="74" t="str">
        <f>IF(J14=0,"0,00",IF(J14&gt;0,ROUND(E14/J14,2)))</f>
        <v>0,00</v>
      </c>
      <c r="L14" s="74"/>
      <c r="M14" s="88">
        <f>ROUND(K14*ROUND(L14,2),2)</f>
        <v>0</v>
      </c>
      <c r="P14" s="82"/>
    </row>
    <row r="15" spans="1:16" ht="138.75" customHeight="1">
      <c r="A15" s="85" t="s">
        <v>59</v>
      </c>
      <c r="B15" s="149" t="s">
        <v>691</v>
      </c>
      <c r="C15" s="150" t="s">
        <v>692</v>
      </c>
      <c r="D15" s="150" t="s">
        <v>229</v>
      </c>
      <c r="E15" s="151">
        <v>700</v>
      </c>
      <c r="F15" s="197" t="s">
        <v>91</v>
      </c>
      <c r="G15" s="74" t="s">
        <v>124</v>
      </c>
      <c r="H15" s="85"/>
      <c r="I15" s="85"/>
      <c r="J15" s="85"/>
      <c r="K15" s="74" t="str">
        <f>IF(J15=0,"0,00",IF(J15&gt;0,ROUND(E15/J15,2)))</f>
        <v>0,00</v>
      </c>
      <c r="L15" s="74"/>
      <c r="M15" s="88">
        <f>ROUND(K15*ROUND(L15,2),2)</f>
        <v>0</v>
      </c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34"/>
  <sheetViews>
    <sheetView showGridLines="0" zoomScale="93" zoomScaleNormal="93" zoomScalePageLayoutView="80" workbookViewId="0" topLeftCell="A1">
      <selection activeCell="B17" sqref="B17"/>
    </sheetView>
  </sheetViews>
  <sheetFormatPr defaultColWidth="9.00390625" defaultRowHeight="12.75"/>
  <cols>
    <col min="1" max="1" width="5.125" style="213" customWidth="1"/>
    <col min="2" max="2" width="27.25390625" style="213" customWidth="1"/>
    <col min="3" max="3" width="47.25390625" style="213" customWidth="1"/>
    <col min="4" max="4" width="20.875" style="213" customWidth="1"/>
    <col min="5" max="5" width="10.625" style="36" customWidth="1"/>
    <col min="6" max="6" width="12.875" style="213" customWidth="1"/>
    <col min="7" max="7" width="27.25390625" style="213" customWidth="1"/>
    <col min="8" max="8" width="17.625" style="213" customWidth="1"/>
    <col min="9" max="9" width="15.125" style="213" customWidth="1"/>
    <col min="10" max="10" width="20.375" style="213" customWidth="1"/>
    <col min="11" max="14" width="15.25390625" style="213" customWidth="1"/>
    <col min="15" max="15" width="8.00390625" style="213" customWidth="1"/>
    <col min="16" max="16" width="15.875" style="213" customWidth="1"/>
    <col min="17" max="17" width="15.875" style="38" customWidth="1"/>
    <col min="18" max="18" width="15.875" style="213" customWidth="1"/>
    <col min="19" max="20" width="14.25390625" style="213" customWidth="1"/>
    <col min="21" max="21" width="15.25390625" style="213" customWidth="1"/>
    <col min="22" max="16384" width="9.125" style="213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65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213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213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213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213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213"/>
    </row>
    <row r="9" spans="2:17" ht="15">
      <c r="B9" s="40"/>
      <c r="Q9" s="213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 t="s">
        <v>519</v>
      </c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74" customHeight="1">
      <c r="A11" s="85" t="s">
        <v>4</v>
      </c>
      <c r="B11" s="101" t="s">
        <v>488</v>
      </c>
      <c r="C11" s="106" t="s">
        <v>489</v>
      </c>
      <c r="D11" s="106" t="s">
        <v>490</v>
      </c>
      <c r="E11" s="107">
        <v>180</v>
      </c>
      <c r="F11" s="201" t="s">
        <v>717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90">
      <c r="A12" s="85" t="s">
        <v>5</v>
      </c>
      <c r="B12" s="101" t="s">
        <v>500</v>
      </c>
      <c r="C12" s="106" t="s">
        <v>501</v>
      </c>
      <c r="D12" s="101" t="s">
        <v>502</v>
      </c>
      <c r="E12" s="79">
        <v>500</v>
      </c>
      <c r="F12" s="190" t="s">
        <v>91</v>
      </c>
      <c r="G12" s="74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74"/>
      <c r="N12" s="88">
        <f>ROUND(L12*ROUND(M12,2),2)</f>
        <v>0</v>
      </c>
      <c r="Q12" s="213"/>
    </row>
    <row r="13" spans="2:17" ht="15">
      <c r="B13" s="262" t="s">
        <v>518</v>
      </c>
      <c r="C13" s="262"/>
      <c r="D13" s="214"/>
      <c r="E13" s="100"/>
      <c r="Q13" s="213"/>
    </row>
    <row r="14" ht="15">
      <c r="Q14" s="213"/>
    </row>
    <row r="15" ht="15">
      <c r="Q15" s="213"/>
    </row>
    <row r="16" ht="15">
      <c r="Q16" s="213"/>
    </row>
    <row r="17" ht="15">
      <c r="Q17" s="213"/>
    </row>
    <row r="18" ht="15">
      <c r="Q18" s="213"/>
    </row>
    <row r="19" ht="15">
      <c r="Q19" s="213"/>
    </row>
    <row r="20" ht="15">
      <c r="Q20" s="213"/>
    </row>
    <row r="21" ht="15">
      <c r="Q21" s="213"/>
    </row>
    <row r="22" ht="15">
      <c r="Q22" s="213"/>
    </row>
    <row r="23" ht="15">
      <c r="Q23" s="213"/>
    </row>
    <row r="24" ht="15">
      <c r="Q24" s="213"/>
    </row>
    <row r="25" ht="15">
      <c r="Q25" s="213"/>
    </row>
    <row r="26" ht="15">
      <c r="Q26" s="213"/>
    </row>
    <row r="27" ht="15">
      <c r="Q27" s="213"/>
    </row>
    <row r="28" ht="15">
      <c r="Q28" s="213"/>
    </row>
    <row r="29" ht="15">
      <c r="Q29" s="213"/>
    </row>
    <row r="30" ht="15">
      <c r="Q30" s="213"/>
    </row>
    <row r="31" ht="15">
      <c r="Q31" s="213"/>
    </row>
    <row r="32" ht="15">
      <c r="Q32" s="213"/>
    </row>
    <row r="33" ht="15">
      <c r="Q33" s="213"/>
    </row>
    <row r="34" ht="15">
      <c r="Q34" s="213"/>
    </row>
    <row r="35" ht="15">
      <c r="Q35" s="213"/>
    </row>
    <row r="36" ht="15">
      <c r="Q36" s="213"/>
    </row>
    <row r="37" ht="15">
      <c r="Q37" s="213"/>
    </row>
    <row r="38" ht="15">
      <c r="Q38" s="213"/>
    </row>
    <row r="39" ht="15">
      <c r="Q39" s="213"/>
    </row>
    <row r="40" ht="15">
      <c r="Q40" s="213"/>
    </row>
    <row r="41" ht="15">
      <c r="Q41" s="213"/>
    </row>
    <row r="42" ht="15">
      <c r="Q42" s="213"/>
    </row>
    <row r="43" ht="15">
      <c r="Q43" s="213"/>
    </row>
    <row r="44" ht="15">
      <c r="Q44" s="213"/>
    </row>
    <row r="45" ht="15">
      <c r="Q45" s="213"/>
    </row>
    <row r="46" ht="15">
      <c r="Q46" s="213"/>
    </row>
    <row r="47" ht="15">
      <c r="Q47" s="213"/>
    </row>
    <row r="48" ht="15">
      <c r="Q48" s="213"/>
    </row>
    <row r="49" ht="15">
      <c r="Q49" s="213"/>
    </row>
    <row r="50" ht="15">
      <c r="Q50" s="213"/>
    </row>
    <row r="51" ht="15">
      <c r="Q51" s="213"/>
    </row>
    <row r="52" ht="15">
      <c r="Q52" s="213"/>
    </row>
    <row r="53" ht="15">
      <c r="Q53" s="213"/>
    </row>
    <row r="54" ht="15">
      <c r="Q54" s="213"/>
    </row>
    <row r="55" ht="15">
      <c r="Q55" s="213"/>
    </row>
    <row r="56" ht="15">
      <c r="Q56" s="213"/>
    </row>
    <row r="57" ht="15">
      <c r="Q57" s="213"/>
    </row>
    <row r="58" ht="15">
      <c r="Q58" s="213"/>
    </row>
    <row r="59" ht="15">
      <c r="Q59" s="213"/>
    </row>
    <row r="60" ht="15">
      <c r="Q60" s="213"/>
    </row>
    <row r="73" ht="15">
      <c r="Q73" s="213"/>
    </row>
    <row r="74" ht="15">
      <c r="Q74" s="213"/>
    </row>
    <row r="75" ht="15">
      <c r="Q75" s="213"/>
    </row>
    <row r="76" ht="15">
      <c r="Q76" s="213"/>
    </row>
    <row r="77" ht="15">
      <c r="Q77" s="213"/>
    </row>
    <row r="78" ht="15">
      <c r="Q78" s="213"/>
    </row>
    <row r="79" ht="15">
      <c r="Q79" s="213"/>
    </row>
    <row r="80" ht="15">
      <c r="Q80" s="213"/>
    </row>
    <row r="81" ht="15">
      <c r="Q81" s="213"/>
    </row>
    <row r="82" ht="15">
      <c r="Q82" s="213"/>
    </row>
    <row r="83" ht="15">
      <c r="Q83" s="213"/>
    </row>
    <row r="84" ht="15">
      <c r="Q84" s="213"/>
    </row>
    <row r="85" ht="15">
      <c r="Q85" s="213"/>
    </row>
    <row r="86" ht="15">
      <c r="Q86" s="213"/>
    </row>
    <row r="87" ht="15">
      <c r="Q87" s="213"/>
    </row>
    <row r="88" ht="15">
      <c r="Q88" s="213"/>
    </row>
    <row r="89" ht="15">
      <c r="Q89" s="213"/>
    </row>
    <row r="90" ht="15">
      <c r="Q90" s="213"/>
    </row>
    <row r="91" ht="15">
      <c r="Q91" s="213"/>
    </row>
    <row r="92" ht="15">
      <c r="Q92" s="213"/>
    </row>
    <row r="93" ht="15">
      <c r="Q93" s="213"/>
    </row>
    <row r="94" ht="15">
      <c r="Q94" s="213"/>
    </row>
    <row r="95" ht="15">
      <c r="Q95" s="213"/>
    </row>
    <row r="96" ht="15">
      <c r="Q96" s="213"/>
    </row>
    <row r="97" ht="15">
      <c r="Q97" s="213"/>
    </row>
    <row r="98" ht="15">
      <c r="Q98" s="213"/>
    </row>
    <row r="99" ht="15">
      <c r="Q99" s="213"/>
    </row>
    <row r="100" ht="15">
      <c r="Q100" s="213"/>
    </row>
    <row r="101" ht="15">
      <c r="Q101" s="213"/>
    </row>
    <row r="102" ht="15">
      <c r="Q102" s="213"/>
    </row>
    <row r="103" ht="15">
      <c r="Q103" s="213"/>
    </row>
    <row r="104" ht="15">
      <c r="Q104" s="213"/>
    </row>
    <row r="105" ht="15">
      <c r="Q105" s="213"/>
    </row>
    <row r="106" ht="15">
      <c r="Q106" s="213"/>
    </row>
    <row r="107" ht="15">
      <c r="Q107" s="213"/>
    </row>
    <row r="108" ht="15">
      <c r="Q108" s="213"/>
    </row>
    <row r="109" ht="15">
      <c r="Q109" s="213"/>
    </row>
    <row r="110" ht="15">
      <c r="Q110" s="213"/>
    </row>
    <row r="111" ht="15">
      <c r="Q111" s="213"/>
    </row>
    <row r="112" ht="15">
      <c r="Q112" s="213"/>
    </row>
    <row r="113" ht="15">
      <c r="Q113" s="213"/>
    </row>
    <row r="114" ht="15">
      <c r="Q114" s="213"/>
    </row>
    <row r="115" ht="15">
      <c r="Q115" s="213"/>
    </row>
    <row r="116" ht="15">
      <c r="Q116" s="213"/>
    </row>
    <row r="117" ht="15">
      <c r="Q117" s="213"/>
    </row>
    <row r="118" ht="15">
      <c r="Q118" s="213"/>
    </row>
    <row r="119" ht="15">
      <c r="Q119" s="213"/>
    </row>
    <row r="120" ht="15">
      <c r="Q120" s="213"/>
    </row>
    <row r="121" ht="15">
      <c r="Q121" s="213"/>
    </row>
    <row r="122" ht="15">
      <c r="Q122" s="213"/>
    </row>
    <row r="123" ht="15">
      <c r="Q123" s="213"/>
    </row>
    <row r="124" ht="15">
      <c r="Q124" s="213"/>
    </row>
    <row r="125" ht="15">
      <c r="Q125" s="213"/>
    </row>
    <row r="126" ht="15">
      <c r="Q126" s="213"/>
    </row>
    <row r="127" ht="15">
      <c r="Q127" s="213"/>
    </row>
    <row r="128" ht="15">
      <c r="Q128" s="213"/>
    </row>
    <row r="129" ht="15">
      <c r="Q129" s="213"/>
    </row>
    <row r="130" ht="15">
      <c r="Q130" s="213"/>
    </row>
    <row r="131" ht="15">
      <c r="Q131" s="213"/>
    </row>
    <row r="132" ht="15">
      <c r="Q132" s="213"/>
    </row>
    <row r="133" ht="15">
      <c r="Q133" s="213"/>
    </row>
    <row r="134" ht="15">
      <c r="Q134" s="213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1"/>
  <sheetViews>
    <sheetView showGridLines="0" zoomScale="93" zoomScaleNormal="93" zoomScalePageLayoutView="80" workbookViewId="0" topLeftCell="A1">
      <selection activeCell="D16" sqref="D16"/>
    </sheetView>
  </sheetViews>
  <sheetFormatPr defaultColWidth="9.00390625" defaultRowHeight="12.75"/>
  <cols>
    <col min="1" max="1" width="5.125" style="218" customWidth="1"/>
    <col min="2" max="4" width="20.875" style="218" customWidth="1"/>
    <col min="5" max="5" width="10.625" style="36" customWidth="1"/>
    <col min="6" max="6" width="12.875" style="218" customWidth="1"/>
    <col min="7" max="7" width="27.25390625" style="218" customWidth="1"/>
    <col min="8" max="8" width="17.625" style="218" customWidth="1"/>
    <col min="9" max="9" width="15.125" style="218" customWidth="1"/>
    <col min="10" max="10" width="20.375" style="218" customWidth="1"/>
    <col min="11" max="14" width="15.25390625" style="218" customWidth="1"/>
    <col min="15" max="15" width="8.00390625" style="218" customWidth="1"/>
    <col min="16" max="16" width="15.875" style="218" customWidth="1"/>
    <col min="17" max="17" width="15.875" style="38" customWidth="1"/>
    <col min="18" max="18" width="15.875" style="218" customWidth="1"/>
    <col min="19" max="20" width="14.25390625" style="218" customWidth="1"/>
    <col min="21" max="21" width="15.25390625" style="218" customWidth="1"/>
    <col min="22" max="16384" width="9.125" style="218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66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218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218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SUM(N11:N12)</f>
        <v>0</v>
      </c>
      <c r="I6" s="243"/>
      <c r="Q6" s="218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218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218"/>
    </row>
    <row r="9" spans="2:17" ht="15">
      <c r="B9" s="40"/>
      <c r="Q9" s="218"/>
    </row>
    <row r="10" spans="1:14" s="40" customFormat="1" ht="73.5" customHeight="1">
      <c r="A10" s="97" t="s">
        <v>87</v>
      </c>
      <c r="B10" s="97" t="s">
        <v>17</v>
      </c>
      <c r="C10" s="97" t="s">
        <v>18</v>
      </c>
      <c r="D10" s="97" t="s">
        <v>156</v>
      </c>
      <c r="E10" s="98" t="s">
        <v>133</v>
      </c>
      <c r="F10" s="99"/>
      <c r="G10" s="97" t="str">
        <f>"Nazwa handlowa /
"&amp;C10&amp;" / 
"&amp;D10</f>
        <v>Nazwa handlowa /
Dawka / 
Postać/ Opakowanie</v>
      </c>
      <c r="H10" s="97" t="s">
        <v>127</v>
      </c>
      <c r="I10" s="97" t="str">
        <f>B10</f>
        <v>Skład</v>
      </c>
      <c r="J10" s="97" t="s">
        <v>129</v>
      </c>
      <c r="K10" s="97" t="s">
        <v>56</v>
      </c>
      <c r="L10" s="97" t="s">
        <v>57</v>
      </c>
      <c r="M10" s="97" t="s">
        <v>58</v>
      </c>
      <c r="N10" s="97" t="s">
        <v>19</v>
      </c>
    </row>
    <row r="11" spans="1:16" ht="55.5" customHeight="1">
      <c r="A11" s="85" t="s">
        <v>4</v>
      </c>
      <c r="B11" s="94" t="s">
        <v>754</v>
      </c>
      <c r="C11" s="94" t="s">
        <v>486</v>
      </c>
      <c r="D11" s="94" t="s">
        <v>175</v>
      </c>
      <c r="E11" s="79">
        <v>13500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O11" s="44"/>
      <c r="P11" s="44"/>
    </row>
    <row r="12" spans="1:17" ht="45">
      <c r="A12" s="85" t="s">
        <v>5</v>
      </c>
      <c r="B12" s="94" t="s">
        <v>754</v>
      </c>
      <c r="C12" s="94" t="s">
        <v>487</v>
      </c>
      <c r="D12" s="94" t="s">
        <v>175</v>
      </c>
      <c r="E12" s="79">
        <v>13500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  <c r="O12" s="44"/>
      <c r="P12" s="44"/>
      <c r="Q12" s="218"/>
    </row>
    <row r="13" spans="2:17" ht="15">
      <c r="B13" s="259" t="s">
        <v>238</v>
      </c>
      <c r="C13" s="259"/>
      <c r="D13" s="171"/>
      <c r="E13" s="90"/>
      <c r="Q13" s="218"/>
    </row>
    <row r="14" spans="2:17" ht="20.25" customHeight="1">
      <c r="B14" s="241" t="s">
        <v>757</v>
      </c>
      <c r="C14" s="241"/>
      <c r="D14" s="241"/>
      <c r="Q14" s="218"/>
    </row>
    <row r="15" spans="2:17" ht="47.25" customHeight="1">
      <c r="B15" s="241"/>
      <c r="C15" s="241"/>
      <c r="D15" s="241"/>
      <c r="Q15" s="218"/>
    </row>
    <row r="16" ht="15">
      <c r="Q16" s="218"/>
    </row>
    <row r="17" ht="15">
      <c r="Q17" s="218"/>
    </row>
    <row r="18" ht="15">
      <c r="Q18" s="218"/>
    </row>
    <row r="19" ht="15">
      <c r="Q19" s="218"/>
    </row>
    <row r="20" ht="15">
      <c r="Q20" s="218"/>
    </row>
    <row r="21" ht="15">
      <c r="Q21" s="218"/>
    </row>
    <row r="22" ht="15">
      <c r="Q22" s="218"/>
    </row>
    <row r="23" ht="15">
      <c r="Q23" s="218"/>
    </row>
    <row r="24" ht="15">
      <c r="Q24" s="218"/>
    </row>
    <row r="25" ht="15">
      <c r="Q25" s="218"/>
    </row>
    <row r="26" ht="15">
      <c r="Q26" s="218"/>
    </row>
    <row r="27" ht="15">
      <c r="Q27" s="218"/>
    </row>
    <row r="28" ht="15">
      <c r="Q28" s="218"/>
    </row>
    <row r="29" ht="15">
      <c r="Q29" s="218"/>
    </row>
    <row r="30" ht="15">
      <c r="Q30" s="218"/>
    </row>
    <row r="31" ht="15">
      <c r="Q31" s="218"/>
    </row>
    <row r="32" ht="15">
      <c r="Q32" s="218"/>
    </row>
    <row r="33" ht="15">
      <c r="Q33" s="218"/>
    </row>
    <row r="34" ht="15">
      <c r="Q34" s="218"/>
    </row>
    <row r="35" ht="15">
      <c r="Q35" s="218"/>
    </row>
    <row r="36" ht="15">
      <c r="Q36" s="218"/>
    </row>
    <row r="37" ht="15">
      <c r="Q37" s="218"/>
    </row>
    <row r="38" ht="15">
      <c r="Q38" s="218"/>
    </row>
    <row r="39" ht="15">
      <c r="Q39" s="218"/>
    </row>
    <row r="40" ht="15">
      <c r="Q40" s="218"/>
    </row>
    <row r="41" ht="15">
      <c r="Q41" s="218"/>
    </row>
    <row r="42" ht="15">
      <c r="Q42" s="218"/>
    </row>
    <row r="43" ht="15">
      <c r="Q43" s="218"/>
    </row>
    <row r="44" ht="15">
      <c r="Q44" s="218"/>
    </row>
    <row r="45" ht="15">
      <c r="Q45" s="218"/>
    </row>
    <row r="46" ht="15">
      <c r="Q46" s="218"/>
    </row>
    <row r="47" ht="15">
      <c r="Q47" s="218"/>
    </row>
    <row r="48" ht="15">
      <c r="Q48" s="218"/>
    </row>
    <row r="49" ht="15">
      <c r="Q49" s="218"/>
    </row>
    <row r="50" ht="15">
      <c r="Q50" s="218"/>
    </row>
    <row r="51" ht="15">
      <c r="Q51" s="218"/>
    </row>
    <row r="52" ht="15">
      <c r="Q52" s="218"/>
    </row>
    <row r="53" ht="15">
      <c r="Q53" s="218"/>
    </row>
    <row r="54" ht="15">
      <c r="Q54" s="218"/>
    </row>
    <row r="55" ht="15">
      <c r="Q55" s="218"/>
    </row>
    <row r="56" ht="15">
      <c r="Q56" s="218"/>
    </row>
    <row r="57" ht="15">
      <c r="Q57" s="218"/>
    </row>
    <row r="58" ht="15">
      <c r="Q58" s="218"/>
    </row>
    <row r="59" ht="15">
      <c r="Q59" s="218"/>
    </row>
    <row r="60" ht="15">
      <c r="Q60" s="218"/>
    </row>
    <row r="61" ht="15">
      <c r="Q61" s="218"/>
    </row>
    <row r="62" ht="15">
      <c r="Q62" s="218"/>
    </row>
    <row r="63" ht="15">
      <c r="Q63" s="218"/>
    </row>
    <row r="64" ht="15">
      <c r="Q64" s="218"/>
    </row>
    <row r="65" ht="15">
      <c r="Q65" s="218"/>
    </row>
    <row r="66" ht="15">
      <c r="Q66" s="218"/>
    </row>
    <row r="67" ht="15">
      <c r="Q67" s="218"/>
    </row>
    <row r="68" ht="15">
      <c r="Q68" s="218"/>
    </row>
    <row r="69" ht="15">
      <c r="Q69" s="218"/>
    </row>
    <row r="70" ht="15">
      <c r="Q70" s="218"/>
    </row>
    <row r="71" ht="15">
      <c r="Q71" s="218"/>
    </row>
  </sheetData>
  <sheetProtection/>
  <mergeCells count="4">
    <mergeCell ref="G2:I2"/>
    <mergeCell ref="H6:I6"/>
    <mergeCell ref="B13:C13"/>
    <mergeCell ref="B14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8.00390625" style="34" customWidth="1"/>
    <col min="3" max="3" width="24.125" style="34" customWidth="1"/>
    <col min="4" max="4" width="24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19.875" style="34" customWidth="1"/>
    <col min="11" max="11" width="0.2421875" style="34" hidden="1" customWidth="1"/>
    <col min="12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/>
      <c r="L10" s="41" t="s">
        <v>57</v>
      </c>
      <c r="M10" s="41" t="s">
        <v>58</v>
      </c>
      <c r="N10" s="41" t="s">
        <v>19</v>
      </c>
    </row>
    <row r="11" spans="1:14" ht="54" customHeight="1">
      <c r="A11" s="85" t="s">
        <v>4</v>
      </c>
      <c r="B11" s="101" t="s">
        <v>250</v>
      </c>
      <c r="C11" s="101" t="s">
        <v>251</v>
      </c>
      <c r="D11" s="101" t="s">
        <v>252</v>
      </c>
      <c r="E11" s="115">
        <v>8</v>
      </c>
      <c r="F11" s="192" t="s">
        <v>230</v>
      </c>
      <c r="G11" s="53"/>
      <c r="H11" s="74"/>
      <c r="I11" s="74"/>
      <c r="J11" s="74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4"/>
    </row>
    <row r="13" spans="2:17" ht="15">
      <c r="B13" s="244" t="s">
        <v>154</v>
      </c>
      <c r="C13" s="245"/>
      <c r="D13" s="245"/>
      <c r="Q13" s="34"/>
    </row>
    <row r="14" s="35" customFormat="1" ht="15">
      <c r="E14" s="68"/>
    </row>
    <row r="15" spans="2:6" s="35" customFormat="1" ht="32.25" customHeight="1">
      <c r="B15" s="246"/>
      <c r="C15" s="248"/>
      <c r="D15" s="248"/>
      <c r="E15" s="248"/>
      <c r="F15" s="248"/>
    </row>
    <row r="16" s="35" customFormat="1" ht="15">
      <c r="E16" s="68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</sheetData>
  <sheetProtection/>
  <mergeCells count="4">
    <mergeCell ref="G2:I2"/>
    <mergeCell ref="H6:I6"/>
    <mergeCell ref="B15:F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3.625" style="34" customWidth="1"/>
    <col min="3" max="3" width="13.00390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7.75" customHeight="1">
      <c r="A11" s="85" t="s">
        <v>4</v>
      </c>
      <c r="B11" s="94" t="s">
        <v>253</v>
      </c>
      <c r="C11" s="101" t="s">
        <v>254</v>
      </c>
      <c r="D11" s="101" t="s">
        <v>255</v>
      </c>
      <c r="E11" s="135">
        <v>20</v>
      </c>
      <c r="F11" s="196" t="s">
        <v>230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="35" customFormat="1" ht="15">
      <c r="E12" s="68"/>
    </row>
    <row r="13" s="35" customFormat="1" ht="15">
      <c r="E13" s="68"/>
    </row>
    <row r="14" spans="2:5" s="35" customFormat="1" ht="15">
      <c r="B14" s="244" t="s">
        <v>154</v>
      </c>
      <c r="C14" s="245"/>
      <c r="D14" s="245"/>
      <c r="E14" s="68"/>
    </row>
    <row r="15" spans="2:17" ht="15">
      <c r="B15" s="35"/>
      <c r="Q15" s="34"/>
    </row>
    <row r="16" spans="2:17" ht="34.5" customHeight="1">
      <c r="B16" s="246"/>
      <c r="C16" s="248"/>
      <c r="D16" s="248"/>
      <c r="E16" s="248"/>
      <c r="F16" s="248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</sheetData>
  <sheetProtection/>
  <mergeCells count="4">
    <mergeCell ref="G2:I2"/>
    <mergeCell ref="H6:I6"/>
    <mergeCell ref="B16:F1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3.00390625" style="34" customWidth="1"/>
    <col min="3" max="3" width="19.125" style="34" customWidth="1"/>
    <col min="4" max="4" width="21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41"/>
      <c r="H2" s="241"/>
      <c r="I2" s="241"/>
    </row>
    <row r="3" ht="15">
      <c r="N3" s="37" t="s">
        <v>153</v>
      </c>
    </row>
    <row r="4" spans="2:17" ht="15">
      <c r="B4" s="40" t="s">
        <v>16</v>
      </c>
      <c r="C4" s="41">
        <v>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42">
        <f>SUM(N11:N11)</f>
        <v>0</v>
      </c>
      <c r="I6" s="243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1.5" customHeight="1">
      <c r="A11" s="145" t="s">
        <v>4</v>
      </c>
      <c r="B11" s="143" t="s">
        <v>256</v>
      </c>
      <c r="C11" s="151" t="s">
        <v>257</v>
      </c>
      <c r="D11" s="143" t="s">
        <v>258</v>
      </c>
      <c r="E11" s="155">
        <v>17000</v>
      </c>
      <c r="F11" s="196" t="s">
        <v>693</v>
      </c>
      <c r="G11" s="1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4"/>
    </row>
    <row r="13" s="35" customFormat="1" ht="15">
      <c r="E13" s="68"/>
    </row>
    <row r="14" spans="2:5" s="35" customFormat="1" ht="15">
      <c r="B14" s="255" t="s">
        <v>259</v>
      </c>
      <c r="C14" s="255"/>
      <c r="D14" s="255"/>
      <c r="E14" s="255"/>
    </row>
    <row r="15" spans="2:6" s="35" customFormat="1" ht="33" customHeight="1">
      <c r="B15" s="241"/>
      <c r="C15" s="248"/>
      <c r="D15" s="248"/>
      <c r="E15" s="248"/>
      <c r="F15" s="248"/>
    </row>
    <row r="16" spans="2:17" ht="37.5" customHeight="1">
      <c r="B16" s="246"/>
      <c r="C16" s="248"/>
      <c r="D16" s="248"/>
      <c r="E16" s="248"/>
      <c r="F16" s="248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</sheetData>
  <sheetProtection/>
  <mergeCells count="5">
    <mergeCell ref="G2:I2"/>
    <mergeCell ref="H6:I6"/>
    <mergeCell ref="B15:F15"/>
    <mergeCell ref="B16:F1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2017-12-19T12:42:05Z</cp:lastPrinted>
  <dcterms:created xsi:type="dcterms:W3CDTF">2003-05-16T10:10:29Z</dcterms:created>
  <dcterms:modified xsi:type="dcterms:W3CDTF">2018-04-11T09:01:58Z</dcterms:modified>
  <cp:category/>
  <cp:version/>
  <cp:contentType/>
  <cp:contentStatus/>
</cp:coreProperties>
</file>