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776" windowHeight="12996" tabRatio="840" firstSheet="36" activeTab="49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</sheets>
  <definedNames>
    <definedName name="_xlnm.Print_Area" localSheetId="1">'część (1)'!$A$1:$N$15</definedName>
    <definedName name="_xlnm.Print_Area" localSheetId="10">'część (10)'!$A$1:$N$15</definedName>
    <definedName name="_xlnm.Print_Area" localSheetId="11">'część (11)'!$A$1:$N$15</definedName>
    <definedName name="_xlnm.Print_Area" localSheetId="12">'część (12)'!$A$1:$N$15</definedName>
    <definedName name="_xlnm.Print_Area" localSheetId="13">'część (13)'!$A$1:$N$15</definedName>
    <definedName name="_xlnm.Print_Area" localSheetId="14">'część (14)'!$A$1:$N$15</definedName>
    <definedName name="_xlnm.Print_Area" localSheetId="15">'część (15)'!$A$1:$N$15</definedName>
    <definedName name="_xlnm.Print_Area" localSheetId="16">'część (16)'!$A$1:$N$16</definedName>
    <definedName name="_xlnm.Print_Area" localSheetId="17">'część (17)'!$A$1:$N$15</definedName>
    <definedName name="_xlnm.Print_Area" localSheetId="18">'część (18)'!$A$1:$N$18</definedName>
    <definedName name="_xlnm.Print_Area" localSheetId="19">'część (19)'!$A$1:$N$15</definedName>
    <definedName name="_xlnm.Print_Area" localSheetId="2">'część (2)'!$A$1:$N$15</definedName>
    <definedName name="_xlnm.Print_Area" localSheetId="20">'część (20)'!$A$1:$N$20</definedName>
    <definedName name="_xlnm.Print_Area" localSheetId="21">'część (21)'!$A$1:$N$64</definedName>
    <definedName name="_xlnm.Print_Area" localSheetId="22">'część (22)'!$A$1:$N$15</definedName>
    <definedName name="_xlnm.Print_Area" localSheetId="23">'część (23)'!$A$1:$N$15</definedName>
    <definedName name="_xlnm.Print_Area" localSheetId="24">'część (24)'!$A$1:$N$15</definedName>
    <definedName name="_xlnm.Print_Area" localSheetId="25">'część (25)'!$A$1:$N$15</definedName>
    <definedName name="_xlnm.Print_Area" localSheetId="26">'część (26)'!$A$1:$N$15</definedName>
    <definedName name="_xlnm.Print_Area" localSheetId="27">'część (27)'!$A$1:$N$15</definedName>
    <definedName name="_xlnm.Print_Area" localSheetId="28">'część (28)'!$A$1:$N$15</definedName>
    <definedName name="_xlnm.Print_Area" localSheetId="29">'część (29)'!$A$1:$N$18</definedName>
    <definedName name="_xlnm.Print_Area" localSheetId="3">'część (3)'!$A$1:$N$15</definedName>
    <definedName name="_xlnm.Print_Area" localSheetId="30">'część (30)'!$A$1:$N$15</definedName>
    <definedName name="_xlnm.Print_Area" localSheetId="31">'część (31)'!$A$1:$N$15</definedName>
    <definedName name="_xlnm.Print_Area" localSheetId="32">'część (32)'!$A$1:$N$15</definedName>
    <definedName name="_xlnm.Print_Area" localSheetId="33">'część (33)'!$A$1:$N$15</definedName>
    <definedName name="_xlnm.Print_Area" localSheetId="34">'część (34)'!$A$1:$N$15</definedName>
    <definedName name="_xlnm.Print_Area" localSheetId="35">'część (35)'!$A$1:$N$15</definedName>
    <definedName name="_xlnm.Print_Area" localSheetId="36">'część (36)'!$A$1:$N$15</definedName>
    <definedName name="_xlnm.Print_Area" localSheetId="37">'część (37)'!$A$1:$N$15</definedName>
    <definedName name="_xlnm.Print_Area" localSheetId="38">'część (38)'!$A$1:$N$15</definedName>
    <definedName name="_xlnm.Print_Area" localSheetId="39">'część (39)'!$A$1:$N$15</definedName>
    <definedName name="_xlnm.Print_Area" localSheetId="4">'część (4)'!$A$1:$N$13</definedName>
    <definedName name="_xlnm.Print_Area" localSheetId="40">'część (40)'!$A$1:$N$15</definedName>
    <definedName name="_xlnm.Print_Area" localSheetId="41">'część (41)'!$A$1:$N$15</definedName>
    <definedName name="_xlnm.Print_Area" localSheetId="42">'część (42)'!$A$1:$N$15</definedName>
    <definedName name="_xlnm.Print_Area" localSheetId="43">'część (43)'!$A$1:$N$15</definedName>
    <definedName name="_xlnm.Print_Area" localSheetId="44">'część (44)'!$A$1:$N$19</definedName>
    <definedName name="_xlnm.Print_Area" localSheetId="45">'część (45)'!$A$1:$N$13</definedName>
    <definedName name="_xlnm.Print_Area" localSheetId="46">'część (46)'!$A$1:$N$13</definedName>
    <definedName name="_xlnm.Print_Area" localSheetId="47">'część (47)'!$A$1:$N$18</definedName>
    <definedName name="_xlnm.Print_Area" localSheetId="48">'część (48)'!$A$1:$N$14</definedName>
    <definedName name="_xlnm.Print_Area" localSheetId="49">'część (49)'!$A$1:$N$20</definedName>
    <definedName name="_xlnm.Print_Area" localSheetId="5">'część (5)'!$A$1:$N$13</definedName>
    <definedName name="_xlnm.Print_Area" localSheetId="50">'część (50)'!$A$1:$N$19</definedName>
    <definedName name="_xlnm.Print_Area" localSheetId="51">'część (51)'!$A$1:$N$13</definedName>
    <definedName name="_xlnm.Print_Area" localSheetId="6">'część (6)'!$A$1:$N$61</definedName>
    <definedName name="_xlnm.Print_Area" localSheetId="7">'część (7)'!$A$1:$N$15</definedName>
    <definedName name="_xlnm.Print_Area" localSheetId="8">'część (8)'!$A$1:$N$17</definedName>
    <definedName name="_xlnm.Print_Area" localSheetId="9">'część (9)'!$A$1:$N$15</definedName>
    <definedName name="_xlnm.Print_Area" localSheetId="0">'formularz oferty'!$A$1:$E$99</definedName>
  </definedNames>
  <calcPr fullCalcOnLoad="1"/>
</workbook>
</file>

<file path=xl/sharedStrings.xml><?xml version="1.0" encoding="utf-8"?>
<sst xmlns="http://schemas.openxmlformats.org/spreadsheetml/2006/main" count="2185" uniqueCount="618">
  <si>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</si>
  <si>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</si>
  <si>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</si>
  <si>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</si>
  <si>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</si>
  <si>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</si>
  <si>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</si>
  <si>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</si>
  <si>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</si>
  <si>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</si>
  <si>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</si>
  <si>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</si>
  <si>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</si>
  <si>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</si>
  <si>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</si>
  <si>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</si>
  <si>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</si>
  <si>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</si>
  <si>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</si>
  <si>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</si>
  <si>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</si>
  <si>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</si>
  <si>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</si>
  <si>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</si>
  <si>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</si>
  <si>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</si>
  <si>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</si>
  <si>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</si>
  <si>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</si>
  <si>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</si>
  <si>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</si>
  <si>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</si>
  <si>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</si>
  <si>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</si>
  <si>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</si>
  <si>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</si>
  <si>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</si>
  <si>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</si>
  <si>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</si>
  <si>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</si>
  <si>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</si>
  <si>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</si>
  <si>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</si>
  <si>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</si>
  <si>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</si>
  <si>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</si>
  <si>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</si>
  <si>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</si>
  <si>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</si>
  <si>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</si>
  <si>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</si>
  <si>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</si>
  <si>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</si>
  <si>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</si>
  <si>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</si>
  <si>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</si>
  <si>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</si>
  <si>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</si>
  <si>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</si>
  <si>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</si>
  <si>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</si>
  <si>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</si>
  <si>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</si>
  <si>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</si>
  <si>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</si>
  <si>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Oświadczamy, że termin płatności wynosi 60 dni.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</si>
  <si>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</si>
  <si>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</si>
  <si>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fiolek</t>
  </si>
  <si>
    <t>roztwór do wstrzykiwań, fiol.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</si>
  <si>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</si>
  <si>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</si>
  <si>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</si>
  <si>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</si>
  <si>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</si>
  <si>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</si>
  <si>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</si>
  <si>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</si>
  <si>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</si>
  <si>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</si>
  <si>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* wymagany jeden podmiot odpowiedzialny</t>
  </si>
  <si>
    <t>Wytwórca</t>
  </si>
  <si>
    <t>Kod EAN (jeżeli dotyczy)</t>
  </si>
  <si>
    <t>13.</t>
  </si>
  <si>
    <t>roztwór do infuzji</t>
  </si>
  <si>
    <t>opakowań</t>
  </si>
  <si>
    <t>roztwór do wstrzyk. podsk. lub do lini tętn. ukł. dial., amp.-strzyk.</t>
  </si>
  <si>
    <t>*wymagany jeden podmiot odpowiedzialny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</si>
  <si>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</si>
  <si>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</si>
  <si>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</si>
  <si>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</si>
  <si>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</si>
  <si>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</si>
  <si>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</si>
  <si>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</si>
  <si>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r>
      <t>Oświadczamy, że zamówienie będziemy wykonywać do czasu wyczerpania kwoty wynagrodzenia umownego, nie dłużej jednak niż prze</t>
    </r>
    <r>
      <rPr>
        <sz val="11"/>
        <color indexed="8"/>
        <rFont val="Garamond"/>
        <family val="1"/>
      </rPr>
      <t>z 18 miesięc</t>
    </r>
    <r>
      <rPr>
        <sz val="11"/>
        <rFont val="Garamond"/>
        <family val="1"/>
      </rPr>
      <t>y od dnia zawarcia umowy.</t>
    </r>
  </si>
  <si>
    <t>DFP.271.130.2020.BM</t>
  </si>
  <si>
    <t>Dostawa produktów leczniczych, wyrobów medycznych, dietetycznych środków specjalnego przeznaczenia medycznego oraz smoczków i artykułów dla niemowląt do Apteki Szpitala Uniwersyteckiego w Krakowie.</t>
  </si>
  <si>
    <t>Oświadczamy, że oferowane przez nas w części: 21 (poz. 18, 20, 41, 46)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medyczne).</t>
  </si>
  <si>
    <t>Aripiprazole</t>
  </si>
  <si>
    <t>15 mg</t>
  </si>
  <si>
    <t>stała postać doustna</t>
  </si>
  <si>
    <t xml:space="preserve">Ilość </t>
  </si>
  <si>
    <t xml:space="preserve">Nazwa handlowa:
Dawka:
Postać/ Opakowanie:
</t>
  </si>
  <si>
    <t>Atorvastatinum*</t>
  </si>
  <si>
    <t>20 mg</t>
  </si>
  <si>
    <t>tabl.powl.</t>
  </si>
  <si>
    <t>40 mg</t>
  </si>
  <si>
    <t>Clozapinum*</t>
  </si>
  <si>
    <t>25 mg</t>
  </si>
  <si>
    <t>postać stała doustna</t>
  </si>
  <si>
    <t>100 mg</t>
  </si>
  <si>
    <t>Levomepromazinum</t>
  </si>
  <si>
    <t>25 mg/ml, 1 ml</t>
  </si>
  <si>
    <t>roztwór do wstrz.</t>
  </si>
  <si>
    <t>Cefuroxime axetil</t>
  </si>
  <si>
    <t>500 mg</t>
  </si>
  <si>
    <t>^z możliwośćią stosowania u pacjentów, którym wszczepia się stent w czasie zabiegu przezskórnej angioplastyki wieńcowej, w skojarzeniu z kwasem acetylosalicylowym</t>
  </si>
  <si>
    <t>Clopidogrel^</t>
  </si>
  <si>
    <t>75 mg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</si>
  <si>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</si>
  <si>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</si>
  <si>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</si>
  <si>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</si>
  <si>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</si>
  <si>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</si>
  <si>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</si>
  <si>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</si>
  <si>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</si>
  <si>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</si>
  <si>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</si>
  <si>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</si>
  <si>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</si>
  <si>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</si>
  <si>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</si>
  <si>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</si>
  <si>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</si>
  <si>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</si>
  <si>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</si>
  <si>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</si>
  <si>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</si>
  <si>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</si>
  <si>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</si>
  <si>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</si>
  <si>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</si>
  <si>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</si>
  <si>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</si>
  <si>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</si>
  <si>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</si>
  <si>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</si>
  <si>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</si>
  <si>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</si>
  <si>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</si>
  <si>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</si>
  <si>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Acidum
ursodeoxycholicum</t>
  </si>
  <si>
    <t>250 mg</t>
  </si>
  <si>
    <t>Alfacalcidolum</t>
  </si>
  <si>
    <t>0,25 µg</t>
  </si>
  <si>
    <t>Aripiprazolum ^^</t>
  </si>
  <si>
    <t>tabletki ulegające rozpadowi w jamie usnej</t>
  </si>
  <si>
    <t>Calcipotriolum +
Betamethasonum</t>
  </si>
  <si>
    <t>(50 mcg +
0,5 mg)/g; 30 g</t>
  </si>
  <si>
    <t xml:space="preserve">żel, butelka </t>
  </si>
  <si>
    <t>Carbamazepinum</t>
  </si>
  <si>
    <t>200mg</t>
  </si>
  <si>
    <t>200 mg</t>
  </si>
  <si>
    <t>tabletki o przedłużonym uwalnianiu lub tabletki o zmodyfikowanym uwalnianiu</t>
  </si>
  <si>
    <t>Cetirizini dihydrochloridum</t>
  </si>
  <si>
    <t>10 mg</t>
  </si>
  <si>
    <t>tabl. powl.</t>
  </si>
  <si>
    <t>Chlorprothixeni hydrochloridum</t>
  </si>
  <si>
    <t>50 mg</t>
  </si>
  <si>
    <t>Clarithromycinum</t>
  </si>
  <si>
    <t>125 mg/5 ml; 60 ml</t>
  </si>
  <si>
    <t>granulat do sporządzania zawiesiny doustnej</t>
  </si>
  <si>
    <t>Danazolum</t>
  </si>
  <si>
    <t>Gentamicinum</t>
  </si>
  <si>
    <t>3 mg / ml, 5 ml</t>
  </si>
  <si>
    <t xml:space="preserve">krople do oczu, roztwór </t>
  </si>
  <si>
    <t>Glimepiridum*</t>
  </si>
  <si>
    <t xml:space="preserve">1 mg </t>
  </si>
  <si>
    <t xml:space="preserve">2 mg </t>
  </si>
  <si>
    <t xml:space="preserve">4 mg </t>
  </si>
  <si>
    <t>Goserelinum</t>
  </si>
  <si>
    <t>3,6 mg</t>
  </si>
  <si>
    <t>implant podskórny, amp-strzyk</t>
  </si>
  <si>
    <t>Ipratropii bromidum</t>
  </si>
  <si>
    <t>20 mcg / dawkę inh., 10 ml (200 dawek)</t>
  </si>
  <si>
    <t>aerozol</t>
  </si>
  <si>
    <t>Levodopum + Carbidopum</t>
  </si>
  <si>
    <t>250 mg + 25 mg</t>
  </si>
  <si>
    <t>Loratadinum***</t>
  </si>
  <si>
    <t>Melphalanum ^</t>
  </si>
  <si>
    <t>2 mg</t>
  </si>
  <si>
    <t>Methylprednisolone</t>
  </si>
  <si>
    <t>4 mg</t>
  </si>
  <si>
    <t>Methylprednisolonum</t>
  </si>
  <si>
    <t>40mg/ml; 1ml</t>
  </si>
  <si>
    <t>zawiesina do wstrzykiwań, fiol.</t>
  </si>
  <si>
    <t>Mometasoni furoas</t>
  </si>
  <si>
    <t>50 mcg/dawkę odmierzoną; 18 g</t>
  </si>
  <si>
    <t>aerozol do nosa,
zawiesina, butelka</t>
  </si>
  <si>
    <t>Perazinum*</t>
  </si>
  <si>
    <t>Primidonum</t>
  </si>
  <si>
    <t>Propafenonum</t>
  </si>
  <si>
    <t>150 mg</t>
  </si>
  <si>
    <t>Quetiapinum ^^</t>
  </si>
  <si>
    <t>Quetiapinum* ^^</t>
  </si>
  <si>
    <t>300 mg</t>
  </si>
  <si>
    <t>400 mg</t>
  </si>
  <si>
    <t>Rifampicinum + Isoniazidum</t>
  </si>
  <si>
    <t>300 mg + 150 mg</t>
  </si>
  <si>
    <t>Riluzolum ^^</t>
  </si>
  <si>
    <t>Risperidonum</t>
  </si>
  <si>
    <t>1 mg/ml, 100 ml</t>
  </si>
  <si>
    <t>roztwór doustny</t>
  </si>
  <si>
    <t>Pyrazinamidum</t>
  </si>
  <si>
    <t>Salmeterol</t>
  </si>
  <si>
    <t>50 µg</t>
  </si>
  <si>
    <t>proszek do inh. 60 dawek</t>
  </si>
  <si>
    <t>Spiramycinum</t>
  </si>
  <si>
    <t>3 mln j.m.</t>
  </si>
  <si>
    <t>Tioguaninum ^</t>
  </si>
  <si>
    <t>Theophyllinum</t>
  </si>
  <si>
    <t>tabl. o przedł. uwalnianiu</t>
  </si>
  <si>
    <t>Tramadoli hydrochloridum</t>
  </si>
  <si>
    <t xml:space="preserve">100 mg/ml; 10 ml </t>
  </si>
  <si>
    <t>krople doustne, roztwór</t>
  </si>
  <si>
    <t>Triptorelinum</t>
  </si>
  <si>
    <t>3,75 mg</t>
  </si>
  <si>
    <t>proszek i rozpuszczalnik do sporządzania zawiesiny o przedłużonym uwalnianiu do wstrzykiwań; 1 fiol. liof. + amp. rozp. 2 ml + strzyk.+ igły</t>
  </si>
  <si>
    <t>Warfarinum natricum*</t>
  </si>
  <si>
    <t>3 mg</t>
  </si>
  <si>
    <t>5 mg</t>
  </si>
  <si>
    <r>
      <t>tabl. o przedłużonym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>uwalnianiu</t>
    </r>
  </si>
  <si>
    <t>Formoteroli fumaras</t>
  </si>
  <si>
    <t>12 mcg x 60 kaps. w blistrach + inhalator</t>
  </si>
  <si>
    <t xml:space="preserve">proszek do inhalacji w kapsułkach twardych </t>
  </si>
  <si>
    <t>* wymagany jeden podmiot odpowiedzialny w przypadku tej samej substancji czynnej</t>
  </si>
  <si>
    <t>^Wykaz C obwieszczenia MZ aktualny na dzień składania oferty</t>
  </si>
  <si>
    <t>*** opakow nie większe niż 10 tabl.</t>
  </si>
  <si>
    <t>Valganciclovirum</t>
  </si>
  <si>
    <t xml:space="preserve"> 450 mg</t>
  </si>
  <si>
    <t>Kalii chloridum</t>
  </si>
  <si>
    <t>782 mg
K+/10 ml</t>
  </si>
  <si>
    <t>syrop, 150 ml</t>
  </si>
  <si>
    <t>Klopidogrel</t>
  </si>
  <si>
    <t>postać możliwa do dekompzycji do podania do sondy</t>
  </si>
  <si>
    <t>Levodopum + Benserazidum</t>
  </si>
  <si>
    <t xml:space="preserve"> 100+25 mg</t>
  </si>
  <si>
    <t xml:space="preserve"> tabl. do sporządzania zawiesiny doustnej,</t>
  </si>
  <si>
    <t>Venlafaxine*</t>
  </si>
  <si>
    <t>37,5 mg</t>
  </si>
  <si>
    <t>Flucitosinum</t>
  </si>
  <si>
    <t>10 mg/ml; 250 ml</t>
  </si>
  <si>
    <t>proszek do sporządzania roztworu do infuzji, fiol. proszku</t>
  </si>
  <si>
    <t>Cisatracurium</t>
  </si>
  <si>
    <t>10 mg/ 5 ml</t>
  </si>
  <si>
    <t xml:space="preserve">roztwór do wstrz. i inf. </t>
  </si>
  <si>
    <t>Benzylpenicillinum
kalicum*</t>
  </si>
  <si>
    <t>1 000 000 j.m.</t>
  </si>
  <si>
    <t>proszek do sporządzania roztworu do wstrzykiwań dożylnych i domięśniowych</t>
  </si>
  <si>
    <t>3 000 000 j.m.</t>
  </si>
  <si>
    <t>5 000 000 j.m.</t>
  </si>
  <si>
    <t>Levofloxacinum*</t>
  </si>
  <si>
    <t>0,5 g</t>
  </si>
  <si>
    <t>roztwór do infuzji, fiol.</t>
  </si>
  <si>
    <t>0,25 g</t>
  </si>
  <si>
    <t>Fidaxomicinum</t>
  </si>
  <si>
    <t>200 mg x 20 tabl powl</t>
  </si>
  <si>
    <t>20 tabl. powl.</t>
  </si>
  <si>
    <t>7,5 mg/ml; 1,3 ml</t>
  </si>
  <si>
    <t>Etomidatum</t>
  </si>
  <si>
    <t>20 mg/10 ml</t>
  </si>
  <si>
    <t xml:space="preserve">emulsja do wstrz. doż. </t>
  </si>
  <si>
    <t>Gentamicinum*</t>
  </si>
  <si>
    <t>3 mg/ ml; 80 ml</t>
  </si>
  <si>
    <t>roztwór do infuzji, butelka</t>
  </si>
  <si>
    <t>3 mg/ ml; 120 ml</t>
  </si>
  <si>
    <t>Roztwór Ringera(Calcii chloridum, Kalii chloridum, Natrii chloridum)</t>
  </si>
  <si>
    <t>(0,243mg -0,33mg+0,3mg+8,6mg)/ml; 500 ml</t>
  </si>
  <si>
    <t>Butelka stojąca z tworzywa sztucznego z dwoma niezależnymi identycznymi portami podawczymi</t>
  </si>
  <si>
    <t>Każda ampułko-strzykawka (0,3 ml) zawiera 1,5 mg soli sodowej fondaparynuksu; subst. pom.: chlorek sodu
woda do wstrzykiwań, kwas solny, wodorotlenek sodu</t>
  </si>
  <si>
    <t>2,5mg/0,5ml</t>
  </si>
  <si>
    <t>roztwór do wstrzykiwań, ampułkostrzyk.</t>
  </si>
  <si>
    <t>* w przypadku tej samej substancji czynnej wymagany ten sam podmiot odpowiedzialny</t>
  </si>
  <si>
    <t>^ import docelowy</t>
  </si>
  <si>
    <t>Immunoglobulinum humanum hepatitidis B ad usum intravenosum*</t>
  </si>
  <si>
    <t>(50 j.m./ml)  2 ml</t>
  </si>
  <si>
    <t>roztwór do inf.; fiol.</t>
  </si>
  <si>
    <t>Immunoglobulinum
humanum hepatitidis B ad
usum intravenosum*</t>
  </si>
  <si>
    <t>(50 j.m./ml) 10 ml</t>
  </si>
  <si>
    <t>roztwór do inf. ; fiol.</t>
  </si>
  <si>
    <t>Immunoglobulins human*</t>
  </si>
  <si>
    <t>1 ml zawiera : 50 mg białka (co najmniej 96% immunoglobuliny ludzkiej) w tym Ig G1 57%, IgG2 37%, IgG3 3%, IgG4 3%, Max zawartość IgA 2000 mcg</t>
  </si>
  <si>
    <t>roztwór do wlewu doż. ;1 g/ 20 ml</t>
  </si>
  <si>
    <t>roztwór do wlewu doż. ; 2,5 g/ 50 ml</t>
  </si>
  <si>
    <t>Immunoglobulinum humanum varicellae ad usum intravenosum* ^</t>
  </si>
  <si>
    <t>25 j.m./ml, 5ml</t>
  </si>
  <si>
    <t>roztwór do wlewu dożylnego, amp</t>
  </si>
  <si>
    <t>25 j.m./ml, 20ml</t>
  </si>
  <si>
    <t>Heminum humanum</t>
  </si>
  <si>
    <t>25 mg/ml; 10 ml</t>
  </si>
  <si>
    <t>koncentrat do sporządzania roztworu do infuzji; amp</t>
  </si>
  <si>
    <t>Clopidogrel^^</t>
  </si>
  <si>
    <t>Enoxaparinum natricum</t>
  </si>
  <si>
    <t>100 mg/1 ml</t>
  </si>
  <si>
    <t>Isosorbidi mononitras*</t>
  </si>
  <si>
    <t>Isosorbidi mononitras</t>
  </si>
  <si>
    <t>60 mg</t>
  </si>
  <si>
    <t>tabletki  o przedłużonym uwalnianiu</t>
  </si>
  <si>
    <t>Milrinonum</t>
  </si>
  <si>
    <t>1 mg/ml</t>
  </si>
  <si>
    <t>roztwór do wstrzykiwań, amp.</t>
  </si>
  <si>
    <t>Natrii valproas + Acidum valproicum*</t>
  </si>
  <si>
    <t>200 mg + 87 mg</t>
  </si>
  <si>
    <t>tabletki powlekane  o przedłużonym uwalnianiu</t>
  </si>
  <si>
    <t>333 mg + 145 mg</t>
  </si>
  <si>
    <t>tabletki powlekane o przedłużonym uwalnianiu</t>
  </si>
  <si>
    <t>Rasburicase^</t>
  </si>
  <si>
    <t>proszek i rozpuszczalnik do przygotowania koncentratu do sporządzenia roztworu do infuzji dozylnych</t>
  </si>
  <si>
    <t>^^ z możliwośćią stosowania u pacjentów, którym wszczepia się stent w czasie zabiegu przezskórnej angioplastyki wieńcowej, w skojarzeniu z kwasem acetylosalicylowym</t>
  </si>
  <si>
    <t>Aciclovirum</t>
  </si>
  <si>
    <t>50 mg/g; 5 g</t>
  </si>
  <si>
    <t>krem</t>
  </si>
  <si>
    <t xml:space="preserve">Aloe pulv.+ Frangulae cortex extractum siccum </t>
  </si>
  <si>
    <t>35 mg + 42 mg</t>
  </si>
  <si>
    <t>draż.</t>
  </si>
  <si>
    <t>Atropini sulfas</t>
  </si>
  <si>
    <t>0,25 mg</t>
  </si>
  <si>
    <t xml:space="preserve">postać stała doustna </t>
  </si>
  <si>
    <t>Betamethasonum +
Acidum salicylicum</t>
  </si>
  <si>
    <t>(0,5 mg + 20
mg)/g, 50 ml</t>
  </si>
  <si>
    <t>płyn na skórę</t>
  </si>
  <si>
    <t>Betaxololi hydrochloridum</t>
  </si>
  <si>
    <t>tabletki powlekane</t>
  </si>
  <si>
    <t>Budesonidum</t>
  </si>
  <si>
    <t>50 mcg / dawkę, 10 ml (200 dawek)</t>
  </si>
  <si>
    <t>aerozol do nosa, zawiesina</t>
  </si>
  <si>
    <t>Calcii dobesilas</t>
  </si>
  <si>
    <t>Carbo medicinalis</t>
  </si>
  <si>
    <t>KAPSUŁKI</t>
  </si>
  <si>
    <t>Carbetocinum</t>
  </si>
  <si>
    <t>100 mcg/ml; 1 ml</t>
  </si>
  <si>
    <t>roztwór do
wstrzykiwań, fiol</t>
  </si>
  <si>
    <t>Ciprofloxacinum</t>
  </si>
  <si>
    <t>3mg/ml, 5ml</t>
  </si>
  <si>
    <t>krople do oczu, roztwór</t>
  </si>
  <si>
    <t xml:space="preserve">Colchicine </t>
  </si>
  <si>
    <t>0,5 mg</t>
  </si>
  <si>
    <t>Diclofenacum*</t>
  </si>
  <si>
    <t>tabl. powl. lub tabletki dojelitowe</t>
  </si>
  <si>
    <t>Ergotamini tartras
+ Coffeinum</t>
  </si>
  <si>
    <t>1 mg
+ 100 mg</t>
  </si>
  <si>
    <t>tabletki drażowane</t>
  </si>
  <si>
    <t>Erythromycini cyclocarbonas</t>
  </si>
  <si>
    <t>25 mg / ml,  30 ml</t>
  </si>
  <si>
    <t>płyn do stos. na skórę</t>
  </si>
  <si>
    <t>Erythromycinum</t>
  </si>
  <si>
    <t>5 mg/g; 3,5 g</t>
  </si>
  <si>
    <t>maść do oczu</t>
  </si>
  <si>
    <t>Extractum fluidum ex: Matricariae flos, Quercus cortex, Salviae folium, Arnicae herba, Calami rhizoma Menthae piperitae herba, Thymi herba + etanol 60-70% (V/V)</t>
  </si>
  <si>
    <t>100 ml</t>
  </si>
  <si>
    <t>płyn do stos. w jamie ustnej</t>
  </si>
  <si>
    <t>Hipertoniczny 100% r-r wody morskiej, wzbogacony jonami miedzi i manganu, bez konserwantów</t>
  </si>
  <si>
    <t>odpowiednik 28 g/L NaCl</t>
  </si>
  <si>
    <t>roztwór do stosowania u dzieci, 30 ml</t>
  </si>
  <si>
    <t>Hydrochlorothiazidum</t>
  </si>
  <si>
    <t>Inhalator kompatybilny do preparatu z pozycji 45</t>
  </si>
  <si>
    <t>nie dotyczy</t>
  </si>
  <si>
    <t>inhalator</t>
  </si>
  <si>
    <t>Inosinum pranobexum</t>
  </si>
  <si>
    <t>Isoconazoli nitras +
Diflucortoloni valeras</t>
  </si>
  <si>
    <t>15 g</t>
  </si>
  <si>
    <t>Ketokonazolum preferowany produkt z rejestracją we wskazaniu choroba Cushinga</t>
  </si>
  <si>
    <t>tabl.</t>
  </si>
  <si>
    <t>Linagliptinum</t>
  </si>
  <si>
    <t xml:space="preserve">100 g zawiera: 66 g węglowodanów, 0,3 g tłuszczu, 29,8 g błonnika, 6 mg sodu, 335 mg wapnia; 8,8 mg żelaza, 5,3 mg cynku. Wartość energetyczna 318 kcal/100 g proszku </t>
  </si>
  <si>
    <t xml:space="preserve">proszek; 135 g; </t>
  </si>
  <si>
    <t>Montelukastum</t>
  </si>
  <si>
    <t>4 g</t>
  </si>
  <si>
    <t>granulat</t>
  </si>
  <si>
    <t>Naltrexoni hydrochloridum**</t>
  </si>
  <si>
    <t>Nystatinum</t>
  </si>
  <si>
    <t>granulat do sprządz. zaw. doust. i stos. w jamie ustnej</t>
  </si>
  <si>
    <t>Opipramoli hydrochloridum</t>
  </si>
  <si>
    <t>Pravastatin</t>
  </si>
  <si>
    <t>Promazini hydrochloridum</t>
  </si>
  <si>
    <t>Promethazini
hydrochloridum</t>
  </si>
  <si>
    <t>5 mg/5 ml; 150 ml</t>
  </si>
  <si>
    <t>syrop</t>
  </si>
  <si>
    <t>Racecadotril</t>
  </si>
  <si>
    <t>10x kaps twarde</t>
  </si>
  <si>
    <t>Retinoli palmitas</t>
  </si>
  <si>
    <t>50 000 j.m. / ml, 10 ml</t>
  </si>
  <si>
    <t>płyn doustny</t>
  </si>
  <si>
    <t>Rupatadinum</t>
  </si>
  <si>
    <t>Saccharomyces boulardii</t>
  </si>
  <si>
    <t>proszek do
sporządzania
zawiesiny doustnej</t>
  </si>
  <si>
    <t>Sitagliptinum**</t>
  </si>
  <si>
    <t>Tacrolimus</t>
  </si>
  <si>
    <t>0,1%; 30 g</t>
  </si>
  <si>
    <t>maść</t>
  </si>
  <si>
    <t>20 mg/ml, 10 ml</t>
  </si>
  <si>
    <t>roztwór do
wstrzykiwań i infuzji
dożylnych</t>
  </si>
  <si>
    <t>Thrombinum</t>
  </si>
  <si>
    <t>400 j.m., 2 ml</t>
  </si>
  <si>
    <t>amp.</t>
  </si>
  <si>
    <t>Trehalose</t>
  </si>
  <si>
    <t>3%, 10 ml</t>
  </si>
  <si>
    <t>krople do oczu</t>
  </si>
  <si>
    <t>Troxerutinum</t>
  </si>
  <si>
    <t>50 mg/ml; 10 ml</t>
  </si>
  <si>
    <t>krople do oczu,
roztwór</t>
  </si>
  <si>
    <t>Voriconazole</t>
  </si>
  <si>
    <t>40 mg/ml; butelka 45 g</t>
  </si>
  <si>
    <t>proszek do sporządzania zawiesiny doustnej</t>
  </si>
  <si>
    <t>Zuclopenthixoli acetas</t>
  </si>
  <si>
    <t>50 mg/ml, 1 ml</t>
  </si>
  <si>
    <t>Tiotropium</t>
  </si>
  <si>
    <t xml:space="preserve">18 mcg/dawkę inh. X 90 kaps </t>
  </si>
  <si>
    <t xml:space="preserve">proszek do inhalacji
w kapsułkach
twardych, </t>
  </si>
  <si>
    <t>Dwuzasadowy fosforan sodu, jednozasadowy fosforan sodu, chlorek wapnia</t>
  </si>
  <si>
    <t xml:space="preserve">Dwuzasadowy fosforan sodu 0,032, jednozasadowy fosforan sodu 0,009, chlorek wapnia 0,0052, chlorek sodu 0,569, woda oczyszczona qs </t>
  </si>
  <si>
    <t>Płyn do płukania jamy ustnej. Roztwór wodny. 64 fiol a 15 ml</t>
  </si>
  <si>
    <t>Ilość opakowań po 64 fiol a 15 ml</t>
  </si>
  <si>
    <t>2,2 g proszku zaw.: 0,6 g białka; wapń - 33 mg; fosfor - 19 mg; 1 szszetka - 8 kcal, 100 mOsmol/l</t>
  </si>
  <si>
    <t>** opakowanie nie większe niż 30 tabletek</t>
  </si>
  <si>
    <t>2 T.U./dawkę 0,1 ml; 1,5ml</t>
  </si>
  <si>
    <t>roztwór do wstrzykiwań;fiol.</t>
  </si>
  <si>
    <t>Pantoprazolum</t>
  </si>
  <si>
    <t>40mg</t>
  </si>
  <si>
    <t>proszek do sporządzania roztworu do wstrzykiwań, fiol.</t>
  </si>
  <si>
    <t>Fibrynogen ludzki, aprotynina; trombina ludzka, chlorek wapnia*</t>
  </si>
  <si>
    <t>91 mg/ml, 3000KIU/ml; 500j.m./ml, 40 mcg/ml; 2ml</t>
  </si>
  <si>
    <t xml:space="preserve"> proszek i rozpuszczlnik do przygotowania kleju do tkanek / Opakowanie: 1 zestaw do sporz. 2 ml
produktu: 2 fiol. proszku + 2
fiol. rozp. + zestaw do
odtwarzania i nakładania</t>
  </si>
  <si>
    <t>91 mg/ml, 3000KIU/ml; 500j.m./ml, 40 mcg/ml; 4ml</t>
  </si>
  <si>
    <t xml:space="preserve"> proszek i rozpuszczlnik do przygotowania kleju do tkanek / Opakowanie: 1 zestaw do sporz. 4 ml
produktu: 2 fiol. proszku + 2
fiol. rozp. + zestaw do
odtwarzania i nakładania</t>
  </si>
  <si>
    <t>91 mg/ml, 3000KIU/ml; 500j.m./ml, 40 mcg/ml; 10ml</t>
  </si>
  <si>
    <t xml:space="preserve"> proszek i rozpuszczlnik do przygotowania kleju do tkanek/ Opakowanie: 1 zestaw do sporz. 10 ml
produktu: 2 fiol. proszku + 2
fiol. rozp. + zestaw do
odtwarzania i nakładania</t>
  </si>
  <si>
    <t>zestawów</t>
  </si>
  <si>
    <t>Eptacog alfa (activated)*</t>
  </si>
  <si>
    <t>1 mg (50 Kj.m)</t>
  </si>
  <si>
    <t>proszek i rozp. do sporz. roztw. do wstrz.; fiolka proszku + 1 amp-strzyk. rozpuszczalnika z oddzielnym tłokiem strzykawki + łącznik fiolki do rekonstytucji + zestaw do podania: 2 waciki nasączone alkoholem, 1 zestaw do wlewu (przewód i igła motylkowa z osłonką igły), 2 gaziki i 2 plastry (opatrunki samoprzylepne)</t>
  </si>
  <si>
    <t>2 mg  (100 Kj.m)</t>
  </si>
  <si>
    <t>5 mg  (250 Kj.m)</t>
  </si>
  <si>
    <t>Zoledronic acid</t>
  </si>
  <si>
    <t>5 mg/100 ml</t>
  </si>
  <si>
    <t>Caffeinum</t>
  </si>
  <si>
    <t>20 mg/ml; 1 ml</t>
  </si>
  <si>
    <t>roztwór do infuzji i roztwór
doustny</t>
  </si>
  <si>
    <t>Dabigatranum etexilatum*</t>
  </si>
  <si>
    <t>110 mg</t>
  </si>
  <si>
    <t>1 µg</t>
  </si>
  <si>
    <t>Bisacodylum</t>
  </si>
  <si>
    <t>czopki doodbytnicze</t>
  </si>
  <si>
    <t>Diclofenacum</t>
  </si>
  <si>
    <t xml:space="preserve">czopki doodbytnicze </t>
  </si>
  <si>
    <t>Eptifibatide*</t>
  </si>
  <si>
    <t>0,75 mg/ml</t>
  </si>
  <si>
    <t>roztwór do infuzji, fiol. 100 ml</t>
  </si>
  <si>
    <t>2 mg/ml</t>
  </si>
  <si>
    <t>roztwór do wstrzykiwań, fiol. 10 ml</t>
  </si>
  <si>
    <t>Phenylbutazonum</t>
  </si>
  <si>
    <t>50 mg/g, 30 g</t>
  </si>
  <si>
    <t>maść:  tuba 30 g</t>
  </si>
  <si>
    <t>Mupirocinum</t>
  </si>
  <si>
    <t>20mg/g, 3g</t>
  </si>
  <si>
    <t>maść do nosa</t>
  </si>
  <si>
    <t xml:space="preserve">Pentamidine </t>
  </si>
  <si>
    <t>0,3g</t>
  </si>
  <si>
    <t>amp</t>
  </si>
  <si>
    <t>Immunoglobulina anty-T limfocytarna pochodzenia zwierzęcego stosowana u ludzi</t>
  </si>
  <si>
    <t>20 mg/ml, 5 ml</t>
  </si>
  <si>
    <t>koncentrat do sporządzania roztworu do infuzji,  fiolka a 5 ml,</t>
  </si>
  <si>
    <t>Bupivacainum + Epinephrinum</t>
  </si>
  <si>
    <t>(5 mg + 0,005 mg) /ml, 20 ml</t>
  </si>
  <si>
    <t xml:space="preserve">roztwór do wstrz. </t>
  </si>
  <si>
    <t>Wyciąg alergenowy jadów owadów błonkoskrzydłych osy adsorbowanych na Al(OH)3, podtrzymujący *</t>
  </si>
  <si>
    <t>Do zakupu :      100 000 SQ-U/ml; 5 ml</t>
  </si>
  <si>
    <t xml:space="preserve">zawiesina do wstrz., fiol. </t>
  </si>
  <si>
    <t>Zawiera wyciąg alergenowy jadów owadów błonkoskrzydłych pszczoły adsorbowanych na Al(OH)3, podtrzymujący *</t>
  </si>
  <si>
    <t>Do zakupu :     100 000 SQ-U/ml; 5 ml</t>
  </si>
  <si>
    <t>Jad owadów błonkoskrzydłych (osa) do testów skórnych i immunoterapii swoistej *</t>
  </si>
  <si>
    <t xml:space="preserve">120 mcg </t>
  </si>
  <si>
    <t xml:space="preserve">proszek i rozpuszczalnik do sporządzenia roztworu x 6 fiolek </t>
  </si>
  <si>
    <t>Jad owadów błonkoskrzydłych (pszczoła) do testów skórnych i immunoterapii swoistej *</t>
  </si>
  <si>
    <t>Preparat złożony (do rozcieńczania jadów)*</t>
  </si>
  <si>
    <t>4,5 ml</t>
  </si>
  <si>
    <t>fiol. z roztw. x  10 fiol.</t>
  </si>
  <si>
    <t>Methylprednisolonum*</t>
  </si>
  <si>
    <t>proszek i rozp. do sporządzania roztworu do wstrzykiwań, fiol. proszku + rozp.</t>
  </si>
  <si>
    <t>125 mg</t>
  </si>
  <si>
    <t xml:space="preserve">proszek i rozp. do sporządzania roztworu do wstrzykiwań, fiol. proszku + rozp.
</t>
  </si>
  <si>
    <t>Cefuroximum</t>
  </si>
  <si>
    <t>proszek do sporządzania roztworu do wstrzykiwań, fiol. 1 + igła z filtrem</t>
  </si>
  <si>
    <t>Ferri hydroxidum saccharum</t>
  </si>
  <si>
    <t>100 mg Fe3+/5 ml</t>
  </si>
  <si>
    <t>roztwór do wstrzykiwań i infuzji</t>
  </si>
  <si>
    <t>Aciclovir</t>
  </si>
  <si>
    <t xml:space="preserve">proszek do przyg. roztw. do inf. </t>
  </si>
  <si>
    <t>Thiopentalum natricum</t>
  </si>
  <si>
    <t>1000 mg</t>
  </si>
  <si>
    <t>proszek do sporządzania roztworu do wstrzykiwań; fiol.</t>
  </si>
  <si>
    <t>Alergeny lecznicze przeciwko jadom owadów błonkoskrzydłych pszczoły*</t>
  </si>
  <si>
    <t>120mcg (stężenie 4)</t>
  </si>
  <si>
    <t xml:space="preserve">proszek do sporządzania roztworu do wstrzykiwań podskórnych,( fiolka z proszkiem + fiolka z rozpuszczalnikiem z albuminą po 5 ml) x 4 </t>
  </si>
  <si>
    <t>Alergeny lecznicze przeciwko jadom owadów błonkoskrzydłych osy*</t>
  </si>
  <si>
    <t>proszek do sporządzania roztworu do wstrzykiwań podskórnych,(fiolka z proszkiem + fiolka z rozpuszczalnikiem z albuminą po 5 ml) x 4</t>
  </si>
  <si>
    <t>Rozcieńczalnik na 1 ml: 0,3 mg albuminy ludzkiej; 4 mg fenolu i 9 mg chlorku sodu; 5 ml*</t>
  </si>
  <si>
    <t>5 ml</t>
  </si>
  <si>
    <t xml:space="preserve"> fiolka z rozcieńczalnikiem; 5 ml x 10 fiol.</t>
  </si>
  <si>
    <t>^ produkt musi być rozpuszczany w butelce plastikowej bez PCV</t>
  </si>
  <si>
    <t>Carmustine^</t>
  </si>
  <si>
    <t xml:space="preserve">fiol. + rozp. 3 ml, </t>
  </si>
  <si>
    <t>Dieta wysokokaloryczna (1,3 kcal/ml), bogatoresztkowa stosowana w niewydolności wątroby; Białko (wysoka zawartość aminokwasów rozgałęzionych, niska zawartość aminokwasów aromatycznych): soja, mleko (kazeina); aminokwasy, tłuszcze (22% MCT): MCT, olej sojowy, olej rzepakowy; węglowodany: maltodekstryny; błonnik: polisacharydy soi, nie zawiera glutenu, klinicznie wolny od laktozy; skł. min.; pierw. śladowe; wit.,</t>
  </si>
  <si>
    <t xml:space="preserve">Gotowy do użycia, przeznaczony do żywienia dojelitowego przez zgłębnik; w worku zabezpieczonym samozasklepiającą się membraną </t>
  </si>
  <si>
    <t>^ Import Docelowy</t>
  </si>
  <si>
    <t>Bumetanide ^</t>
  </si>
  <si>
    <t>2 mg/4 ml</t>
  </si>
  <si>
    <t>inj., amp</t>
  </si>
  <si>
    <t>Dihydralazin^</t>
  </si>
  <si>
    <t>0,025 g</t>
  </si>
  <si>
    <t>amp. + rozp.  2ml</t>
  </si>
  <si>
    <t xml:space="preserve">HYALURONIDASE^
</t>
  </si>
  <si>
    <t>150 j.m.</t>
  </si>
  <si>
    <t>LABETALOL^</t>
  </si>
  <si>
    <t>tabl</t>
  </si>
  <si>
    <t>Methylergometrine^</t>
  </si>
  <si>
    <t>0,2 mg/ 1 ml</t>
  </si>
  <si>
    <t>Pentamidine ^</t>
  </si>
  <si>
    <t>VERAPAMIL^</t>
  </si>
  <si>
    <t>0,005 G/2 ML</t>
  </si>
  <si>
    <t>inj.</t>
  </si>
  <si>
    <t>FOSCARNET SODIUM^</t>
  </si>
  <si>
    <t>0,024 G/1 ML; 250 ml</t>
  </si>
  <si>
    <t>SULPHAN BLUE^</t>
  </si>
  <si>
    <t>2,5%/2 ML</t>
  </si>
  <si>
    <t xml:space="preserve">ARTEMETHER+LUMEFANTRINE ^
</t>
  </si>
  <si>
    <t>20 mg +120 mg</t>
  </si>
  <si>
    <t>tabletki</t>
  </si>
  <si>
    <t>INDOCYANINE GREEN^</t>
  </si>
  <si>
    <t>fiol</t>
  </si>
  <si>
    <t>LOMUSTYNA ^</t>
  </si>
  <si>
    <t>Fenoldopam ^</t>
  </si>
  <si>
    <t>10 mg/1 ml</t>
  </si>
  <si>
    <t>PAROMOMYCIN ^</t>
  </si>
  <si>
    <t>kap</t>
  </si>
  <si>
    <t>0,02 g</t>
  </si>
  <si>
    <t>liofilizat; fiol.</t>
  </si>
  <si>
    <t>* wymagany jeden producent</t>
  </si>
  <si>
    <t>90 ml</t>
  </si>
  <si>
    <t>Preparat mlekozastępczy, zawierającym krótkołańcuchowe peptydy i wolne aminokwasy stosowany u niemowląt z alergią pokarmową na białka, w tym białka mleka krowiego i soi, chorobą trzewną, niedoborem disacharydaz (częściowa nietolerancja laktozy i sacharozy), płyn, butelka</t>
  </si>
  <si>
    <t>smoczek</t>
  </si>
  <si>
    <t>sztuka, smoczek pasujący do butelki z pozycji 1</t>
  </si>
  <si>
    <t>Klarowny węglowodanowy preparat płynny zawiera fruktozę i substancje słodzące, do przedoperacyjnego postępowania dietetycznego u pacjentów chirurgicznych, zmniejsza pooperacyjną insulinooporność, nie zawiera glutenu, laktozy i błonnika</t>
  </si>
  <si>
    <t>100ml zawiera: 12,6 g węglowodanów, składniki mineralne: 50mg sodu, 122 mg potasu, 6 mg chloru, 6 mg wapnia, 1 mg fosforu, 1 mg magnezu; 50 kcal/215 kJ; 240 mOsmol/l</t>
  </si>
  <si>
    <t>Dieta kompletna, normokaloryczna (1 kcal/1ml), bezresztkowa; zawiera mieszaninę wolnych aminokwasów i krótkołańcuchowych peptydów, węglowodany (maltodekstryna), witaminy i składniki mineralne; o niskiej zawartości tłuszczu. Klinicznie wolna od laktozy, bezglutenowa, bezresztkowa*</t>
  </si>
  <si>
    <t>100 ml płynu zawiera: 4,0 g białka; 17,6 g węglowodanów; 1,7 g tłuszczu; składniki mineralne i witaminy oraz 37 mg choliny, 10 mg tauryny; 100 kcal; 455 mOsm/l</t>
  </si>
  <si>
    <t xml:space="preserve">100 g proszku zawiera 87,2 g białka; 1,6 g tłuszczów; 1,2 g węglowodanów oraz składniki mineralne: 110 mg sodu, 140 mg potasu, 180 mg chloru, 1350 mg wapnia, 700 mg fosforu i do 20 mg magnezu. Wartość energetyczna 100 g proszku: 368 kcal. </t>
  </si>
  <si>
    <t>225g</t>
  </si>
  <si>
    <t xml:space="preserve">Dieta cząstkowa o dużej zawartości białka  oraz wapnia  i małej zawartości tłuszczu. Zawiera związki mineralne. Preparat bezglutenowy. Proszek; puszka </t>
  </si>
  <si>
    <t>Bogatoenergetyczny (384 kcal) preparat odżywczy otrzym. w wyniku enzym. hydrolizy skrobi kukurydzianej zaw. maltodekstryny (88,8%), maltozę (4,3%) i glukozę (1,9%) nie zawiera sacharozy, fruktozy, galaktozy i laktozy</t>
  </si>
  <si>
    <t>400 g</t>
  </si>
  <si>
    <t>proszek</t>
  </si>
  <si>
    <t>Dieta kompletna, wysokobiałkowa, bogatoresztkowa, hiperkaloryczna (1,28 kcal/ml), kazeina maltodekstryny, tłuszcze wyłącznie LCT, klinicznie wolna od laktozy, bezglutenowa.*</t>
  </si>
  <si>
    <t>100 ml płynu zawiera: 7,5 g białka;15,4 g węglowodanów; 3,7g tłuszczu; składniki mineralne i witaminy oraz 46 mg choliny; 128 kcal; 270 mOsm/l</t>
  </si>
  <si>
    <r>
      <t xml:space="preserve">100 ml płynu zawiera: 6 g białka, 18,5 g węglowodanów, 5,8 g tłuszczu (w tym kwasy nasycone </t>
    </r>
    <r>
      <rPr>
        <b/>
        <sz val="11"/>
        <rFont val="Garamond"/>
        <family val="1"/>
      </rPr>
      <t>1,5 g, wielonienasycone 1,1 g</t>
    </r>
    <r>
      <rPr>
        <sz val="11"/>
        <rFont val="Garamond"/>
        <family val="1"/>
      </rPr>
      <t xml:space="preserve">); składniki mineralne, </t>
    </r>
    <r>
      <rPr>
        <b/>
        <sz val="11"/>
        <rFont val="Garamond"/>
        <family val="1"/>
      </rPr>
      <t>karotenoidy 0,30 g;</t>
    </r>
    <r>
      <rPr>
        <sz val="11"/>
        <rFont val="Garamond"/>
        <family val="1"/>
      </rPr>
      <t xml:space="preserve"> 55 mg choliny, witaminy; 150 kcal; </t>
    </r>
    <r>
      <rPr>
        <b/>
        <sz val="11"/>
        <rFont val="Garamond"/>
        <family val="1"/>
      </rPr>
      <t>360</t>
    </r>
    <r>
      <rPr>
        <sz val="11"/>
        <rFont val="Garamond"/>
        <family val="1"/>
      </rPr>
      <t xml:space="preserve"> mOsm/l. </t>
    </r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</si>
  <si>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</si>
  <si>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</si>
  <si>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</si>
  <si>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</si>
  <si>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</si>
  <si>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</si>
  <si>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</si>
  <si>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</si>
  <si>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</si>
  <si>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</si>
  <si>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</si>
  <si>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</si>
  <si>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</si>
  <si>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</si>
  <si>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</si>
  <si>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</si>
  <si>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</si>
  <si>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</si>
  <si>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</si>
  <si>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</si>
  <si>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</si>
  <si>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</si>
  <si>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</si>
  <si>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</si>
  <si>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</si>
  <si>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</si>
  <si>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r>
      <t xml:space="preserve">Dieta kompletna, hiperkaloryczna (1,5 kcal/1ml), zawiera białko (kazeina, </t>
    </r>
    <r>
      <rPr>
        <b/>
        <sz val="11"/>
        <rFont val="Garamond"/>
        <family val="1"/>
      </rPr>
      <t>serwatka, soja, groch</t>
    </r>
    <r>
      <rPr>
        <sz val="11"/>
        <rFont val="Garamond"/>
        <family val="1"/>
      </rPr>
      <t xml:space="preserve">), tłuszcz </t>
    </r>
    <r>
      <rPr>
        <b/>
        <sz val="11"/>
        <rFont val="Garamond"/>
        <family val="1"/>
      </rPr>
      <t>( EPA+DHA 0,03g/100 ml</t>
    </r>
    <r>
      <rPr>
        <sz val="11"/>
        <rFont val="Garamond"/>
        <family val="1"/>
      </rPr>
      <t>) MCT:0,9g w 100 ml, węglowodany (maltodekstryna), witaminy i składniki mineralne (wysoka zaw.Fe). Klinicznie wolna od laktozy, bezglutenowa, bezresztkowa.*</t>
    </r>
  </si>
  <si>
    <t>Oświadczamy, że oferowane przez nas w części: 21 (poz. 25, 47), 43 (poz. 1), 49 (poz. 1, 3-8) 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</si>
  <si>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Kod EAN (poz.5,6 jeżeli dotyczy)</t>
  </si>
  <si>
    <t>1,5 mg/ml, fiol. X 3 fiol OPAKOWAŃ</t>
  </si>
  <si>
    <t>Podmiot Odpowiedzialny (poz. 1 - 17, 19, 21 - 24, 26 - 40, 42 - 45)
Wytwórca
(poz. 18, 20, 41, 46)
Producent (poz.25, 47)</t>
  </si>
  <si>
    <t>Kod EAN (poz. 18, 20, 25, 41, 46, 47 jeżeli dotyczy)</t>
  </si>
  <si>
    <t>proszek; torebka po2,2 g X 50 SZT opakowanie</t>
  </si>
  <si>
    <t>Tuberculini derivatum proteinosum purificatum ad usum humanum, Disodu fosforan dwuwodny,  Potasu diwodorofosforan, Sodu chlorek,  Potasu hydroksychinoliny siarczan,polisorbat 80, woda do wstrzykiwań</t>
  </si>
  <si>
    <t>Producent</t>
  </si>
  <si>
    <t>Średnia zawartość w 100 ml: energia 130 kcal, białko (12%) 4 g w tym rozgałęzione aminokwasy 44% 1,93 g; węglowodany (53,5%) 17,9 g w tym: cukier 0,73 g, laktoza ≤0,01 g, tłuszcze (33%) 4,7 g w tym: SFA 2,0 g, MUFA 1,4 g, PUFA 1,3 g, MCT 1,7 g, Błonnik 1,0 g, Woda 78 ml; cholina 28 mg, 330 mOsm/l; 500 ml</t>
  </si>
  <si>
    <t xml:space="preserve">Daunorubicin ^ </t>
  </si>
  <si>
    <t>Oświadczamy, że oferowane przez nas w części: 1-20, 21 (poz. 1 -17, 19, 21 – 24, 26 – 40, 42 – 45), 22 – 42, 44 – 48, 50, 51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</t>
  </si>
  <si>
    <t>część 50</t>
  </si>
  <si>
    <t>część 51</t>
  </si>
  <si>
    <r>
      <t xml:space="preserve">Hipoalergiczny preparat dietetyczno-leczniczy dla niemowląt od urodzenia; Równoważnik białka 1,6 g/100 ml (hydrolizat serwatki o znacznym stopniu hydrolizy). Tłuszcz 3,5 g/100 ml (w tym DHA 11 mg/100 ml). Węglowodany 7 g/100 ml (w tym laktoza 2,9 g/100 ml). Oligosacharydy prebiotyczne GOS/FOS 0,8 mg/100 ml. Błonnik pokarmowy 0,6 g/100 ml. Witaminy. Składniki mineralne. Zawiera nukleotydy, L-karnitynę, taurynę, cholinę, inozytol. Wartość energetyczna 67 kcal/100 ml (280 kJ/100 ml). Produkt bezglutenowy
</t>
    </r>
    <r>
      <rPr>
        <sz val="10"/>
        <color indexed="10"/>
        <rFont val="Garamond"/>
        <family val="1"/>
      </rPr>
      <t>Zamawiający dopuszcza hipoalergiczny preparat dietetyczno-leczniczy dla niemowląt od urodzenia, o następującym składzie: równoważnik białka 1,6 g/100 ml (hydrolizat serwatki o znacznym stopniu hydrolizy), tłuszcz 3,4 g/100 ml (w tym DHA 16,6 mg/100 ml), węglowodany 7,1 g/100 ml (w tym laktoza 2,9 g/100 ml), oligosacharydy prebiotyczne GOS/FOS 0,8 mg/100 ml; Błonnik pokarmowy 0,6 g/100 ml;Witaminy; Składniki mineralne. Zawierający dodatkowo nukleotydy, L-karnitynę, taurynę, cholinę, inozytol. Wartość energetyczna 66 kcal/100 ml (276 kJ/100 ml). Produkt bezglutenowy</t>
    </r>
  </si>
  <si>
    <r>
      <t xml:space="preserve">Prep. złoż. - dodatek do mleka kobiecego do postępowania dietetycznego u niemowląt z małą i bardzo małą urodzeniową masaa ciałą; zawierający maltodekstryny, hydrolizat białek mleka, skł. mineralne i witaminy
</t>
    </r>
    <r>
      <rPr>
        <sz val="11"/>
        <color indexed="10"/>
        <rFont val="Garamond"/>
        <family val="1"/>
      </rPr>
      <t>Zamawiający dopuszcza preparat złożony – dodatek do mleka kobiecego do postępowania dietetycznego u niemowląt z małą i bardzo małą urodzeniową masą ciałą ; zawierający: maltodekstryny, hydrolizat białek mleka, skł. mineralne i witaminy; 2,2 g proszku zawiera: 0,6 g białka; wapń - 33 mg; fosfor - 19 mg; 1 saszetka - 8 kcal, 400 mOsmol/l</t>
    </r>
  </si>
  <si>
    <r>
      <t xml:space="preserve">Mieszanina maltodekstryn i mączki chleba świętojańskiego, nie zawiera białek mleka, laktozy, glutenu. Stosowany do zagęszczania pokarmu.
</t>
    </r>
    <r>
      <rPr>
        <sz val="11"/>
        <color indexed="10"/>
        <rFont val="Garamond"/>
        <family val="1"/>
      </rPr>
      <t xml:space="preserve">Zamawiający dopuszcza preparat będący mieszaniną maltodekstryn i mączki chleba świętojańskiego, nie zawierający białek mleka, laktozy, glutenu. Preparat stosowany do zagęszczania pokarmu, 100 g zawiera: 66 g węglowodanów, 0,3 g tłuszczu, 25 g błonnika, 6 mg sodu, 335 mg wapnia; 8,8 mg żelaza, 5,3 mg cynku. Wartość energetyczna 318 kcal/100 g proszku </t>
    </r>
  </si>
  <si>
    <t>^^ opakowanie nie większe niż 60 szt</t>
  </si>
  <si>
    <r>
      <t xml:space="preserve">roztwór do infuzji
</t>
    </r>
    <r>
      <rPr>
        <sz val="11"/>
        <color indexed="10"/>
        <rFont val="Garamond"/>
        <family val="1"/>
      </rPr>
      <t>Zamawiający dopuszcza postać leku: koncentrat do sporządzania roztworu do infuzji.</t>
    </r>
  </si>
  <si>
    <r>
      <t xml:space="preserve">2 400 000 j.m /5 g, gran. / 24 ml zaw.
</t>
    </r>
    <r>
      <rPr>
        <sz val="11"/>
        <color indexed="10"/>
        <rFont val="Garamond"/>
        <family val="1"/>
      </rPr>
      <t>Zamawiający dopuszcza 
2 800 000jm/28ml</t>
    </r>
  </si>
  <si>
    <r>
      <t xml:space="preserve">Opakowanie PACK, 1000ml
</t>
    </r>
    <r>
      <rPr>
        <sz val="11"/>
        <color indexed="10"/>
        <rFont val="Garamond"/>
        <family val="1"/>
      </rPr>
      <t>Zamawiający dopuszcza zaoferowanie wyspecyfikowanych diet w opakowaniu typu butelka OpTri.</t>
    </r>
  </si>
  <si>
    <r>
      <t xml:space="preserve">Opakowanie PACK, 500ml
</t>
    </r>
    <r>
      <rPr>
        <sz val="11"/>
        <color indexed="10"/>
        <rFont val="Garamond"/>
        <family val="1"/>
      </rPr>
      <t>Zamawiający dopuszcza zaoferowanie wyspecyfikowanych diet w opakowaniu typu butelka OpTri.</t>
    </r>
  </si>
  <si>
    <r>
      <t xml:space="preserve">kartonik typu tetra 200 ml
</t>
    </r>
    <r>
      <rPr>
        <sz val="11"/>
        <color indexed="10"/>
        <rFont val="Garamond"/>
        <family val="1"/>
      </rPr>
      <t>Zamawiający dopuszcza zaoferowanie  produktu pakowanego w opakowaniu butelka plastikowa 4x200 ml w przeliczeniu na ilości wskazane w Specyfikacji.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</si>
</sst>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  <numFmt numFmtId="185" formatCode="_-* #,##0.00\ [$zł-415]_-;\-* #,##0.00\ [$zł-415]_-;_-* &quot;-&quot;??\ [$zł-415]_-;_-@_-"/>
    <numFmt numFmtId="186" formatCode="_-[$€-2]\ * #,##0.00_-;\-[$€-2]\ * #,##0.00_-;_-[$€-2]\ * &quot;-&quot;??_-;_-@_-"/>
    <numFmt numFmtId="187" formatCode="&quot; &quot;#,##0.00&quot; zł &quot;;&quot;-&quot;#,##0.00&quot; zł &quot;;&quot; -&quot;#&quot; zł &quot;;@&quot; &quot;"/>
    <numFmt numFmtId="188" formatCode="#,##0.00&quot; &quot;[$zł-415];[Red]&quot;-&quot;#,##0.00&quot; &quot;[$zł-415]"/>
    <numFmt numFmtId="189" formatCode="&quot; &quot;[$€-402]&quot; &quot;#,##0.00&quot; &quot;;&quot;-&quot;[$€-402]&quot; &quot;#,##0.00&quot; &quot;;&quot; &quot;[$€-402]&quot; -&quot;00&quot; &quot;;@&quot; &quot;"/>
    <numFmt numFmtId="190" formatCode="[$-415]dddd\,\ d\ mmmm\ yyyy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1"/>
      <color indexed="8"/>
      <name val="Garamond"/>
      <family val="1"/>
    </font>
    <font>
      <i/>
      <sz val="8"/>
      <name val="Garamond"/>
      <family val="1"/>
    </font>
    <font>
      <sz val="10"/>
      <name val="Garamond"/>
      <family val="1"/>
    </font>
    <font>
      <sz val="11"/>
      <color indexed="10"/>
      <name val="Garamond"/>
      <family val="1"/>
    </font>
    <font>
      <sz val="11"/>
      <color indexed="63"/>
      <name val="Garamond"/>
      <family val="1"/>
    </font>
    <font>
      <sz val="10"/>
      <color indexed="63"/>
      <name val="Garamond"/>
      <family val="1"/>
    </font>
    <font>
      <sz val="10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11"/>
      <color rgb="FFFF0000"/>
      <name val="Garamond"/>
      <family val="1"/>
    </font>
    <font>
      <strike/>
      <sz val="11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187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33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3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73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5" fontId="4" fillId="0" borderId="10" xfId="44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51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/>
    </xf>
    <xf numFmtId="175" fontId="4" fillId="0" borderId="10" xfId="44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60" applyFont="1" applyFill="1" applyBorder="1" applyAlignment="1">
      <alignment horizontal="center" vertical="top" wrapText="1"/>
      <protection/>
    </xf>
    <xf numFmtId="0" fontId="4" fillId="0" borderId="10" xfId="60" applyFont="1" applyBorder="1" applyAlignment="1">
      <alignment horizontal="center" vertical="top" wrapText="1"/>
      <protection/>
    </xf>
    <xf numFmtId="0" fontId="4" fillId="0" borderId="10" xfId="59" applyFont="1" applyFill="1" applyBorder="1" applyAlignment="1">
      <alignment horizontal="center" vertical="top" wrapText="1"/>
      <protection/>
    </xf>
    <xf numFmtId="0" fontId="4" fillId="0" borderId="13" xfId="0" applyFont="1" applyFill="1" applyBorder="1" applyAlignment="1">
      <alignment horizontal="center" vertical="top" wrapText="1"/>
    </xf>
    <xf numFmtId="175" fontId="4" fillId="0" borderId="13" xfId="44" applyNumberFormat="1" applyFont="1" applyFill="1" applyBorder="1" applyAlignment="1">
      <alignment horizontal="center" vertical="top" wrapText="1"/>
    </xf>
    <xf numFmtId="175" fontId="4" fillId="34" borderId="10" xfId="44" applyNumberFormat="1" applyFont="1" applyFill="1" applyBorder="1" applyAlignment="1">
      <alignment horizontal="center" vertical="top" wrapText="1"/>
    </xf>
    <xf numFmtId="175" fontId="4" fillId="34" borderId="10" xfId="44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0" fontId="51" fillId="0" borderId="10" xfId="0" applyFont="1" applyBorder="1" applyAlignment="1">
      <alignment horizontal="center" vertical="top"/>
    </xf>
    <xf numFmtId="175" fontId="51" fillId="34" borderId="10" xfId="44" applyNumberFormat="1" applyFont="1" applyFill="1" applyBorder="1" applyAlignment="1">
      <alignment horizontal="center" vertical="top"/>
    </xf>
    <xf numFmtId="0" fontId="4" fillId="0" borderId="10" xfId="64" applyFont="1" applyFill="1" applyBorder="1" applyAlignment="1">
      <alignment horizontal="center" vertical="top" wrapText="1"/>
      <protection/>
    </xf>
    <xf numFmtId="0" fontId="4" fillId="0" borderId="10" xfId="64" applyFont="1" applyBorder="1" applyAlignment="1">
      <alignment horizontal="center" vertical="top" wrapText="1"/>
      <protection/>
    </xf>
    <xf numFmtId="175" fontId="4" fillId="34" borderId="11" xfId="47" applyNumberFormat="1" applyFont="1" applyFill="1" applyBorder="1" applyAlignment="1">
      <alignment vertical="top" wrapText="1"/>
    </xf>
    <xf numFmtId="175" fontId="4" fillId="0" borderId="10" xfId="44" applyNumberFormat="1" applyFont="1" applyFill="1" applyBorder="1" applyAlignment="1">
      <alignment vertical="top" wrapText="1"/>
    </xf>
    <xf numFmtId="175" fontId="4" fillId="0" borderId="13" xfId="44" applyNumberFormat="1" applyFont="1" applyFill="1" applyBorder="1" applyAlignment="1">
      <alignment vertical="top" wrapText="1"/>
    </xf>
    <xf numFmtId="175" fontId="4" fillId="34" borderId="10" xfId="44" applyNumberFormat="1" applyFont="1" applyFill="1" applyBorder="1" applyAlignment="1">
      <alignment vertical="top" wrapText="1"/>
    </xf>
    <xf numFmtId="175" fontId="4" fillId="0" borderId="10" xfId="44" applyNumberFormat="1" applyFont="1" applyFill="1" applyBorder="1" applyAlignment="1">
      <alignment vertical="top"/>
    </xf>
    <xf numFmtId="175" fontId="4" fillId="34" borderId="10" xfId="44" applyNumberFormat="1" applyFont="1" applyFill="1" applyBorder="1" applyAlignment="1">
      <alignment vertical="top"/>
    </xf>
    <xf numFmtId="175" fontId="4" fillId="34" borderId="13" xfId="44" applyNumberFormat="1" applyFont="1" applyFill="1" applyBorder="1" applyAlignment="1">
      <alignment vertical="top" wrapText="1"/>
    </xf>
    <xf numFmtId="175" fontId="51" fillId="34" borderId="10" xfId="44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175" fontId="4" fillId="0" borderId="0" xfId="44" applyNumberFormat="1" applyFont="1" applyBorder="1" applyAlignment="1">
      <alignment horizontal="center" vertical="center" wrapText="1"/>
    </xf>
    <xf numFmtId="0" fontId="4" fillId="0" borderId="10" xfId="64" applyFont="1" applyBorder="1" applyAlignment="1" applyProtection="1">
      <alignment horizontal="center" vertical="top" wrapText="1"/>
      <protection locked="0"/>
    </xf>
    <xf numFmtId="175" fontId="4" fillId="34" borderId="10" xfId="44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9" applyFont="1" applyBorder="1" applyAlignment="1">
      <alignment horizontal="center" vertical="top"/>
      <protection/>
    </xf>
    <xf numFmtId="8" fontId="4" fillId="0" borderId="10" xfId="0" applyNumberFormat="1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175" fontId="4" fillId="34" borderId="10" xfId="44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0" xfId="62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34" borderId="15" xfId="44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5" fontId="4" fillId="34" borderId="11" xfId="44" applyNumberFormat="1" applyFont="1" applyFill="1" applyBorder="1" applyAlignment="1">
      <alignment horizontal="center" vertical="top" wrapText="1"/>
    </xf>
    <xf numFmtId="0" fontId="4" fillId="0" borderId="10" xfId="59" applyFont="1" applyBorder="1" applyAlignment="1">
      <alignment horizontal="center" vertical="top" wrapText="1"/>
      <protection/>
    </xf>
    <xf numFmtId="0" fontId="51" fillId="0" borderId="10" xfId="0" applyFont="1" applyBorder="1" applyAlignment="1">
      <alignment horizontal="center" vertical="top" wrapText="1"/>
    </xf>
    <xf numFmtId="10" fontId="4" fillId="0" borderId="10" xfId="0" applyNumberFormat="1" applyFont="1" applyFill="1" applyBorder="1" applyAlignment="1">
      <alignment horizontal="center" vertical="top"/>
    </xf>
    <xf numFmtId="9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5" fontId="51" fillId="34" borderId="10" xfId="44" applyNumberFormat="1" applyFont="1" applyFill="1" applyBorder="1" applyAlignment="1">
      <alignment horizontal="center" vertical="top" wrapText="1"/>
    </xf>
    <xf numFmtId="0" fontId="4" fillId="0" borderId="10" xfId="59" applyFont="1" applyFill="1" applyBorder="1" applyAlignment="1">
      <alignment horizontal="center" vertical="top"/>
      <protection/>
    </xf>
    <xf numFmtId="0" fontId="11" fillId="0" borderId="10" xfId="0" applyFont="1" applyBorder="1" applyAlignment="1">
      <alignment horizontal="center" vertical="top" wrapText="1"/>
    </xf>
    <xf numFmtId="0" fontId="4" fillId="0" borderId="15" xfId="59" applyFont="1" applyFill="1" applyBorder="1" applyAlignment="1">
      <alignment horizontal="center" vertical="top" wrapText="1"/>
      <protection/>
    </xf>
    <xf numFmtId="0" fontId="4" fillId="0" borderId="15" xfId="64" applyFont="1" applyFill="1" applyBorder="1" applyAlignment="1">
      <alignment horizontal="center" vertical="top" wrapText="1"/>
      <protection/>
    </xf>
    <xf numFmtId="175" fontId="4" fillId="0" borderId="15" xfId="44" applyNumberFormat="1" applyFont="1" applyFill="1" applyBorder="1" applyAlignment="1">
      <alignment horizontal="center" vertical="top" wrapText="1"/>
    </xf>
    <xf numFmtId="175" fontId="4" fillId="0" borderId="10" xfId="44" applyNumberFormat="1" applyFont="1" applyFill="1" applyBorder="1" applyAlignment="1">
      <alignment horizontal="left" vertical="top"/>
    </xf>
    <xf numFmtId="175" fontId="4" fillId="0" borderId="10" xfId="44" applyNumberFormat="1" applyFont="1" applyFill="1" applyBorder="1" applyAlignment="1">
      <alignment horizontal="left" vertical="top" wrapText="1"/>
    </xf>
    <xf numFmtId="175" fontId="4" fillId="34" borderId="10" xfId="44" applyNumberFormat="1" applyFont="1" applyFill="1" applyBorder="1" applyAlignment="1">
      <alignment horizontal="left" vertical="top"/>
    </xf>
    <xf numFmtId="175" fontId="4" fillId="34" borderId="10" xfId="44" applyNumberFormat="1" applyFont="1" applyFill="1" applyBorder="1" applyAlignment="1">
      <alignment horizontal="left" vertical="top" wrapText="1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6" xfId="0" applyNumberFormat="1" applyFont="1" applyFill="1" applyBorder="1" applyAlignment="1" applyProtection="1">
      <alignment horizontal="left" vertical="top" wrapText="1"/>
      <protection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 applyProtection="1">
      <alignment vertical="top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top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Excel Built-in Currency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5" xfId="62"/>
    <cellStyle name="Normalny 7" xfId="63"/>
    <cellStyle name="Normalny_Arkusz1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2 3" xfId="77"/>
    <cellStyle name="Walutowy 3" xfId="78"/>
    <cellStyle name="Walutowy 4" xfId="79"/>
    <cellStyle name="Walutowy 5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100"/>
  <sheetViews>
    <sheetView showGridLines="0" zoomScale="110" zoomScaleNormal="110" zoomScaleSheetLayoutView="93" zoomScalePageLayoutView="115" workbookViewId="0" topLeftCell="A1">
      <selection activeCell="B77" sqref="B77:D77"/>
    </sheetView>
  </sheetViews>
  <sheetFormatPr defaultColWidth="9.125" defaultRowHeight="12.75"/>
  <cols>
    <col min="1" max="1" width="4.50390625" style="1" customWidth="1"/>
    <col min="2" max="3" width="30.00390625" style="1" customWidth="1"/>
    <col min="4" max="4" width="41.50390625" style="4" customWidth="1"/>
    <col min="5" max="5" width="1.875" style="1" customWidth="1"/>
    <col min="6" max="8" width="9.125" style="1" customWidth="1"/>
    <col min="9" max="9" width="22.375" style="1" customWidth="1"/>
    <col min="10" max="11" width="16.125" style="1" customWidth="1"/>
    <col min="12" max="16384" width="9.125" style="1" customWidth="1"/>
  </cols>
  <sheetData>
    <row r="1" ht="14.25">
      <c r="D1" s="2" t="s">
        <v>56</v>
      </c>
    </row>
    <row r="2" spans="2:4" ht="14.25">
      <c r="B2" s="3"/>
      <c r="C2" s="3" t="s">
        <v>53</v>
      </c>
      <c r="D2" s="3"/>
    </row>
    <row r="4" spans="2:3" ht="14.25">
      <c r="B4" s="1" t="s">
        <v>45</v>
      </c>
      <c r="C4" s="1" t="s">
        <v>97</v>
      </c>
    </row>
    <row r="5" ht="10.5" customHeight="1"/>
    <row r="6" spans="2:4" ht="48.75" customHeight="1">
      <c r="B6" s="1" t="s">
        <v>44</v>
      </c>
      <c r="C6" s="120" t="s">
        <v>98</v>
      </c>
      <c r="D6" s="120"/>
    </row>
    <row r="8" spans="2:4" ht="14.25">
      <c r="B8" s="5" t="s">
        <v>39</v>
      </c>
      <c r="C8" s="121"/>
      <c r="D8" s="122"/>
    </row>
    <row r="9" spans="2:4" ht="14.25">
      <c r="B9" s="5" t="s">
        <v>46</v>
      </c>
      <c r="C9" s="124"/>
      <c r="D9" s="125"/>
    </row>
    <row r="10" spans="2:4" ht="14.25">
      <c r="B10" s="5" t="s">
        <v>38</v>
      </c>
      <c r="C10" s="114"/>
      <c r="D10" s="115"/>
    </row>
    <row r="11" spans="2:4" ht="14.25">
      <c r="B11" s="5" t="s">
        <v>47</v>
      </c>
      <c r="C11" s="114"/>
      <c r="D11" s="115"/>
    </row>
    <row r="12" spans="2:4" ht="14.25">
      <c r="B12" s="5" t="s">
        <v>48</v>
      </c>
      <c r="C12" s="114"/>
      <c r="D12" s="115"/>
    </row>
    <row r="13" spans="2:4" ht="14.25">
      <c r="B13" s="5" t="s">
        <v>49</v>
      </c>
      <c r="C13" s="114"/>
      <c r="D13" s="115"/>
    </row>
    <row r="14" spans="2:4" ht="14.25">
      <c r="B14" s="5" t="s">
        <v>50</v>
      </c>
      <c r="C14" s="114"/>
      <c r="D14" s="115"/>
    </row>
    <row r="15" spans="2:4" ht="14.25">
      <c r="B15" s="5" t="s">
        <v>51</v>
      </c>
      <c r="C15" s="114"/>
      <c r="D15" s="115"/>
    </row>
    <row r="16" spans="2:4" ht="14.25">
      <c r="B16" s="5" t="s">
        <v>52</v>
      </c>
      <c r="C16" s="114"/>
      <c r="D16" s="115"/>
    </row>
    <row r="17" spans="3:4" ht="8.25" customHeight="1">
      <c r="C17" s="9"/>
      <c r="D17" s="10"/>
    </row>
    <row r="18" spans="1:4" ht="14.25">
      <c r="A18" s="1" t="s">
        <v>3</v>
      </c>
      <c r="B18" s="117" t="s">
        <v>66</v>
      </c>
      <c r="C18" s="117"/>
      <c r="D18" s="117"/>
    </row>
    <row r="19" spans="3:4" ht="6.75" customHeight="1">
      <c r="C19" s="11"/>
      <c r="D19" s="12"/>
    </row>
    <row r="20" spans="2:4" ht="21" customHeight="1">
      <c r="B20" s="13" t="s">
        <v>19</v>
      </c>
      <c r="C20" s="14" t="s">
        <v>2</v>
      </c>
      <c r="D20" s="9"/>
    </row>
    <row r="21" spans="2:4" ht="14.25">
      <c r="B21" s="7" t="s">
        <v>26</v>
      </c>
      <c r="C21" s="15">
        <f>'część (1)'!H$6</f>
        <v>0</v>
      </c>
      <c r="D21" s="16"/>
    </row>
    <row r="22" spans="2:4" ht="14.25">
      <c r="B22" s="7" t="s">
        <v>27</v>
      </c>
      <c r="C22" s="15">
        <f>'część (2)'!H$6</f>
        <v>0</v>
      </c>
      <c r="D22" s="16"/>
    </row>
    <row r="23" spans="2:4" ht="14.25">
      <c r="B23" s="7" t="s">
        <v>28</v>
      </c>
      <c r="C23" s="15">
        <f>'część (3)'!H$6</f>
        <v>0</v>
      </c>
      <c r="D23" s="16"/>
    </row>
    <row r="24" spans="2:4" ht="14.25">
      <c r="B24" s="7" t="s">
        <v>29</v>
      </c>
      <c r="C24" s="15">
        <f>'część (4)'!H$6</f>
        <v>0</v>
      </c>
      <c r="D24" s="16"/>
    </row>
    <row r="25" spans="2:4" ht="14.25">
      <c r="B25" s="7" t="s">
        <v>30</v>
      </c>
      <c r="C25" s="15">
        <f>'część (5)'!H$6</f>
        <v>0</v>
      </c>
      <c r="D25" s="16"/>
    </row>
    <row r="26" spans="2:4" ht="14.25">
      <c r="B26" s="7" t="s">
        <v>31</v>
      </c>
      <c r="C26" s="15">
        <f>'część (6)'!H$6</f>
        <v>0</v>
      </c>
      <c r="D26" s="16"/>
    </row>
    <row r="27" spans="2:4" ht="14.25">
      <c r="B27" s="7" t="s">
        <v>70</v>
      </c>
      <c r="C27" s="15">
        <f>'część (7)'!H$6</f>
        <v>0</v>
      </c>
      <c r="D27" s="16"/>
    </row>
    <row r="28" spans="2:4" ht="14.25">
      <c r="B28" s="7" t="s">
        <v>71</v>
      </c>
      <c r="C28" s="15">
        <f>'część (8)'!H$6</f>
        <v>0</v>
      </c>
      <c r="D28" s="16"/>
    </row>
    <row r="29" spans="2:4" ht="14.25">
      <c r="B29" s="7" t="s">
        <v>72</v>
      </c>
      <c r="C29" s="15">
        <f>'część (9)'!H$6</f>
        <v>0</v>
      </c>
      <c r="D29" s="16"/>
    </row>
    <row r="30" spans="2:4" ht="14.25">
      <c r="B30" s="7" t="s">
        <v>73</v>
      </c>
      <c r="C30" s="15">
        <f>'część (10)'!H$6</f>
        <v>0</v>
      </c>
      <c r="D30" s="16"/>
    </row>
    <row r="31" spans="2:4" ht="14.25">
      <c r="B31" s="7" t="s">
        <v>74</v>
      </c>
      <c r="C31" s="15">
        <f>'część (11)'!H$6</f>
        <v>0</v>
      </c>
      <c r="D31" s="16"/>
    </row>
    <row r="32" spans="2:4" ht="14.25">
      <c r="B32" s="7" t="s">
        <v>75</v>
      </c>
      <c r="C32" s="15">
        <f>'część (12)'!H$6</f>
        <v>0</v>
      </c>
      <c r="D32" s="16"/>
    </row>
    <row r="33" spans="2:4" ht="14.25">
      <c r="B33" s="7" t="s">
        <v>76</v>
      </c>
      <c r="C33" s="15">
        <f>'część (13)'!H$6</f>
        <v>0</v>
      </c>
      <c r="D33" s="16"/>
    </row>
    <row r="34" spans="2:4" ht="14.25">
      <c r="B34" s="7" t="s">
        <v>77</v>
      </c>
      <c r="C34" s="15">
        <f>'część (14)'!H$6</f>
        <v>0</v>
      </c>
      <c r="D34" s="16"/>
    </row>
    <row r="35" spans="2:4" ht="14.25">
      <c r="B35" s="7" t="s">
        <v>78</v>
      </c>
      <c r="C35" s="15">
        <f>'część (15)'!H$6</f>
        <v>0</v>
      </c>
      <c r="D35" s="16"/>
    </row>
    <row r="36" spans="2:4" ht="14.25">
      <c r="B36" s="7" t="s">
        <v>79</v>
      </c>
      <c r="C36" s="15">
        <f>'część (16)'!H$6</f>
        <v>0</v>
      </c>
      <c r="D36" s="16"/>
    </row>
    <row r="37" spans="2:4" ht="14.25">
      <c r="B37" s="7" t="s">
        <v>88</v>
      </c>
      <c r="C37" s="15">
        <f>'część (17)'!H$6</f>
        <v>0</v>
      </c>
      <c r="D37" s="16"/>
    </row>
    <row r="38" spans="2:4" ht="14.25">
      <c r="B38" s="7" t="s">
        <v>89</v>
      </c>
      <c r="C38" s="15">
        <f>'część (18)'!H$6</f>
        <v>0</v>
      </c>
      <c r="D38" s="16"/>
    </row>
    <row r="39" spans="2:4" ht="14.25">
      <c r="B39" s="7" t="s">
        <v>90</v>
      </c>
      <c r="C39" s="15">
        <f>'część (19)'!H$6</f>
        <v>0</v>
      </c>
      <c r="D39" s="16"/>
    </row>
    <row r="40" spans="2:4" ht="14.25">
      <c r="B40" s="7" t="s">
        <v>91</v>
      </c>
      <c r="C40" s="15">
        <f>'część (20)'!H$6</f>
        <v>0</v>
      </c>
      <c r="D40" s="16"/>
    </row>
    <row r="41" spans="2:4" ht="14.25">
      <c r="B41" s="7" t="s">
        <v>92</v>
      </c>
      <c r="C41" s="15">
        <f>'część (21)'!H$6</f>
        <v>0</v>
      </c>
      <c r="D41" s="16"/>
    </row>
    <row r="42" spans="2:4" ht="14.25">
      <c r="B42" s="7" t="s">
        <v>93</v>
      </c>
      <c r="C42" s="15">
        <f>'część (22)'!H$6</f>
        <v>0</v>
      </c>
      <c r="D42" s="16"/>
    </row>
    <row r="43" spans="2:4" ht="13.5" customHeight="1">
      <c r="B43" s="7" t="s">
        <v>94</v>
      </c>
      <c r="C43" s="15">
        <f>'część (23)'!H$6</f>
        <v>0</v>
      </c>
      <c r="D43" s="16"/>
    </row>
    <row r="44" spans="2:4" ht="13.5" customHeight="1">
      <c r="B44" s="7" t="s">
        <v>569</v>
      </c>
      <c r="C44" s="15">
        <f>'część (24)'!H$6</f>
        <v>0</v>
      </c>
      <c r="D44" s="16"/>
    </row>
    <row r="45" spans="2:4" ht="13.5" customHeight="1">
      <c r="B45" s="7" t="s">
        <v>570</v>
      </c>
      <c r="C45" s="15">
        <f>'część (25)'!H$6</f>
        <v>0</v>
      </c>
      <c r="D45" s="16"/>
    </row>
    <row r="46" spans="2:4" ht="12" customHeight="1">
      <c r="B46" s="7" t="s">
        <v>571</v>
      </c>
      <c r="C46" s="15">
        <f>'część (26)'!H$6</f>
        <v>0</v>
      </c>
      <c r="D46" s="16"/>
    </row>
    <row r="47" spans="2:4" ht="12" customHeight="1">
      <c r="B47" s="7" t="s">
        <v>572</v>
      </c>
      <c r="C47" s="15">
        <f>'część (27)'!H$6</f>
        <v>0</v>
      </c>
      <c r="D47" s="16"/>
    </row>
    <row r="48" spans="2:4" ht="12" customHeight="1">
      <c r="B48" s="7" t="s">
        <v>573</v>
      </c>
      <c r="C48" s="15">
        <f>'część (28)'!H$6</f>
        <v>0</v>
      </c>
      <c r="D48" s="16"/>
    </row>
    <row r="49" spans="2:4" ht="12" customHeight="1">
      <c r="B49" s="7" t="s">
        <v>574</v>
      </c>
      <c r="C49" s="15">
        <f>'część (29)'!H$6</f>
        <v>0</v>
      </c>
      <c r="D49" s="16"/>
    </row>
    <row r="50" spans="2:4" ht="12" customHeight="1">
      <c r="B50" s="7" t="s">
        <v>575</v>
      </c>
      <c r="C50" s="15">
        <f>'część (30)'!H$6</f>
        <v>0</v>
      </c>
      <c r="D50" s="16"/>
    </row>
    <row r="51" spans="2:4" ht="12" customHeight="1">
      <c r="B51" s="7" t="s">
        <v>576</v>
      </c>
      <c r="C51" s="15">
        <f>'część (31)'!H$6</f>
        <v>0</v>
      </c>
      <c r="D51" s="16"/>
    </row>
    <row r="52" spans="2:4" ht="12" customHeight="1">
      <c r="B52" s="7" t="s">
        <v>577</v>
      </c>
      <c r="C52" s="15">
        <f>'część (32)'!H$6</f>
        <v>0</v>
      </c>
      <c r="D52" s="16"/>
    </row>
    <row r="53" spans="2:4" ht="12" customHeight="1">
      <c r="B53" s="7" t="s">
        <v>578</v>
      </c>
      <c r="C53" s="15">
        <f>'część (33)'!H$6</f>
        <v>0</v>
      </c>
      <c r="D53" s="16"/>
    </row>
    <row r="54" spans="2:4" ht="12" customHeight="1">
      <c r="B54" s="7" t="s">
        <v>579</v>
      </c>
      <c r="C54" s="15">
        <f>'część (34)'!H$6</f>
        <v>0</v>
      </c>
      <c r="D54" s="16"/>
    </row>
    <row r="55" spans="2:4" ht="12" customHeight="1">
      <c r="B55" s="7" t="s">
        <v>580</v>
      </c>
      <c r="C55" s="15">
        <f>'część (35)'!H$6</f>
        <v>0</v>
      </c>
      <c r="D55" s="16"/>
    </row>
    <row r="56" spans="2:4" ht="12" customHeight="1">
      <c r="B56" s="7" t="s">
        <v>581</v>
      </c>
      <c r="C56" s="15">
        <f>'część (36)'!H$6</f>
        <v>0</v>
      </c>
      <c r="D56" s="16"/>
    </row>
    <row r="57" spans="2:4" ht="12" customHeight="1">
      <c r="B57" s="7" t="s">
        <v>582</v>
      </c>
      <c r="C57" s="15">
        <f>'część (37)'!H$6</f>
        <v>0</v>
      </c>
      <c r="D57" s="16"/>
    </row>
    <row r="58" spans="2:4" ht="12" customHeight="1">
      <c r="B58" s="7" t="s">
        <v>583</v>
      </c>
      <c r="C58" s="15">
        <f>'część (38)'!H$6</f>
        <v>0</v>
      </c>
      <c r="D58" s="16"/>
    </row>
    <row r="59" spans="2:4" ht="12" customHeight="1">
      <c r="B59" s="7" t="s">
        <v>584</v>
      </c>
      <c r="C59" s="15">
        <f>'część (39)'!H$6</f>
        <v>0</v>
      </c>
      <c r="D59" s="16"/>
    </row>
    <row r="60" spans="2:4" ht="12" customHeight="1">
      <c r="B60" s="7" t="s">
        <v>585</v>
      </c>
      <c r="C60" s="15">
        <f>'część (40)'!H$6</f>
        <v>0</v>
      </c>
      <c r="D60" s="16"/>
    </row>
    <row r="61" spans="2:4" ht="12" customHeight="1">
      <c r="B61" s="7" t="s">
        <v>586</v>
      </c>
      <c r="C61" s="15">
        <f>'część (41)'!H$6</f>
        <v>0</v>
      </c>
      <c r="D61" s="16"/>
    </row>
    <row r="62" spans="2:4" ht="12" customHeight="1">
      <c r="B62" s="7" t="s">
        <v>587</v>
      </c>
      <c r="C62" s="15">
        <f>'część (42)'!H$6</f>
        <v>0</v>
      </c>
      <c r="D62" s="16"/>
    </row>
    <row r="63" spans="2:4" ht="12" customHeight="1">
      <c r="B63" s="7" t="s">
        <v>588</v>
      </c>
      <c r="C63" s="15">
        <f>'część (43)'!H$6</f>
        <v>0</v>
      </c>
      <c r="D63" s="16"/>
    </row>
    <row r="64" spans="2:4" ht="12" customHeight="1">
      <c r="B64" s="7" t="s">
        <v>589</v>
      </c>
      <c r="C64" s="15">
        <f>'część (44)'!H$6</f>
        <v>0</v>
      </c>
      <c r="D64" s="16"/>
    </row>
    <row r="65" spans="2:4" ht="12" customHeight="1">
      <c r="B65" s="7" t="s">
        <v>590</v>
      </c>
      <c r="C65" s="15">
        <f>'część (45)'!H$6</f>
        <v>0</v>
      </c>
      <c r="D65" s="16"/>
    </row>
    <row r="66" spans="2:4" ht="12" customHeight="1">
      <c r="B66" s="7" t="s">
        <v>591</v>
      </c>
      <c r="C66" s="15">
        <f>'część (46)'!H$6</f>
        <v>0</v>
      </c>
      <c r="D66" s="16"/>
    </row>
    <row r="67" spans="2:4" ht="12" customHeight="1">
      <c r="B67" s="7" t="s">
        <v>592</v>
      </c>
      <c r="C67" s="15">
        <f>'część (47)'!H$6</f>
        <v>0</v>
      </c>
      <c r="D67" s="16"/>
    </row>
    <row r="68" spans="2:4" ht="12" customHeight="1">
      <c r="B68" s="7" t="s">
        <v>593</v>
      </c>
      <c r="C68" s="15">
        <f>'część (48)'!H$6</f>
        <v>0</v>
      </c>
      <c r="D68" s="16"/>
    </row>
    <row r="69" spans="2:4" ht="12" customHeight="1">
      <c r="B69" s="7" t="s">
        <v>594</v>
      </c>
      <c r="C69" s="15">
        <f>'część (49)'!H$6</f>
        <v>0</v>
      </c>
      <c r="D69" s="16"/>
    </row>
    <row r="70" spans="2:4" ht="16.5" customHeight="1">
      <c r="B70" s="7" t="s">
        <v>607</v>
      </c>
      <c r="C70" s="15">
        <f>'część (50)'!H$6</f>
        <v>0</v>
      </c>
      <c r="D70" s="16"/>
    </row>
    <row r="71" spans="2:4" ht="16.5" customHeight="1">
      <c r="B71" s="7" t="s">
        <v>608</v>
      </c>
      <c r="C71" s="15">
        <f>'część (51)'!H$6</f>
        <v>0</v>
      </c>
      <c r="D71" s="16"/>
    </row>
    <row r="72" spans="3:4" ht="17.25" customHeight="1">
      <c r="C72" s="17"/>
      <c r="D72" s="16"/>
    </row>
    <row r="73" spans="1:4" ht="74.25" customHeight="1">
      <c r="A73" s="1" t="s">
        <v>4</v>
      </c>
      <c r="B73" s="117" t="s">
        <v>95</v>
      </c>
      <c r="C73" s="117"/>
      <c r="D73" s="117"/>
    </row>
    <row r="74" spans="1:4" ht="15.75" customHeight="1">
      <c r="A74" s="1" t="s">
        <v>5</v>
      </c>
      <c r="B74" s="123" t="s">
        <v>65</v>
      </c>
      <c r="C74" s="123"/>
      <c r="D74" s="123"/>
    </row>
    <row r="75" spans="1:4" ht="33" customHeight="1">
      <c r="A75" s="1" t="s">
        <v>6</v>
      </c>
      <c r="B75" s="118" t="s">
        <v>96</v>
      </c>
      <c r="C75" s="118"/>
      <c r="D75" s="118"/>
    </row>
    <row r="76" spans="1:4" ht="30" customHeight="1">
      <c r="A76" s="1" t="s">
        <v>35</v>
      </c>
      <c r="B76" s="118" t="s">
        <v>67</v>
      </c>
      <c r="C76" s="118"/>
      <c r="D76" s="118"/>
    </row>
    <row r="77" spans="1:4" s="19" customFormat="1" ht="64.5" customHeight="1">
      <c r="A77" s="1" t="s">
        <v>42</v>
      </c>
      <c r="B77" s="109" t="s">
        <v>606</v>
      </c>
      <c r="C77" s="109"/>
      <c r="D77" s="109"/>
    </row>
    <row r="78" spans="1:4" s="19" customFormat="1" ht="78.75" customHeight="1">
      <c r="A78" s="1" t="s">
        <v>7</v>
      </c>
      <c r="B78" s="119" t="s">
        <v>596</v>
      </c>
      <c r="C78" s="119"/>
      <c r="D78" s="119"/>
    </row>
    <row r="79" spans="1:4" s="19" customFormat="1" ht="61.5" customHeight="1">
      <c r="A79" s="1" t="s">
        <v>8</v>
      </c>
      <c r="B79" s="109" t="s">
        <v>99</v>
      </c>
      <c r="C79" s="109"/>
      <c r="D79" s="109"/>
    </row>
    <row r="80" spans="1:4" ht="31.5" customHeight="1">
      <c r="A80" s="1" t="s">
        <v>21</v>
      </c>
      <c r="B80" s="109" t="s">
        <v>24</v>
      </c>
      <c r="C80" s="109"/>
      <c r="D80" s="109"/>
    </row>
    <row r="81" spans="1:4" ht="30" customHeight="1">
      <c r="A81" s="1" t="s">
        <v>41</v>
      </c>
      <c r="B81" s="110" t="s">
        <v>36</v>
      </c>
      <c r="C81" s="110"/>
      <c r="D81" s="110"/>
    </row>
    <row r="82" spans="1:4" ht="28.5" customHeight="1">
      <c r="A82" s="1" t="s">
        <v>1</v>
      </c>
      <c r="B82" s="109" t="s">
        <v>37</v>
      </c>
      <c r="C82" s="109"/>
      <c r="D82" s="109"/>
    </row>
    <row r="83" spans="1:4" ht="33.75" customHeight="1">
      <c r="A83" s="1" t="s">
        <v>0</v>
      </c>
      <c r="B83" s="109" t="s">
        <v>62</v>
      </c>
      <c r="C83" s="109"/>
      <c r="D83" s="109"/>
    </row>
    <row r="84" spans="2:4" ht="33.75" customHeight="1">
      <c r="B84" s="109" t="s">
        <v>60</v>
      </c>
      <c r="C84" s="109"/>
      <c r="D84" s="109"/>
    </row>
    <row r="85" spans="2:4" ht="14.25" customHeight="1">
      <c r="B85" s="116" t="s">
        <v>61</v>
      </c>
      <c r="C85" s="116"/>
      <c r="D85" s="116"/>
    </row>
    <row r="86" spans="1:4" ht="18" customHeight="1">
      <c r="A86" s="1" t="s">
        <v>83</v>
      </c>
      <c r="B86" s="20" t="s">
        <v>9</v>
      </c>
      <c r="C86" s="11"/>
      <c r="D86" s="1"/>
    </row>
    <row r="87" spans="1:4" ht="18" customHeight="1">
      <c r="A87" s="21"/>
      <c r="B87" s="111" t="s">
        <v>22</v>
      </c>
      <c r="C87" s="112"/>
      <c r="D87" s="113"/>
    </row>
    <row r="88" spans="2:4" ht="18" customHeight="1">
      <c r="B88" s="111" t="s">
        <v>10</v>
      </c>
      <c r="C88" s="113"/>
      <c r="D88" s="5"/>
    </row>
    <row r="89" spans="2:4" ht="12.75" customHeight="1">
      <c r="B89" s="126"/>
      <c r="C89" s="127"/>
      <c r="D89" s="7"/>
    </row>
    <row r="90" spans="2:4" ht="15.75" customHeight="1">
      <c r="B90" s="126"/>
      <c r="C90" s="127"/>
      <c r="D90" s="7"/>
    </row>
    <row r="91" spans="2:4" ht="9.75" customHeight="1">
      <c r="B91" s="22" t="s">
        <v>12</v>
      </c>
      <c r="C91" s="22"/>
      <c r="D91" s="2"/>
    </row>
    <row r="92" spans="2:4" ht="18" customHeight="1">
      <c r="B92" s="111" t="s">
        <v>23</v>
      </c>
      <c r="C92" s="112"/>
      <c r="D92" s="113"/>
    </row>
    <row r="93" spans="2:4" ht="18" customHeight="1">
      <c r="B93" s="23" t="s">
        <v>10</v>
      </c>
      <c r="C93" s="24" t="s">
        <v>11</v>
      </c>
      <c r="D93" s="25" t="s">
        <v>13</v>
      </c>
    </row>
    <row r="94" spans="2:4" ht="15.75" customHeight="1">
      <c r="B94" s="26"/>
      <c r="C94" s="27"/>
      <c r="D94" s="28"/>
    </row>
    <row r="95" spans="2:4" ht="18" customHeight="1">
      <c r="B95" s="26"/>
      <c r="C95" s="27"/>
      <c r="D95" s="28"/>
    </row>
    <row r="96" spans="2:4" ht="0.75" customHeight="1">
      <c r="B96" s="22"/>
      <c r="C96" s="22"/>
      <c r="D96" s="2"/>
    </row>
    <row r="97" spans="2:4" ht="18" customHeight="1">
      <c r="B97" s="111" t="s">
        <v>25</v>
      </c>
      <c r="C97" s="112"/>
      <c r="D97" s="113"/>
    </row>
    <row r="98" spans="2:4" ht="18" customHeight="1">
      <c r="B98" s="111" t="s">
        <v>14</v>
      </c>
      <c r="C98" s="113"/>
      <c r="D98" s="5"/>
    </row>
    <row r="99" spans="2:4" ht="18" customHeight="1">
      <c r="B99" s="122"/>
      <c r="C99" s="122"/>
      <c r="D99" s="7"/>
    </row>
    <row r="100" spans="2:4" ht="34.5" customHeight="1">
      <c r="B100" s="18"/>
      <c r="C100" s="29"/>
      <c r="D100" s="29"/>
    </row>
  </sheetData>
  <sheetProtection/>
  <mergeCells count="32">
    <mergeCell ref="B88:C88"/>
    <mergeCell ref="B99:C99"/>
    <mergeCell ref="B89:C89"/>
    <mergeCell ref="B90:C90"/>
    <mergeCell ref="B92:D92"/>
    <mergeCell ref="B98:C98"/>
    <mergeCell ref="B97:D97"/>
    <mergeCell ref="C6:D6"/>
    <mergeCell ref="C13:D13"/>
    <mergeCell ref="C11:D11"/>
    <mergeCell ref="C14:D14"/>
    <mergeCell ref="C8:D8"/>
    <mergeCell ref="B75:D75"/>
    <mergeCell ref="B74:D74"/>
    <mergeCell ref="C16:D16"/>
    <mergeCell ref="C9:D9"/>
    <mergeCell ref="C10:D10"/>
    <mergeCell ref="C12:D12"/>
    <mergeCell ref="B79:D79"/>
    <mergeCell ref="B73:D73"/>
    <mergeCell ref="B18:D18"/>
    <mergeCell ref="B76:D76"/>
    <mergeCell ref="B77:D77"/>
    <mergeCell ref="B78:D78"/>
    <mergeCell ref="B82:D82"/>
    <mergeCell ref="B81:D81"/>
    <mergeCell ref="B84:D84"/>
    <mergeCell ref="B83:D83"/>
    <mergeCell ref="B87:D87"/>
    <mergeCell ref="C15:D15"/>
    <mergeCell ref="B80:D80"/>
    <mergeCell ref="B85:D8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7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="80" zoomScaleNormal="80" zoomScaleSheetLayoutView="80" zoomScalePageLayoutView="85" workbookViewId="0" topLeftCell="A1">
      <selection activeCell="A11" sqref="A11:F11"/>
    </sheetView>
  </sheetViews>
  <sheetFormatPr defaultColWidth="9.125" defaultRowHeight="12.75"/>
  <cols>
    <col min="1" max="1" width="5.125" style="11" customWidth="1"/>
    <col min="2" max="2" width="22.00390625" style="11" customWidth="1"/>
    <col min="3" max="3" width="17.50390625" style="11" customWidth="1"/>
    <col min="4" max="4" width="37.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9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46" t="s">
        <v>254</v>
      </c>
      <c r="C11" s="46" t="s">
        <v>255</v>
      </c>
      <c r="D11" s="46" t="s">
        <v>84</v>
      </c>
      <c r="E11" s="47">
        <v>400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="80" zoomScaleNormal="80" zoomScaleSheetLayoutView="80" zoomScalePageLayoutView="85" workbookViewId="0" topLeftCell="A1">
      <selection activeCell="A11" sqref="A11:F11"/>
    </sheetView>
  </sheetViews>
  <sheetFormatPr defaultColWidth="9.125" defaultRowHeight="12.75"/>
  <cols>
    <col min="1" max="1" width="5.125" style="11" customWidth="1"/>
    <col min="2" max="2" width="22.00390625" style="11" customWidth="1"/>
    <col min="3" max="3" width="17.50390625" style="11" customWidth="1"/>
    <col min="4" max="4" width="37.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10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46" t="s">
        <v>173</v>
      </c>
      <c r="C11" s="46" t="s">
        <v>117</v>
      </c>
      <c r="D11" s="46" t="s">
        <v>256</v>
      </c>
      <c r="E11" s="47">
        <v>1800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="80" zoomScaleNormal="80" zoomScaleSheetLayoutView="80" zoomScalePageLayoutView="85" workbookViewId="0" topLeftCell="A1">
      <selection activeCell="A11" sqref="A11:F11"/>
    </sheetView>
  </sheetViews>
  <sheetFormatPr defaultColWidth="9.125" defaultRowHeight="12.75"/>
  <cols>
    <col min="1" max="1" width="5.125" style="11" customWidth="1"/>
    <col min="2" max="2" width="22.00390625" style="11" customWidth="1"/>
    <col min="3" max="3" width="17.50390625" style="11" customWidth="1"/>
    <col min="4" max="4" width="37.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11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46" t="s">
        <v>257</v>
      </c>
      <c r="C11" s="54" t="s">
        <v>258</v>
      </c>
      <c r="D11" s="54" t="s">
        <v>259</v>
      </c>
      <c r="E11" s="61">
        <v>90000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="80" zoomScaleNormal="80" zoomScaleSheetLayoutView="80" zoomScalePageLayoutView="80" workbookViewId="0" topLeftCell="A1">
      <selection activeCell="A11" sqref="A11:F13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2.12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12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SUM(N11:N13)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46" t="s">
        <v>260</v>
      </c>
      <c r="C11" s="46" t="s">
        <v>261</v>
      </c>
      <c r="D11" s="46" t="s">
        <v>262</v>
      </c>
      <c r="E11" s="47">
        <v>150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46" t="s">
        <v>260</v>
      </c>
      <c r="C12" s="46" t="s">
        <v>263</v>
      </c>
      <c r="D12" s="46" t="s">
        <v>262</v>
      </c>
      <c r="E12" s="47">
        <v>2500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51.75" customHeight="1">
      <c r="A13" s="50" t="s">
        <v>5</v>
      </c>
      <c r="B13" s="46" t="s">
        <v>260</v>
      </c>
      <c r="C13" s="46" t="s">
        <v>264</v>
      </c>
      <c r="D13" s="46" t="s">
        <v>262</v>
      </c>
      <c r="E13" s="47">
        <v>100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2:14" ht="15" customHeight="1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7" ht="19.5" customHeight="1">
      <c r="B15" s="135" t="s">
        <v>87</v>
      </c>
      <c r="C15" s="135"/>
      <c r="D15" s="135"/>
      <c r="E15" s="135"/>
      <c r="F15" s="135"/>
      <c r="G15" s="135"/>
    </row>
    <row r="16" spans="2:17" ht="20.25" customHeight="1">
      <c r="B16" s="123"/>
      <c r="C16" s="138"/>
      <c r="D16" s="138"/>
      <c r="E16" s="138"/>
      <c r="F16" s="138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="80" zoomScaleNormal="80" zoomScaleSheetLayoutView="80" zoomScalePageLayoutView="80" workbookViewId="0" topLeftCell="A1">
      <selection activeCell="A11" sqref="A11:F12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2.12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13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SUM(N11:N12)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4" t="s">
        <v>265</v>
      </c>
      <c r="C11" s="54" t="s">
        <v>266</v>
      </c>
      <c r="D11" s="54" t="s">
        <v>267</v>
      </c>
      <c r="E11" s="47">
        <v>44000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63" t="s">
        <v>265</v>
      </c>
      <c r="C12" s="63" t="s">
        <v>268</v>
      </c>
      <c r="D12" s="63" t="s">
        <v>267</v>
      </c>
      <c r="E12" s="60">
        <v>5400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2:7" ht="14.25">
      <c r="B13" s="136"/>
      <c r="C13" s="137"/>
      <c r="D13" s="137"/>
      <c r="E13" s="137"/>
      <c r="F13" s="137"/>
      <c r="G13" s="137"/>
    </row>
    <row r="14" spans="2:14" ht="15" customHeight="1">
      <c r="B14" s="128" t="s">
        <v>87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7" ht="13.5" customHeight="1">
      <c r="B15" s="135"/>
      <c r="C15" s="135"/>
      <c r="D15" s="135"/>
      <c r="E15" s="135"/>
      <c r="F15" s="135"/>
      <c r="G15" s="135"/>
    </row>
    <row r="16" spans="2:17" ht="20.25" customHeight="1">
      <c r="B16" s="123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</sheetData>
  <sheetProtection/>
  <mergeCells count="6">
    <mergeCell ref="G2:I2"/>
    <mergeCell ref="H6:I6"/>
    <mergeCell ref="B13:G13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="80" zoomScaleNormal="80" zoomScaleSheetLayoutView="80" zoomScalePageLayoutView="85" workbookViewId="0" topLeftCell="A1">
      <selection activeCell="B14" sqref="B14:N14"/>
    </sheetView>
  </sheetViews>
  <sheetFormatPr defaultColWidth="9.125" defaultRowHeight="12.75"/>
  <cols>
    <col min="1" max="1" width="5.125" style="11" customWidth="1"/>
    <col min="2" max="2" width="22.00390625" style="11" customWidth="1"/>
    <col min="3" max="3" width="17.50390625" style="11" customWidth="1"/>
    <col min="4" max="4" width="37.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14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81" t="s">
        <v>269</v>
      </c>
      <c r="C11" s="81" t="s">
        <v>270</v>
      </c>
      <c r="D11" s="81" t="s">
        <v>271</v>
      </c>
      <c r="E11" s="53">
        <v>18</v>
      </c>
      <c r="F11" s="39" t="s">
        <v>85</v>
      </c>
      <c r="G11" s="40" t="s">
        <v>104</v>
      </c>
      <c r="H11" s="41"/>
      <c r="I11" s="41"/>
      <c r="J11" s="42"/>
      <c r="K11" s="40"/>
      <c r="L11" s="40"/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2.00390625" style="11" customWidth="1"/>
    <col min="3" max="3" width="17.50390625" style="11" customWidth="1"/>
    <col min="4" max="4" width="37.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15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46" t="s">
        <v>100</v>
      </c>
      <c r="C11" s="46" t="s">
        <v>272</v>
      </c>
      <c r="D11" s="46" t="s">
        <v>69</v>
      </c>
      <c r="E11" s="61">
        <v>600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3"/>
  <sheetViews>
    <sheetView showGridLines="0" zoomScaleSheetLayoutView="80" zoomScalePageLayoutView="80" workbookViewId="0" topLeftCell="A1">
      <selection activeCell="A11" sqref="A11:F14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9.0039062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16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SUM(N11:N14)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4" t="s">
        <v>273</v>
      </c>
      <c r="C11" s="54" t="s">
        <v>274</v>
      </c>
      <c r="D11" s="54" t="s">
        <v>275</v>
      </c>
      <c r="E11" s="47">
        <v>1000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68" t="s">
        <v>276</v>
      </c>
      <c r="C12" s="55" t="s">
        <v>277</v>
      </c>
      <c r="D12" s="68" t="s">
        <v>278</v>
      </c>
      <c r="E12" s="47">
        <v>200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51.75" customHeight="1">
      <c r="A13" s="50" t="s">
        <v>5</v>
      </c>
      <c r="B13" s="68" t="s">
        <v>276</v>
      </c>
      <c r="C13" s="55" t="s">
        <v>279</v>
      </c>
      <c r="D13" s="68" t="s">
        <v>278</v>
      </c>
      <c r="E13" s="53">
        <v>10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1:14" s="20" customFormat="1" ht="80.25" customHeight="1">
      <c r="A14" s="50" t="s">
        <v>6</v>
      </c>
      <c r="B14" s="82" t="s">
        <v>280</v>
      </c>
      <c r="C14" s="83" t="s">
        <v>281</v>
      </c>
      <c r="D14" s="54" t="s">
        <v>282</v>
      </c>
      <c r="E14" s="84">
        <v>3000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>IF(K14=0,"0,00",IF(K14&gt;0,ROUND(E14/K14,2)))</f>
        <v>0,00</v>
      </c>
      <c r="M14" s="49">
        <v>0</v>
      </c>
      <c r="N14" s="44">
        <f>ROUND(L14*ROUND(M14,2),2)</f>
        <v>0</v>
      </c>
    </row>
    <row r="15" spans="2:14" ht="15" customHeigh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2:7" ht="19.5" customHeight="1">
      <c r="B16" s="135" t="s">
        <v>87</v>
      </c>
      <c r="C16" s="135"/>
      <c r="D16" s="135"/>
      <c r="E16" s="135"/>
      <c r="F16" s="135"/>
      <c r="G16" s="135"/>
    </row>
    <row r="17" spans="2:17" ht="20.25" customHeight="1">
      <c r="B17" s="123"/>
      <c r="C17" s="138"/>
      <c r="D17" s="138"/>
      <c r="E17" s="138"/>
      <c r="F17" s="138"/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</sheetData>
  <sheetProtection/>
  <mergeCells count="5">
    <mergeCell ref="G2:I2"/>
    <mergeCell ref="H6:I6"/>
    <mergeCell ref="B15:N15"/>
    <mergeCell ref="B16:G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2.00390625" style="11" customWidth="1"/>
    <col min="3" max="3" width="17.50390625" style="11" customWidth="1"/>
    <col min="4" max="4" width="37.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17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138.75" customHeight="1">
      <c r="A11" s="7" t="s">
        <v>3</v>
      </c>
      <c r="B11" s="68" t="s">
        <v>283</v>
      </c>
      <c r="C11" s="68" t="s">
        <v>284</v>
      </c>
      <c r="D11" s="68" t="s">
        <v>285</v>
      </c>
      <c r="E11" s="47">
        <v>360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3"/>
  <sheetViews>
    <sheetView showGridLines="0" zoomScaleSheetLayoutView="80" zoomScalePageLayoutView="80" workbookViewId="0" topLeftCell="A10">
      <selection activeCell="A10" sqref="A10:F15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20.37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18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SUM(N10:N15)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2:17" ht="14.25">
      <c r="B8" s="20"/>
      <c r="Q8" s="11"/>
    </row>
    <row r="9" spans="1:14" s="20" customFormat="1" ht="73.5" customHeight="1">
      <c r="A9" s="13" t="s">
        <v>40</v>
      </c>
      <c r="B9" s="13" t="s">
        <v>16</v>
      </c>
      <c r="C9" s="13" t="s">
        <v>17</v>
      </c>
      <c r="D9" s="48" t="s">
        <v>64</v>
      </c>
      <c r="E9" s="37" t="s">
        <v>103</v>
      </c>
      <c r="F9" s="38"/>
      <c r="G9" s="13" t="str">
        <f>"Nazwa handlowa /
"&amp;C9&amp;" / 
"&amp;D9</f>
        <v>Nazwa handlowa /
Dawka / 
Postać/ Opakowanie</v>
      </c>
      <c r="H9" s="13" t="s">
        <v>58</v>
      </c>
      <c r="I9" s="13" t="str">
        <f>B9</f>
        <v>Skład</v>
      </c>
      <c r="J9" s="13" t="s">
        <v>597</v>
      </c>
      <c r="K9" s="13" t="s">
        <v>32</v>
      </c>
      <c r="L9" s="13" t="s">
        <v>33</v>
      </c>
      <c r="M9" s="13" t="s">
        <v>34</v>
      </c>
      <c r="N9" s="13" t="s">
        <v>18</v>
      </c>
    </row>
    <row r="10" spans="1:14" s="20" customFormat="1" ht="51.75" customHeight="1">
      <c r="A10" s="50" t="s">
        <v>3</v>
      </c>
      <c r="B10" s="46" t="s">
        <v>288</v>
      </c>
      <c r="C10" s="46" t="s">
        <v>289</v>
      </c>
      <c r="D10" s="46" t="s">
        <v>290</v>
      </c>
      <c r="E10" s="61">
        <v>5</v>
      </c>
      <c r="F10" s="51" t="s">
        <v>43</v>
      </c>
      <c r="G10" s="40" t="s">
        <v>55</v>
      </c>
      <c r="H10" s="6"/>
      <c r="I10" s="6"/>
      <c r="J10" s="7"/>
      <c r="K10" s="6"/>
      <c r="L10" s="40" t="str">
        <f aca="true" t="shared" si="0" ref="L10:L15">IF(K10=0,"0,00",IF(K10&gt;0,ROUND(E10/K10,2)))</f>
        <v>0,00</v>
      </c>
      <c r="M10" s="49">
        <v>0</v>
      </c>
      <c r="N10" s="44">
        <f aca="true" t="shared" si="1" ref="N10:N15">ROUND(L10*ROUND(M10,2),2)</f>
        <v>0</v>
      </c>
    </row>
    <row r="11" spans="1:14" s="20" customFormat="1" ht="51.75" customHeight="1">
      <c r="A11" s="50" t="s">
        <v>4</v>
      </c>
      <c r="B11" s="46" t="s">
        <v>291</v>
      </c>
      <c r="C11" s="46" t="s">
        <v>292</v>
      </c>
      <c r="D11" s="46" t="s">
        <v>293</v>
      </c>
      <c r="E11" s="61">
        <v>60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t="shared" si="0"/>
        <v>0,00</v>
      </c>
      <c r="M11" s="49">
        <v>0</v>
      </c>
      <c r="N11" s="44">
        <f t="shared" si="1"/>
        <v>0</v>
      </c>
    </row>
    <row r="12" spans="1:14" s="20" customFormat="1" ht="142.5" customHeight="1">
      <c r="A12" s="50" t="s">
        <v>5</v>
      </c>
      <c r="B12" s="46" t="s">
        <v>294</v>
      </c>
      <c r="C12" s="46" t="s">
        <v>295</v>
      </c>
      <c r="D12" s="46" t="s">
        <v>296</v>
      </c>
      <c r="E12" s="61">
        <v>20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142.5" customHeight="1">
      <c r="A13" s="50" t="s">
        <v>6</v>
      </c>
      <c r="B13" s="46" t="s">
        <v>294</v>
      </c>
      <c r="C13" s="46" t="s">
        <v>295</v>
      </c>
      <c r="D13" s="46" t="s">
        <v>297</v>
      </c>
      <c r="E13" s="61">
        <v>20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51.75" customHeight="1">
      <c r="A14" s="50" t="s">
        <v>35</v>
      </c>
      <c r="B14" s="54" t="s">
        <v>298</v>
      </c>
      <c r="C14" s="54" t="s">
        <v>299</v>
      </c>
      <c r="D14" s="54" t="s">
        <v>300</v>
      </c>
      <c r="E14" s="61">
        <v>60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1.75" customHeight="1">
      <c r="A15" s="50" t="s">
        <v>42</v>
      </c>
      <c r="B15" s="54" t="s">
        <v>298</v>
      </c>
      <c r="C15" s="54" t="s">
        <v>301</v>
      </c>
      <c r="D15" s="54" t="s">
        <v>300</v>
      </c>
      <c r="E15" s="61">
        <v>100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2:7" ht="19.5" customHeight="1">
      <c r="B16" s="135"/>
      <c r="C16" s="135"/>
      <c r="D16" s="135"/>
      <c r="E16" s="135"/>
      <c r="F16" s="135"/>
      <c r="G16" s="135"/>
    </row>
    <row r="17" spans="2:17" ht="20.25" customHeight="1">
      <c r="B17" s="123" t="s">
        <v>286</v>
      </c>
      <c r="C17" s="138"/>
      <c r="D17" s="138"/>
      <c r="E17" s="138"/>
      <c r="F17" s="138"/>
      <c r="Q17" s="11"/>
    </row>
    <row r="18" spans="2:17" ht="14.25">
      <c r="B18" s="11" t="s">
        <v>287</v>
      </c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</sheetData>
  <sheetProtection/>
  <mergeCells count="4">
    <mergeCell ref="G2:I2"/>
    <mergeCell ref="H6:I6"/>
    <mergeCell ref="B16:G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1">
      <selection activeCell="A11" sqref="A11:F11"/>
    </sheetView>
  </sheetViews>
  <sheetFormatPr defaultColWidth="9.125" defaultRowHeight="12.75"/>
  <cols>
    <col min="1" max="1" width="5.125" style="11" customWidth="1"/>
    <col min="2" max="2" width="22.00390625" style="11" customWidth="1"/>
    <col min="3" max="3" width="17.50390625" style="11" customWidth="1"/>
    <col min="4" max="4" width="37.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46" t="s">
        <v>100</v>
      </c>
      <c r="C11" s="46" t="s">
        <v>101</v>
      </c>
      <c r="D11" s="46" t="s">
        <v>102</v>
      </c>
      <c r="E11" s="47">
        <v>15400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G2:I2"/>
    <mergeCell ref="H6:I6"/>
    <mergeCell ref="B16:F16"/>
    <mergeCell ref="B13:N13"/>
    <mergeCell ref="B15:N15"/>
    <mergeCell ref="B12:N12"/>
    <mergeCell ref="B14:N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2.00390625" style="11" customWidth="1"/>
    <col min="3" max="3" width="17.50390625" style="11" customWidth="1"/>
    <col min="4" max="4" width="37.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19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8.25" customHeight="1">
      <c r="A11" s="7" t="s">
        <v>3</v>
      </c>
      <c r="B11" s="46" t="s">
        <v>302</v>
      </c>
      <c r="C11" s="46" t="s">
        <v>303</v>
      </c>
      <c r="D11" s="46" t="s">
        <v>304</v>
      </c>
      <c r="E11" s="47">
        <v>40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5"/>
  <sheetViews>
    <sheetView showGridLines="0" zoomScaleSheetLayoutView="80" zoomScalePageLayoutView="80" workbookViewId="0" topLeftCell="A13">
      <selection activeCell="G20" sqref="G20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20.37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20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SUM(N10:N17)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2:17" ht="14.25">
      <c r="B8" s="20"/>
      <c r="Q8" s="11"/>
    </row>
    <row r="9" spans="1:14" s="20" customFormat="1" ht="73.5" customHeight="1">
      <c r="A9" s="13" t="s">
        <v>40</v>
      </c>
      <c r="B9" s="13" t="s">
        <v>16</v>
      </c>
      <c r="C9" s="13" t="s">
        <v>17</v>
      </c>
      <c r="D9" s="48" t="s">
        <v>64</v>
      </c>
      <c r="E9" s="37" t="s">
        <v>103</v>
      </c>
      <c r="F9" s="38"/>
      <c r="G9" s="13" t="str">
        <f>"Nazwa handlowa /
"&amp;C9&amp;" / 
"&amp;D9</f>
        <v>Nazwa handlowa /
Dawka / 
Postać/ Opakowanie</v>
      </c>
      <c r="H9" s="13" t="s">
        <v>58</v>
      </c>
      <c r="I9" s="13" t="str">
        <f>B9</f>
        <v>Skład</v>
      </c>
      <c r="J9" s="13" t="s">
        <v>59</v>
      </c>
      <c r="K9" s="13" t="s">
        <v>32</v>
      </c>
      <c r="L9" s="13" t="s">
        <v>33</v>
      </c>
      <c r="M9" s="13" t="s">
        <v>34</v>
      </c>
      <c r="N9" s="13" t="s">
        <v>18</v>
      </c>
    </row>
    <row r="10" spans="1:14" s="20" customFormat="1" ht="51.75" customHeight="1">
      <c r="A10" s="50" t="s">
        <v>3</v>
      </c>
      <c r="B10" s="54" t="s">
        <v>305</v>
      </c>
      <c r="C10" s="54" t="s">
        <v>209</v>
      </c>
      <c r="D10" s="54" t="s">
        <v>170</v>
      </c>
      <c r="E10" s="61">
        <v>2700</v>
      </c>
      <c r="F10" s="51" t="s">
        <v>43</v>
      </c>
      <c r="G10" s="40" t="s">
        <v>55</v>
      </c>
      <c r="H10" s="6"/>
      <c r="I10" s="6"/>
      <c r="J10" s="7"/>
      <c r="K10" s="6"/>
      <c r="L10" s="40" t="str">
        <f aca="true" t="shared" si="0" ref="L10:L17">IF(K10=0,"0,00",IF(K10&gt;0,ROUND(E10/K10,2)))</f>
        <v>0,00</v>
      </c>
      <c r="M10" s="49">
        <v>0</v>
      </c>
      <c r="N10" s="44">
        <f aca="true" t="shared" si="1" ref="N10:N17">ROUND(L10*ROUND(M10,2),2)</f>
        <v>0</v>
      </c>
    </row>
    <row r="11" spans="1:14" s="20" customFormat="1" ht="51.75" customHeight="1">
      <c r="A11" s="50" t="s">
        <v>4</v>
      </c>
      <c r="B11" s="46" t="s">
        <v>306</v>
      </c>
      <c r="C11" s="54" t="s">
        <v>307</v>
      </c>
      <c r="D11" s="54" t="s">
        <v>86</v>
      </c>
      <c r="E11" s="61">
        <v>1800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t="shared" si="0"/>
        <v>0,00</v>
      </c>
      <c r="M11" s="49">
        <v>0</v>
      </c>
      <c r="N11" s="44">
        <f t="shared" si="1"/>
        <v>0</v>
      </c>
    </row>
    <row r="12" spans="1:14" s="20" customFormat="1" ht="55.5" customHeight="1">
      <c r="A12" s="50" t="s">
        <v>5</v>
      </c>
      <c r="B12" s="46" t="s">
        <v>308</v>
      </c>
      <c r="C12" s="46" t="s">
        <v>169</v>
      </c>
      <c r="D12" s="54" t="s">
        <v>111</v>
      </c>
      <c r="E12" s="61">
        <v>720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59.25" customHeight="1">
      <c r="A13" s="50" t="s">
        <v>6</v>
      </c>
      <c r="B13" s="46" t="s">
        <v>308</v>
      </c>
      <c r="C13" s="54" t="s">
        <v>106</v>
      </c>
      <c r="D13" s="54" t="s">
        <v>111</v>
      </c>
      <c r="E13" s="61">
        <v>540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51.75" customHeight="1">
      <c r="A14" s="50" t="s">
        <v>35</v>
      </c>
      <c r="B14" s="46" t="s">
        <v>309</v>
      </c>
      <c r="C14" s="54" t="s">
        <v>310</v>
      </c>
      <c r="D14" s="54" t="s">
        <v>311</v>
      </c>
      <c r="E14" s="61">
        <v>540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1.75" customHeight="1">
      <c r="A15" s="50" t="s">
        <v>42</v>
      </c>
      <c r="B15" s="85" t="s">
        <v>312</v>
      </c>
      <c r="C15" s="85" t="s">
        <v>313</v>
      </c>
      <c r="D15" s="85" t="s">
        <v>314</v>
      </c>
      <c r="E15" s="61">
        <v>250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60" customHeight="1">
      <c r="A16" s="50" t="s">
        <v>7</v>
      </c>
      <c r="B16" s="46" t="s">
        <v>315</v>
      </c>
      <c r="C16" s="54" t="s">
        <v>316</v>
      </c>
      <c r="D16" s="86" t="s">
        <v>317</v>
      </c>
      <c r="E16" s="61">
        <v>7800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1:14" s="20" customFormat="1" ht="51.75" customHeight="1">
      <c r="A17" s="50" t="s">
        <v>8</v>
      </c>
      <c r="B17" s="46" t="s">
        <v>315</v>
      </c>
      <c r="C17" s="54" t="s">
        <v>318</v>
      </c>
      <c r="D17" s="54" t="s">
        <v>319</v>
      </c>
      <c r="E17" s="61">
        <v>21600</v>
      </c>
      <c r="F17" s="51" t="s">
        <v>43</v>
      </c>
      <c r="G17" s="40" t="s">
        <v>55</v>
      </c>
      <c r="H17" s="6"/>
      <c r="I17" s="6"/>
      <c r="J17" s="7"/>
      <c r="K17" s="6"/>
      <c r="L17" s="40" t="str">
        <f t="shared" si="0"/>
        <v>0,00</v>
      </c>
      <c r="M17" s="49">
        <v>0</v>
      </c>
      <c r="N17" s="44">
        <f t="shared" si="1"/>
        <v>0</v>
      </c>
    </row>
    <row r="18" spans="2:7" ht="19.5" customHeight="1">
      <c r="B18" s="135" t="s">
        <v>286</v>
      </c>
      <c r="C18" s="135"/>
      <c r="D18" s="135"/>
      <c r="E18" s="135"/>
      <c r="F18" s="135"/>
      <c r="G18" s="135"/>
    </row>
    <row r="19" spans="2:17" ht="33.75" customHeight="1">
      <c r="B19" s="123" t="s">
        <v>322</v>
      </c>
      <c r="C19" s="138"/>
      <c r="D19" s="138"/>
      <c r="E19" s="138"/>
      <c r="F19" s="138"/>
      <c r="Q19" s="11"/>
    </row>
    <row r="20" spans="2:17" ht="22.5" customHeight="1">
      <c r="B20" s="128"/>
      <c r="C20" s="128"/>
      <c r="D20" s="128"/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</sheetData>
  <sheetProtection/>
  <mergeCells count="5">
    <mergeCell ref="G2:I2"/>
    <mergeCell ref="H6:I6"/>
    <mergeCell ref="B18:G18"/>
    <mergeCell ref="B19:F19"/>
    <mergeCell ref="B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3"/>
  <sheetViews>
    <sheetView showGridLines="0" zoomScaleSheetLayoutView="80" zoomScalePageLayoutView="80" workbookViewId="0" topLeftCell="A38">
      <selection activeCell="B35" sqref="B35"/>
    </sheetView>
  </sheetViews>
  <sheetFormatPr defaultColWidth="9.125" defaultRowHeight="12.75"/>
  <cols>
    <col min="1" max="1" width="5.125" style="11" customWidth="1"/>
    <col min="2" max="2" width="28.125" style="11" customWidth="1"/>
    <col min="3" max="3" width="22.5039062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21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SUM(N11:N60)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141.7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599</v>
      </c>
      <c r="I10" s="13" t="str">
        <f>B10</f>
        <v>Skład</v>
      </c>
      <c r="J10" s="13" t="s">
        <v>600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87" t="s">
        <v>323</v>
      </c>
      <c r="C11" s="87" t="s">
        <v>324</v>
      </c>
      <c r="D11" s="87" t="s">
        <v>325</v>
      </c>
      <c r="E11" s="88">
        <v>100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aca="true" t="shared" si="0" ref="L11:L54">IF(K11=0,"0,00",IF(K11&gt;0,ROUND(E11/K11,2)))</f>
        <v>0,00</v>
      </c>
      <c r="M11" s="49">
        <v>0</v>
      </c>
      <c r="N11" s="44">
        <f aca="true" t="shared" si="1" ref="N11:N54">ROUND(L11*ROUND(M11,2),2)</f>
        <v>0</v>
      </c>
    </row>
    <row r="12" spans="1:14" s="20" customFormat="1" ht="51.75" customHeight="1">
      <c r="A12" s="50" t="s">
        <v>4</v>
      </c>
      <c r="B12" s="54" t="s">
        <v>326</v>
      </c>
      <c r="C12" s="54" t="s">
        <v>327</v>
      </c>
      <c r="D12" s="54" t="s">
        <v>328</v>
      </c>
      <c r="E12" s="61">
        <v>1100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51.75" customHeight="1">
      <c r="A13" s="50" t="s">
        <v>5</v>
      </c>
      <c r="B13" s="46" t="s">
        <v>329</v>
      </c>
      <c r="C13" s="46" t="s">
        <v>330</v>
      </c>
      <c r="D13" s="54" t="s">
        <v>331</v>
      </c>
      <c r="E13" s="61">
        <v>7200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51.75" customHeight="1">
      <c r="A14" s="50" t="s">
        <v>6</v>
      </c>
      <c r="B14" s="54" t="s">
        <v>332</v>
      </c>
      <c r="C14" s="54" t="s">
        <v>333</v>
      </c>
      <c r="D14" s="54" t="s">
        <v>334</v>
      </c>
      <c r="E14" s="61">
        <v>80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1.75" customHeight="1">
      <c r="A15" s="50" t="s">
        <v>35</v>
      </c>
      <c r="B15" s="67" t="s">
        <v>335</v>
      </c>
      <c r="C15" s="67" t="s">
        <v>106</v>
      </c>
      <c r="D15" s="67" t="s">
        <v>336</v>
      </c>
      <c r="E15" s="61">
        <v>2100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51.75" customHeight="1">
      <c r="A16" s="50" t="s">
        <v>42</v>
      </c>
      <c r="B16" s="54" t="s">
        <v>337</v>
      </c>
      <c r="C16" s="54" t="s">
        <v>338</v>
      </c>
      <c r="D16" s="54" t="s">
        <v>339</v>
      </c>
      <c r="E16" s="61">
        <v>50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1:14" s="20" customFormat="1" ht="51.75" customHeight="1">
      <c r="A17" s="50" t="s">
        <v>7</v>
      </c>
      <c r="B17" s="46" t="s">
        <v>340</v>
      </c>
      <c r="C17" s="46" t="s">
        <v>156</v>
      </c>
      <c r="D17" s="54" t="s">
        <v>111</v>
      </c>
      <c r="E17" s="61">
        <v>1080</v>
      </c>
      <c r="F17" s="51" t="s">
        <v>43</v>
      </c>
      <c r="G17" s="40" t="s">
        <v>55</v>
      </c>
      <c r="H17" s="6"/>
      <c r="I17" s="6"/>
      <c r="J17" s="7"/>
      <c r="K17" s="6"/>
      <c r="L17" s="40" t="str">
        <f t="shared" si="0"/>
        <v>0,00</v>
      </c>
      <c r="M17" s="49">
        <v>0</v>
      </c>
      <c r="N17" s="44">
        <f t="shared" si="1"/>
        <v>0</v>
      </c>
    </row>
    <row r="18" spans="1:14" s="20" customFormat="1" ht="51.75" customHeight="1">
      <c r="A18" s="50" t="s">
        <v>8</v>
      </c>
      <c r="B18" s="54" t="s">
        <v>341</v>
      </c>
      <c r="C18" s="54" t="s">
        <v>166</v>
      </c>
      <c r="D18" s="46" t="s">
        <v>342</v>
      </c>
      <c r="E18" s="61">
        <v>1800</v>
      </c>
      <c r="F18" s="51" t="s">
        <v>43</v>
      </c>
      <c r="G18" s="40" t="s">
        <v>55</v>
      </c>
      <c r="H18" s="6"/>
      <c r="I18" s="6"/>
      <c r="J18" s="7"/>
      <c r="K18" s="6"/>
      <c r="L18" s="40" t="str">
        <f t="shared" si="0"/>
        <v>0,00</v>
      </c>
      <c r="M18" s="49">
        <v>0</v>
      </c>
      <c r="N18" s="44">
        <f t="shared" si="1"/>
        <v>0</v>
      </c>
    </row>
    <row r="19" spans="1:14" s="20" customFormat="1" ht="51.75" customHeight="1">
      <c r="A19" s="50" t="s">
        <v>21</v>
      </c>
      <c r="B19" s="46" t="s">
        <v>343</v>
      </c>
      <c r="C19" s="46" t="s">
        <v>344</v>
      </c>
      <c r="D19" s="46" t="s">
        <v>345</v>
      </c>
      <c r="E19" s="61">
        <v>1800</v>
      </c>
      <c r="F19" s="51" t="s">
        <v>43</v>
      </c>
      <c r="G19" s="40" t="s">
        <v>55</v>
      </c>
      <c r="H19" s="6"/>
      <c r="I19" s="6"/>
      <c r="J19" s="7"/>
      <c r="K19" s="6"/>
      <c r="L19" s="40" t="str">
        <f t="shared" si="0"/>
        <v>0,00</v>
      </c>
      <c r="M19" s="49">
        <v>0</v>
      </c>
      <c r="N19" s="44">
        <f t="shared" si="1"/>
        <v>0</v>
      </c>
    </row>
    <row r="20" spans="1:14" s="20" customFormat="1" ht="51.75" customHeight="1">
      <c r="A20" s="50" t="s">
        <v>41</v>
      </c>
      <c r="B20" s="54" t="s">
        <v>346</v>
      </c>
      <c r="C20" s="54" t="s">
        <v>347</v>
      </c>
      <c r="D20" s="54" t="s">
        <v>348</v>
      </c>
      <c r="E20" s="61">
        <v>50</v>
      </c>
      <c r="F20" s="51" t="s">
        <v>43</v>
      </c>
      <c r="G20" s="40" t="s">
        <v>55</v>
      </c>
      <c r="H20" s="6"/>
      <c r="I20" s="6"/>
      <c r="J20" s="7"/>
      <c r="K20" s="6"/>
      <c r="L20" s="40" t="str">
        <f t="shared" si="0"/>
        <v>0,00</v>
      </c>
      <c r="M20" s="49">
        <v>0</v>
      </c>
      <c r="N20" s="44">
        <f t="shared" si="1"/>
        <v>0</v>
      </c>
    </row>
    <row r="21" spans="1:14" s="20" customFormat="1" ht="51.75" customHeight="1">
      <c r="A21" s="50" t="s">
        <v>1</v>
      </c>
      <c r="B21" s="59" t="s">
        <v>349</v>
      </c>
      <c r="C21" s="59" t="s">
        <v>350</v>
      </c>
      <c r="D21" s="59" t="s">
        <v>111</v>
      </c>
      <c r="E21" s="61">
        <v>800</v>
      </c>
      <c r="F21" s="51" t="s">
        <v>43</v>
      </c>
      <c r="G21" s="40" t="s">
        <v>55</v>
      </c>
      <c r="H21" s="6"/>
      <c r="I21" s="6"/>
      <c r="J21" s="7"/>
      <c r="K21" s="6"/>
      <c r="L21" s="40" t="str">
        <f t="shared" si="0"/>
        <v>0,00</v>
      </c>
      <c r="M21" s="49">
        <v>0</v>
      </c>
      <c r="N21" s="44">
        <f t="shared" si="1"/>
        <v>0</v>
      </c>
    </row>
    <row r="22" spans="1:14" s="20" customFormat="1" ht="51.75" customHeight="1">
      <c r="A22" s="50" t="s">
        <v>0</v>
      </c>
      <c r="B22" s="46" t="s">
        <v>351</v>
      </c>
      <c r="C22" s="46" t="s">
        <v>110</v>
      </c>
      <c r="D22" s="46" t="s">
        <v>352</v>
      </c>
      <c r="E22" s="61">
        <v>300</v>
      </c>
      <c r="F22" s="51" t="s">
        <v>43</v>
      </c>
      <c r="G22" s="40" t="s">
        <v>55</v>
      </c>
      <c r="H22" s="6"/>
      <c r="I22" s="6"/>
      <c r="J22" s="7"/>
      <c r="K22" s="6"/>
      <c r="L22" s="40" t="str">
        <f t="shared" si="0"/>
        <v>0,00</v>
      </c>
      <c r="M22" s="49">
        <v>0</v>
      </c>
      <c r="N22" s="44">
        <f t="shared" si="1"/>
        <v>0</v>
      </c>
    </row>
    <row r="23" spans="1:14" s="20" customFormat="1" ht="51.75" customHeight="1">
      <c r="A23" s="50" t="s">
        <v>83</v>
      </c>
      <c r="B23" s="46" t="s">
        <v>351</v>
      </c>
      <c r="C23" s="46" t="s">
        <v>172</v>
      </c>
      <c r="D23" s="46" t="s">
        <v>352</v>
      </c>
      <c r="E23" s="61">
        <v>3000</v>
      </c>
      <c r="F23" s="51" t="s">
        <v>43</v>
      </c>
      <c r="G23" s="40" t="s">
        <v>55</v>
      </c>
      <c r="H23" s="6"/>
      <c r="I23" s="6"/>
      <c r="J23" s="7"/>
      <c r="K23" s="6"/>
      <c r="L23" s="40" t="str">
        <f t="shared" si="0"/>
        <v>0,00</v>
      </c>
      <c r="M23" s="49">
        <v>0</v>
      </c>
      <c r="N23" s="44">
        <f t="shared" si="1"/>
        <v>0</v>
      </c>
    </row>
    <row r="24" spans="1:14" s="20" customFormat="1" ht="51.75" customHeight="1">
      <c r="A24" s="50" t="s">
        <v>121</v>
      </c>
      <c r="B24" s="54" t="s">
        <v>353</v>
      </c>
      <c r="C24" s="54" t="s">
        <v>354</v>
      </c>
      <c r="D24" s="54" t="s">
        <v>355</v>
      </c>
      <c r="E24" s="61">
        <v>4300</v>
      </c>
      <c r="F24" s="51" t="s">
        <v>43</v>
      </c>
      <c r="G24" s="40" t="s">
        <v>55</v>
      </c>
      <c r="H24" s="6"/>
      <c r="I24" s="6"/>
      <c r="J24" s="7"/>
      <c r="K24" s="6"/>
      <c r="L24" s="40" t="str">
        <f t="shared" si="0"/>
        <v>0,00</v>
      </c>
      <c r="M24" s="49">
        <v>0</v>
      </c>
      <c r="N24" s="44">
        <f t="shared" si="1"/>
        <v>0</v>
      </c>
    </row>
    <row r="25" spans="1:14" s="20" customFormat="1" ht="51.75" customHeight="1">
      <c r="A25" s="50" t="s">
        <v>122</v>
      </c>
      <c r="B25" s="89" t="s">
        <v>356</v>
      </c>
      <c r="C25" s="89" t="s">
        <v>357</v>
      </c>
      <c r="D25" s="89" t="s">
        <v>358</v>
      </c>
      <c r="E25" s="88">
        <v>10</v>
      </c>
      <c r="F25" s="51" t="s">
        <v>43</v>
      </c>
      <c r="G25" s="40" t="s">
        <v>55</v>
      </c>
      <c r="H25" s="6"/>
      <c r="I25" s="6"/>
      <c r="J25" s="7"/>
      <c r="K25" s="6"/>
      <c r="L25" s="40" t="str">
        <f t="shared" si="0"/>
        <v>0,00</v>
      </c>
      <c r="M25" s="49">
        <v>0</v>
      </c>
      <c r="N25" s="44">
        <f t="shared" si="1"/>
        <v>0</v>
      </c>
    </row>
    <row r="26" spans="1:14" s="20" customFormat="1" ht="69.75" customHeight="1">
      <c r="A26" s="50" t="s">
        <v>123</v>
      </c>
      <c r="B26" s="55" t="s">
        <v>359</v>
      </c>
      <c r="C26" s="54" t="s">
        <v>360</v>
      </c>
      <c r="D26" s="54" t="s">
        <v>361</v>
      </c>
      <c r="E26" s="61">
        <v>10</v>
      </c>
      <c r="F26" s="51" t="s">
        <v>43</v>
      </c>
      <c r="G26" s="40" t="s">
        <v>55</v>
      </c>
      <c r="H26" s="6"/>
      <c r="I26" s="6"/>
      <c r="J26" s="7"/>
      <c r="K26" s="6"/>
      <c r="L26" s="40" t="str">
        <f t="shared" si="0"/>
        <v>0,00</v>
      </c>
      <c r="M26" s="49">
        <v>0</v>
      </c>
      <c r="N26" s="44">
        <f t="shared" si="1"/>
        <v>0</v>
      </c>
    </row>
    <row r="27" spans="1:14" s="20" customFormat="1" ht="111" customHeight="1">
      <c r="A27" s="50" t="s">
        <v>124</v>
      </c>
      <c r="B27" s="54" t="s">
        <v>362</v>
      </c>
      <c r="C27" s="54" t="s">
        <v>363</v>
      </c>
      <c r="D27" s="54" t="s">
        <v>364</v>
      </c>
      <c r="E27" s="61">
        <v>180</v>
      </c>
      <c r="F27" s="51" t="s">
        <v>43</v>
      </c>
      <c r="G27" s="40" t="s">
        <v>55</v>
      </c>
      <c r="H27" s="6"/>
      <c r="I27" s="6"/>
      <c r="J27" s="7"/>
      <c r="K27" s="6"/>
      <c r="L27" s="40" t="str">
        <f t="shared" si="0"/>
        <v>0,00</v>
      </c>
      <c r="M27" s="49">
        <v>0</v>
      </c>
      <c r="N27" s="44">
        <f t="shared" si="1"/>
        <v>0</v>
      </c>
    </row>
    <row r="28" spans="1:14" s="20" customFormat="1" ht="74.25" customHeight="1">
      <c r="A28" s="50" t="s">
        <v>125</v>
      </c>
      <c r="B28" s="46" t="s">
        <v>365</v>
      </c>
      <c r="C28" s="54" t="s">
        <v>366</v>
      </c>
      <c r="D28" s="54" t="s">
        <v>367</v>
      </c>
      <c r="E28" s="90">
        <v>90</v>
      </c>
      <c r="F28" s="51" t="s">
        <v>43</v>
      </c>
      <c r="G28" s="40" t="s">
        <v>55</v>
      </c>
      <c r="H28" s="6"/>
      <c r="I28" s="6"/>
      <c r="J28" s="7"/>
      <c r="K28" s="6"/>
      <c r="L28" s="40" t="str">
        <f t="shared" si="0"/>
        <v>0,00</v>
      </c>
      <c r="M28" s="49">
        <v>0</v>
      </c>
      <c r="N28" s="44">
        <f t="shared" si="1"/>
        <v>0</v>
      </c>
    </row>
    <row r="29" spans="1:14" s="20" customFormat="1" ht="51.75" customHeight="1">
      <c r="A29" s="50" t="s">
        <v>126</v>
      </c>
      <c r="B29" s="54" t="s">
        <v>368</v>
      </c>
      <c r="C29" s="54" t="s">
        <v>110</v>
      </c>
      <c r="D29" s="46" t="s">
        <v>111</v>
      </c>
      <c r="E29" s="61">
        <v>10800</v>
      </c>
      <c r="F29" s="51" t="s">
        <v>43</v>
      </c>
      <c r="G29" s="40" t="s">
        <v>55</v>
      </c>
      <c r="H29" s="6"/>
      <c r="I29" s="6"/>
      <c r="J29" s="7"/>
      <c r="K29" s="6"/>
      <c r="L29" s="40" t="str">
        <f t="shared" si="0"/>
        <v>0,00</v>
      </c>
      <c r="M29" s="49">
        <v>0</v>
      </c>
      <c r="N29" s="44">
        <f t="shared" si="1"/>
        <v>0</v>
      </c>
    </row>
    <row r="30" spans="1:14" s="20" customFormat="1" ht="51.75" customHeight="1">
      <c r="A30" s="50" t="s">
        <v>127</v>
      </c>
      <c r="B30" s="54" t="s">
        <v>369</v>
      </c>
      <c r="C30" s="54" t="s">
        <v>370</v>
      </c>
      <c r="D30" s="54" t="s">
        <v>371</v>
      </c>
      <c r="E30" s="62">
        <v>60</v>
      </c>
      <c r="F30" s="51" t="s">
        <v>43</v>
      </c>
      <c r="G30" s="40" t="s">
        <v>55</v>
      </c>
      <c r="H30" s="6"/>
      <c r="I30" s="6"/>
      <c r="J30" s="7"/>
      <c r="K30" s="6"/>
      <c r="L30" s="40" t="str">
        <f t="shared" si="0"/>
        <v>0,00</v>
      </c>
      <c r="M30" s="49">
        <v>0</v>
      </c>
      <c r="N30" s="44">
        <f t="shared" si="1"/>
        <v>0</v>
      </c>
    </row>
    <row r="31" spans="1:14" s="20" customFormat="1" ht="51.75" customHeight="1">
      <c r="A31" s="50" t="s">
        <v>128</v>
      </c>
      <c r="B31" s="54" t="s">
        <v>372</v>
      </c>
      <c r="C31" s="54" t="s">
        <v>117</v>
      </c>
      <c r="D31" s="46" t="s">
        <v>111</v>
      </c>
      <c r="E31" s="61">
        <v>300</v>
      </c>
      <c r="F31" s="51" t="s">
        <v>43</v>
      </c>
      <c r="G31" s="40" t="s">
        <v>55</v>
      </c>
      <c r="H31" s="6"/>
      <c r="I31" s="6"/>
      <c r="J31" s="7"/>
      <c r="K31" s="6"/>
      <c r="L31" s="40" t="str">
        <f t="shared" si="0"/>
        <v>0,00</v>
      </c>
      <c r="M31" s="49">
        <v>0</v>
      </c>
      <c r="N31" s="44">
        <f t="shared" si="1"/>
        <v>0</v>
      </c>
    </row>
    <row r="32" spans="1:14" s="20" customFormat="1" ht="74.25" customHeight="1">
      <c r="A32" s="50" t="s">
        <v>129</v>
      </c>
      <c r="B32" s="54" t="s">
        <v>373</v>
      </c>
      <c r="C32" s="54" t="s">
        <v>374</v>
      </c>
      <c r="D32" s="54" t="s">
        <v>325</v>
      </c>
      <c r="E32" s="61">
        <v>20</v>
      </c>
      <c r="F32" s="51" t="s">
        <v>43</v>
      </c>
      <c r="G32" s="40" t="s">
        <v>55</v>
      </c>
      <c r="H32" s="6"/>
      <c r="I32" s="6"/>
      <c r="J32" s="7"/>
      <c r="K32" s="6"/>
      <c r="L32" s="40" t="str">
        <f t="shared" si="0"/>
        <v>0,00</v>
      </c>
      <c r="M32" s="49">
        <v>0</v>
      </c>
      <c r="N32" s="44">
        <f t="shared" si="1"/>
        <v>0</v>
      </c>
    </row>
    <row r="33" spans="1:14" s="20" customFormat="1" ht="67.5" customHeight="1">
      <c r="A33" s="50" t="s">
        <v>130</v>
      </c>
      <c r="B33" s="54" t="s">
        <v>375</v>
      </c>
      <c r="C33" s="54" t="s">
        <v>166</v>
      </c>
      <c r="D33" s="54" t="s">
        <v>376</v>
      </c>
      <c r="E33" s="61">
        <v>360</v>
      </c>
      <c r="F33" s="51" t="s">
        <v>43</v>
      </c>
      <c r="G33" s="40" t="s">
        <v>55</v>
      </c>
      <c r="H33" s="6"/>
      <c r="I33" s="6"/>
      <c r="J33" s="7"/>
      <c r="K33" s="6"/>
      <c r="L33" s="40" t="str">
        <f t="shared" si="0"/>
        <v>0,00</v>
      </c>
      <c r="M33" s="49">
        <v>0</v>
      </c>
      <c r="N33" s="44">
        <f t="shared" si="1"/>
        <v>0</v>
      </c>
    </row>
    <row r="34" spans="1:14" s="20" customFormat="1" ht="51.75" customHeight="1">
      <c r="A34" s="50" t="s">
        <v>131</v>
      </c>
      <c r="B34" s="91" t="s">
        <v>377</v>
      </c>
      <c r="C34" s="91" t="s">
        <v>234</v>
      </c>
      <c r="D34" s="46" t="s">
        <v>111</v>
      </c>
      <c r="E34" s="61">
        <v>3500</v>
      </c>
      <c r="F34" s="51" t="s">
        <v>43</v>
      </c>
      <c r="G34" s="40" t="s">
        <v>55</v>
      </c>
      <c r="H34" s="6"/>
      <c r="I34" s="6"/>
      <c r="J34" s="7"/>
      <c r="K34" s="6"/>
      <c r="L34" s="40" t="str">
        <f t="shared" si="0"/>
        <v>0,00</v>
      </c>
      <c r="M34" s="49">
        <v>0</v>
      </c>
      <c r="N34" s="44">
        <f t="shared" si="1"/>
        <v>0</v>
      </c>
    </row>
    <row r="35" spans="1:14" s="20" customFormat="1" ht="282" customHeight="1">
      <c r="A35" s="50" t="s">
        <v>132</v>
      </c>
      <c r="B35" s="46" t="s">
        <v>611</v>
      </c>
      <c r="C35" s="46" t="s">
        <v>378</v>
      </c>
      <c r="D35" s="46" t="s">
        <v>379</v>
      </c>
      <c r="E35" s="61">
        <v>60</v>
      </c>
      <c r="F35" s="51" t="s">
        <v>43</v>
      </c>
      <c r="G35" s="40" t="s">
        <v>55</v>
      </c>
      <c r="H35" s="6"/>
      <c r="I35" s="6"/>
      <c r="J35" s="7"/>
      <c r="K35" s="6"/>
      <c r="L35" s="40" t="str">
        <f t="shared" si="0"/>
        <v>0,00</v>
      </c>
      <c r="M35" s="49">
        <v>0</v>
      </c>
      <c r="N35" s="44">
        <f t="shared" si="1"/>
        <v>0</v>
      </c>
    </row>
    <row r="36" spans="1:14" s="20" customFormat="1" ht="51.75" customHeight="1">
      <c r="A36" s="50" t="s">
        <v>133</v>
      </c>
      <c r="B36" s="65" t="s">
        <v>380</v>
      </c>
      <c r="C36" s="65" t="s">
        <v>381</v>
      </c>
      <c r="D36" s="92" t="s">
        <v>382</v>
      </c>
      <c r="E36" s="66">
        <v>280</v>
      </c>
      <c r="F36" s="51" t="s">
        <v>43</v>
      </c>
      <c r="G36" s="40" t="s">
        <v>55</v>
      </c>
      <c r="H36" s="6"/>
      <c r="I36" s="6"/>
      <c r="J36" s="7"/>
      <c r="K36" s="6"/>
      <c r="L36" s="40" t="str">
        <f t="shared" si="0"/>
        <v>0,00</v>
      </c>
      <c r="M36" s="49">
        <v>0</v>
      </c>
      <c r="N36" s="44">
        <f t="shared" si="1"/>
        <v>0</v>
      </c>
    </row>
    <row r="37" spans="1:14" s="20" customFormat="1" ht="51.75" customHeight="1">
      <c r="A37" s="50" t="s">
        <v>134</v>
      </c>
      <c r="B37" s="54" t="s">
        <v>383</v>
      </c>
      <c r="C37" s="54" t="s">
        <v>172</v>
      </c>
      <c r="D37" s="46" t="s">
        <v>336</v>
      </c>
      <c r="E37" s="61">
        <v>280</v>
      </c>
      <c r="F37" s="51" t="s">
        <v>43</v>
      </c>
      <c r="G37" s="40" t="s">
        <v>55</v>
      </c>
      <c r="H37" s="6"/>
      <c r="I37" s="6"/>
      <c r="J37" s="7"/>
      <c r="K37" s="6"/>
      <c r="L37" s="40" t="str">
        <f t="shared" si="0"/>
        <v>0,00</v>
      </c>
      <c r="M37" s="49">
        <v>0</v>
      </c>
      <c r="N37" s="44">
        <f t="shared" si="1"/>
        <v>0</v>
      </c>
    </row>
    <row r="38" spans="1:14" s="20" customFormat="1" ht="72.75" customHeight="1">
      <c r="A38" s="50" t="s">
        <v>135</v>
      </c>
      <c r="B38" s="54" t="s">
        <v>384</v>
      </c>
      <c r="C38" s="54" t="s">
        <v>614</v>
      </c>
      <c r="D38" s="54" t="s">
        <v>385</v>
      </c>
      <c r="E38" s="61">
        <v>1450</v>
      </c>
      <c r="F38" s="51" t="s">
        <v>43</v>
      </c>
      <c r="G38" s="40" t="s">
        <v>55</v>
      </c>
      <c r="H38" s="6"/>
      <c r="I38" s="6"/>
      <c r="J38" s="7"/>
      <c r="K38" s="6"/>
      <c r="L38" s="40" t="str">
        <f t="shared" si="0"/>
        <v>0,00</v>
      </c>
      <c r="M38" s="49">
        <v>0</v>
      </c>
      <c r="N38" s="44">
        <f t="shared" si="1"/>
        <v>0</v>
      </c>
    </row>
    <row r="39" spans="1:14" s="20" customFormat="1" ht="51.75" customHeight="1">
      <c r="A39" s="50" t="s">
        <v>136</v>
      </c>
      <c r="B39" s="54" t="s">
        <v>386</v>
      </c>
      <c r="C39" s="54" t="s">
        <v>172</v>
      </c>
      <c r="D39" s="46" t="s">
        <v>111</v>
      </c>
      <c r="E39" s="61">
        <v>3000</v>
      </c>
      <c r="F39" s="51" t="s">
        <v>43</v>
      </c>
      <c r="G39" s="40" t="s">
        <v>55</v>
      </c>
      <c r="H39" s="6"/>
      <c r="I39" s="6"/>
      <c r="J39" s="7"/>
      <c r="K39" s="6"/>
      <c r="L39" s="40" t="str">
        <f t="shared" si="0"/>
        <v>0,00</v>
      </c>
      <c r="M39" s="49">
        <v>0</v>
      </c>
      <c r="N39" s="44">
        <f t="shared" si="1"/>
        <v>0</v>
      </c>
    </row>
    <row r="40" spans="1:14" s="20" customFormat="1" ht="51.75" customHeight="1">
      <c r="A40" s="50" t="s">
        <v>137</v>
      </c>
      <c r="B40" s="87" t="s">
        <v>387</v>
      </c>
      <c r="C40" s="87" t="s">
        <v>106</v>
      </c>
      <c r="D40" s="87" t="s">
        <v>102</v>
      </c>
      <c r="E40" s="88">
        <v>4500</v>
      </c>
      <c r="F40" s="51" t="s">
        <v>43</v>
      </c>
      <c r="G40" s="40" t="s">
        <v>55</v>
      </c>
      <c r="H40" s="6"/>
      <c r="I40" s="6"/>
      <c r="J40" s="7"/>
      <c r="K40" s="6"/>
      <c r="L40" s="40" t="str">
        <f t="shared" si="0"/>
        <v>0,00</v>
      </c>
      <c r="M40" s="49">
        <v>0</v>
      </c>
      <c r="N40" s="44">
        <f t="shared" si="1"/>
        <v>0</v>
      </c>
    </row>
    <row r="41" spans="1:14" s="20" customFormat="1" ht="51.75" customHeight="1">
      <c r="A41" s="50" t="s">
        <v>138</v>
      </c>
      <c r="B41" s="58" t="s">
        <v>388</v>
      </c>
      <c r="C41" s="58" t="s">
        <v>110</v>
      </c>
      <c r="D41" s="54" t="s">
        <v>111</v>
      </c>
      <c r="E41" s="61">
        <v>540</v>
      </c>
      <c r="F41" s="51" t="s">
        <v>43</v>
      </c>
      <c r="G41" s="40" t="s">
        <v>55</v>
      </c>
      <c r="H41" s="6"/>
      <c r="I41" s="6"/>
      <c r="J41" s="7"/>
      <c r="K41" s="6"/>
      <c r="L41" s="40" t="str">
        <f t="shared" si="0"/>
        <v>0,00</v>
      </c>
      <c r="M41" s="49">
        <v>0</v>
      </c>
      <c r="N41" s="44">
        <f t="shared" si="1"/>
        <v>0</v>
      </c>
    </row>
    <row r="42" spans="1:14" s="20" customFormat="1" ht="51.75" customHeight="1">
      <c r="A42" s="50" t="s">
        <v>139</v>
      </c>
      <c r="B42" s="87" t="s">
        <v>389</v>
      </c>
      <c r="C42" s="87" t="s">
        <v>390</v>
      </c>
      <c r="D42" s="87" t="s">
        <v>391</v>
      </c>
      <c r="E42" s="88">
        <v>20</v>
      </c>
      <c r="F42" s="51" t="s">
        <v>43</v>
      </c>
      <c r="G42" s="40" t="s">
        <v>55</v>
      </c>
      <c r="H42" s="6"/>
      <c r="I42" s="6"/>
      <c r="J42" s="7"/>
      <c r="K42" s="6"/>
      <c r="L42" s="40" t="str">
        <f t="shared" si="0"/>
        <v>0,00</v>
      </c>
      <c r="M42" s="49">
        <v>0</v>
      </c>
      <c r="N42" s="44">
        <f t="shared" si="1"/>
        <v>0</v>
      </c>
    </row>
    <row r="43" spans="1:14" s="20" customFormat="1" ht="51.75" customHeight="1">
      <c r="A43" s="50" t="s">
        <v>140</v>
      </c>
      <c r="B43" s="83" t="s">
        <v>392</v>
      </c>
      <c r="C43" s="83" t="s">
        <v>112</v>
      </c>
      <c r="D43" s="83" t="s">
        <v>393</v>
      </c>
      <c r="E43" s="47">
        <v>80</v>
      </c>
      <c r="F43" s="50" t="s">
        <v>85</v>
      </c>
      <c r="G43" s="40" t="s">
        <v>55</v>
      </c>
      <c r="H43" s="6"/>
      <c r="I43" s="6"/>
      <c r="J43" s="7"/>
      <c r="K43" s="6"/>
      <c r="L43" s="40"/>
      <c r="M43" s="49">
        <v>0</v>
      </c>
      <c r="N43" s="44">
        <f t="shared" si="1"/>
        <v>0</v>
      </c>
    </row>
    <row r="44" spans="1:14" s="20" customFormat="1" ht="51.75" customHeight="1">
      <c r="A44" s="50" t="s">
        <v>141</v>
      </c>
      <c r="B44" s="54" t="s">
        <v>394</v>
      </c>
      <c r="C44" s="54" t="s">
        <v>395</v>
      </c>
      <c r="D44" s="54" t="s">
        <v>396</v>
      </c>
      <c r="E44" s="61">
        <v>220</v>
      </c>
      <c r="F44" s="51" t="s">
        <v>43</v>
      </c>
      <c r="G44" s="40" t="s">
        <v>55</v>
      </c>
      <c r="H44" s="6"/>
      <c r="I44" s="6"/>
      <c r="J44" s="7"/>
      <c r="K44" s="6"/>
      <c r="L44" s="40" t="str">
        <f t="shared" si="0"/>
        <v>0,00</v>
      </c>
      <c r="M44" s="49">
        <v>0</v>
      </c>
      <c r="N44" s="44">
        <f t="shared" si="1"/>
        <v>0</v>
      </c>
    </row>
    <row r="45" spans="1:14" s="20" customFormat="1" ht="51.75" customHeight="1">
      <c r="A45" s="50" t="s">
        <v>142</v>
      </c>
      <c r="B45" s="55" t="s">
        <v>397</v>
      </c>
      <c r="C45" s="54" t="s">
        <v>169</v>
      </c>
      <c r="D45" s="46" t="s">
        <v>111</v>
      </c>
      <c r="E45" s="61">
        <v>1620</v>
      </c>
      <c r="F45" s="51" t="s">
        <v>43</v>
      </c>
      <c r="G45" s="40" t="s">
        <v>55</v>
      </c>
      <c r="H45" s="6"/>
      <c r="I45" s="6"/>
      <c r="J45" s="7"/>
      <c r="K45" s="6"/>
      <c r="L45" s="40" t="str">
        <f t="shared" si="0"/>
        <v>0,00</v>
      </c>
      <c r="M45" s="49">
        <v>0</v>
      </c>
      <c r="N45" s="44">
        <f t="shared" si="1"/>
        <v>0</v>
      </c>
    </row>
    <row r="46" spans="1:14" s="20" customFormat="1" ht="51.75" customHeight="1">
      <c r="A46" s="50" t="s">
        <v>143</v>
      </c>
      <c r="B46" s="55" t="s">
        <v>398</v>
      </c>
      <c r="C46" s="54" t="s">
        <v>156</v>
      </c>
      <c r="D46" s="46" t="s">
        <v>399</v>
      </c>
      <c r="E46" s="61">
        <v>360</v>
      </c>
      <c r="F46" s="51" t="s">
        <v>43</v>
      </c>
      <c r="G46" s="40" t="s">
        <v>55</v>
      </c>
      <c r="H46" s="6"/>
      <c r="I46" s="6"/>
      <c r="J46" s="7"/>
      <c r="K46" s="6"/>
      <c r="L46" s="40" t="str">
        <f t="shared" si="0"/>
        <v>0,00</v>
      </c>
      <c r="M46" s="49">
        <v>0</v>
      </c>
      <c r="N46" s="44">
        <f t="shared" si="1"/>
        <v>0</v>
      </c>
    </row>
    <row r="47" spans="1:14" s="20" customFormat="1" ht="51.75" customHeight="1">
      <c r="A47" s="50" t="s">
        <v>144</v>
      </c>
      <c r="B47" s="55" t="s">
        <v>400</v>
      </c>
      <c r="C47" s="54" t="s">
        <v>112</v>
      </c>
      <c r="D47" s="46" t="s">
        <v>336</v>
      </c>
      <c r="E47" s="61">
        <v>1008</v>
      </c>
      <c r="F47" s="51" t="s">
        <v>43</v>
      </c>
      <c r="G47" s="40" t="s">
        <v>55</v>
      </c>
      <c r="H47" s="6"/>
      <c r="I47" s="6"/>
      <c r="J47" s="7"/>
      <c r="K47" s="6"/>
      <c r="L47" s="40" t="str">
        <f t="shared" si="0"/>
        <v>0,00</v>
      </c>
      <c r="M47" s="49">
        <v>0</v>
      </c>
      <c r="N47" s="44">
        <f t="shared" si="1"/>
        <v>0</v>
      </c>
    </row>
    <row r="48" spans="1:14" s="20" customFormat="1" ht="51.75" customHeight="1">
      <c r="A48" s="50" t="s">
        <v>145</v>
      </c>
      <c r="B48" s="52" t="s">
        <v>401</v>
      </c>
      <c r="C48" s="93" t="s">
        <v>402</v>
      </c>
      <c r="D48" s="52" t="s">
        <v>403</v>
      </c>
      <c r="E48" s="62">
        <v>60</v>
      </c>
      <c r="F48" s="51" t="s">
        <v>43</v>
      </c>
      <c r="G48" s="40" t="s">
        <v>55</v>
      </c>
      <c r="H48" s="6"/>
      <c r="I48" s="6"/>
      <c r="J48" s="7"/>
      <c r="K48" s="6"/>
      <c r="L48" s="40" t="str">
        <f t="shared" si="0"/>
        <v>0,00</v>
      </c>
      <c r="M48" s="49">
        <v>0</v>
      </c>
      <c r="N48" s="44">
        <f t="shared" si="1"/>
        <v>0</v>
      </c>
    </row>
    <row r="49" spans="1:14" s="20" customFormat="1" ht="51.75" customHeight="1">
      <c r="A49" s="50" t="s">
        <v>146</v>
      </c>
      <c r="B49" s="55" t="s">
        <v>224</v>
      </c>
      <c r="C49" s="54" t="s">
        <v>404</v>
      </c>
      <c r="D49" s="54" t="s">
        <v>405</v>
      </c>
      <c r="E49" s="61">
        <v>900</v>
      </c>
      <c r="F49" s="51" t="s">
        <v>43</v>
      </c>
      <c r="G49" s="40" t="s">
        <v>55</v>
      </c>
      <c r="H49" s="6"/>
      <c r="I49" s="6"/>
      <c r="J49" s="7"/>
      <c r="K49" s="6"/>
      <c r="L49" s="40" t="str">
        <f t="shared" si="0"/>
        <v>0,00</v>
      </c>
      <c r="M49" s="49">
        <v>0</v>
      </c>
      <c r="N49" s="44">
        <f t="shared" si="1"/>
        <v>0</v>
      </c>
    </row>
    <row r="50" spans="1:14" s="20" customFormat="1" ht="48" customHeight="1">
      <c r="A50" s="50" t="s">
        <v>147</v>
      </c>
      <c r="B50" s="54" t="s">
        <v>406</v>
      </c>
      <c r="C50" s="54" t="s">
        <v>407</v>
      </c>
      <c r="D50" s="54" t="s">
        <v>408</v>
      </c>
      <c r="E50" s="61">
        <v>3600</v>
      </c>
      <c r="F50" s="51" t="s">
        <v>43</v>
      </c>
      <c r="G50" s="40" t="s">
        <v>55</v>
      </c>
      <c r="H50" s="6"/>
      <c r="I50" s="6"/>
      <c r="J50" s="7"/>
      <c r="K50" s="6"/>
      <c r="L50" s="40" t="str">
        <f t="shared" si="0"/>
        <v>0,00</v>
      </c>
      <c r="M50" s="49">
        <v>0</v>
      </c>
      <c r="N50" s="44">
        <f t="shared" si="1"/>
        <v>0</v>
      </c>
    </row>
    <row r="51" spans="1:14" s="20" customFormat="1" ht="51.75" customHeight="1">
      <c r="A51" s="50" t="s">
        <v>148</v>
      </c>
      <c r="B51" s="54" t="s">
        <v>409</v>
      </c>
      <c r="C51" s="94" t="s">
        <v>410</v>
      </c>
      <c r="D51" s="54" t="s">
        <v>411</v>
      </c>
      <c r="E51" s="61">
        <v>60</v>
      </c>
      <c r="F51" s="51" t="s">
        <v>43</v>
      </c>
      <c r="G51" s="40" t="s">
        <v>55</v>
      </c>
      <c r="H51" s="6"/>
      <c r="I51" s="6"/>
      <c r="J51" s="7"/>
      <c r="K51" s="6"/>
      <c r="L51" s="40" t="str">
        <f t="shared" si="0"/>
        <v>0,00</v>
      </c>
      <c r="M51" s="49">
        <v>0</v>
      </c>
      <c r="N51" s="44">
        <f t="shared" si="1"/>
        <v>0</v>
      </c>
    </row>
    <row r="52" spans="1:14" s="20" customFormat="1" ht="51.75" customHeight="1">
      <c r="A52" s="50" t="s">
        <v>149</v>
      </c>
      <c r="B52" s="55" t="s">
        <v>412</v>
      </c>
      <c r="C52" s="54" t="s">
        <v>413</v>
      </c>
      <c r="D52" s="54" t="s">
        <v>414</v>
      </c>
      <c r="E52" s="61">
        <v>20</v>
      </c>
      <c r="F52" s="51" t="s">
        <v>43</v>
      </c>
      <c r="G52" s="40" t="s">
        <v>55</v>
      </c>
      <c r="H52" s="6"/>
      <c r="I52" s="6"/>
      <c r="J52" s="7"/>
      <c r="K52" s="6"/>
      <c r="L52" s="40" t="str">
        <f t="shared" si="0"/>
        <v>0,00</v>
      </c>
      <c r="M52" s="49">
        <v>0</v>
      </c>
      <c r="N52" s="44">
        <f t="shared" si="1"/>
        <v>0</v>
      </c>
    </row>
    <row r="53" spans="1:14" s="20" customFormat="1" ht="51.75" customHeight="1">
      <c r="A53" s="50" t="s">
        <v>150</v>
      </c>
      <c r="B53" s="46" t="s">
        <v>415</v>
      </c>
      <c r="C53" s="46" t="s">
        <v>416</v>
      </c>
      <c r="D53" s="46" t="s">
        <v>417</v>
      </c>
      <c r="E53" s="61">
        <v>3</v>
      </c>
      <c r="F53" s="51" t="s">
        <v>43</v>
      </c>
      <c r="G53" s="40" t="s">
        <v>55</v>
      </c>
      <c r="H53" s="6"/>
      <c r="I53" s="6"/>
      <c r="J53" s="7"/>
      <c r="K53" s="6"/>
      <c r="L53" s="40" t="str">
        <f t="shared" si="0"/>
        <v>0,00</v>
      </c>
      <c r="M53" s="49">
        <v>0</v>
      </c>
      <c r="N53" s="44">
        <f t="shared" si="1"/>
        <v>0</v>
      </c>
    </row>
    <row r="54" spans="1:14" s="20" customFormat="1" ht="51.75" customHeight="1">
      <c r="A54" s="50" t="s">
        <v>151</v>
      </c>
      <c r="B54" s="54" t="s">
        <v>418</v>
      </c>
      <c r="C54" s="54" t="s">
        <v>419</v>
      </c>
      <c r="D54" s="54" t="s">
        <v>115</v>
      </c>
      <c r="E54" s="61">
        <v>360</v>
      </c>
      <c r="F54" s="51" t="s">
        <v>43</v>
      </c>
      <c r="G54" s="40" t="s">
        <v>55</v>
      </c>
      <c r="H54" s="6"/>
      <c r="I54" s="6"/>
      <c r="J54" s="7"/>
      <c r="K54" s="6"/>
      <c r="L54" s="40" t="str">
        <f t="shared" si="0"/>
        <v>0,00</v>
      </c>
      <c r="M54" s="49">
        <v>0</v>
      </c>
      <c r="N54" s="44">
        <f t="shared" si="1"/>
        <v>0</v>
      </c>
    </row>
    <row r="55" spans="1:14" s="20" customFormat="1" ht="73.5" customHeight="1">
      <c r="A55" s="13" t="s">
        <v>40</v>
      </c>
      <c r="B55" s="13" t="s">
        <v>16</v>
      </c>
      <c r="C55" s="13" t="s">
        <v>17</v>
      </c>
      <c r="D55" s="48" t="s">
        <v>64</v>
      </c>
      <c r="E55" s="142" t="s">
        <v>103</v>
      </c>
      <c r="F55" s="143"/>
      <c r="G55" s="13" t="str">
        <f>"Nazwa handlowa /
"&amp;C55&amp;" / 
"&amp;D55</f>
        <v>Nazwa handlowa /
Dawka / 
Postać/ Opakowanie</v>
      </c>
      <c r="H55" s="13" t="s">
        <v>58</v>
      </c>
      <c r="I55" s="13" t="str">
        <f>B55</f>
        <v>Skład</v>
      </c>
      <c r="J55" s="13" t="s">
        <v>59</v>
      </c>
      <c r="K55" s="13" t="s">
        <v>32</v>
      </c>
      <c r="L55" s="13" t="s">
        <v>33</v>
      </c>
      <c r="M55" s="13" t="s">
        <v>34</v>
      </c>
      <c r="N55" s="13" t="s">
        <v>18</v>
      </c>
    </row>
    <row r="56" spans="1:14" s="20" customFormat="1" ht="86.25" customHeight="1">
      <c r="A56" s="50" t="s">
        <v>152</v>
      </c>
      <c r="B56" s="55" t="s">
        <v>420</v>
      </c>
      <c r="C56" s="54" t="s">
        <v>421</v>
      </c>
      <c r="D56" s="54" t="s">
        <v>422</v>
      </c>
      <c r="E56" s="62">
        <v>50</v>
      </c>
      <c r="F56" s="51" t="s">
        <v>85</v>
      </c>
      <c r="G56" s="40" t="s">
        <v>55</v>
      </c>
      <c r="H56" s="6"/>
      <c r="I56" s="6"/>
      <c r="J56" s="7"/>
      <c r="K56" s="6"/>
      <c r="L56" s="40"/>
      <c r="M56" s="49">
        <v>0</v>
      </c>
      <c r="N56" s="44">
        <f>ROUND(L56*ROUND(M56,2),2)</f>
        <v>0</v>
      </c>
    </row>
    <row r="57" spans="1:14" s="20" customFormat="1" ht="73.5" customHeight="1">
      <c r="A57" s="13" t="s">
        <v>40</v>
      </c>
      <c r="B57" s="13" t="s">
        <v>16</v>
      </c>
      <c r="C57" s="13" t="s">
        <v>17</v>
      </c>
      <c r="D57" s="48" t="s">
        <v>64</v>
      </c>
      <c r="E57" s="142" t="s">
        <v>426</v>
      </c>
      <c r="F57" s="143"/>
      <c r="G57" s="13" t="str">
        <f>"Nazwa handlowa /
"&amp;C57&amp;" / 
"&amp;D57</f>
        <v>Nazwa handlowa /
Dawka / 
Postać/ Opakowanie</v>
      </c>
      <c r="H57" s="13" t="s">
        <v>81</v>
      </c>
      <c r="I57" s="13" t="str">
        <f>B57</f>
        <v>Skład</v>
      </c>
      <c r="J57" s="13" t="s">
        <v>82</v>
      </c>
      <c r="K57" s="13" t="s">
        <v>32</v>
      </c>
      <c r="L57" s="13" t="s">
        <v>33</v>
      </c>
      <c r="M57" s="13" t="s">
        <v>34</v>
      </c>
      <c r="N57" s="13" t="s">
        <v>18</v>
      </c>
    </row>
    <row r="58" spans="1:14" s="20" customFormat="1" ht="121.5" customHeight="1">
      <c r="A58" s="50" t="s">
        <v>153</v>
      </c>
      <c r="B58" s="54" t="s">
        <v>423</v>
      </c>
      <c r="C58" s="54" t="s">
        <v>424</v>
      </c>
      <c r="D58" s="54" t="s">
        <v>425</v>
      </c>
      <c r="E58" s="61">
        <v>270</v>
      </c>
      <c r="F58" s="51" t="s">
        <v>85</v>
      </c>
      <c r="G58" s="40" t="s">
        <v>55</v>
      </c>
      <c r="H58" s="6"/>
      <c r="I58" s="6"/>
      <c r="J58" s="7"/>
      <c r="K58" s="6"/>
      <c r="L58" s="40"/>
      <c r="M58" s="49">
        <v>0</v>
      </c>
      <c r="N58" s="44">
        <f>ROUND(L58*ROUND(M58,2),2)</f>
        <v>0</v>
      </c>
    </row>
    <row r="59" spans="1:14" s="20" customFormat="1" ht="73.5" customHeight="1">
      <c r="A59" s="13" t="s">
        <v>40</v>
      </c>
      <c r="B59" s="13" t="s">
        <v>16</v>
      </c>
      <c r="C59" s="13" t="s">
        <v>17</v>
      </c>
      <c r="D59" s="48" t="s">
        <v>64</v>
      </c>
      <c r="E59" s="142" t="s">
        <v>103</v>
      </c>
      <c r="F59" s="143"/>
      <c r="G59" s="13" t="str">
        <f>"Nazwa handlowa /
"&amp;C59&amp;" / 
"&amp;D59</f>
        <v>Nazwa handlowa /
Dawka / 
Postać/ Opakowanie</v>
      </c>
      <c r="H59" s="13" t="s">
        <v>58</v>
      </c>
      <c r="I59" s="13" t="str">
        <f>B59</f>
        <v>Skład</v>
      </c>
      <c r="J59" s="13" t="s">
        <v>82</v>
      </c>
      <c r="K59" s="13" t="s">
        <v>32</v>
      </c>
      <c r="L59" s="13" t="s">
        <v>33</v>
      </c>
      <c r="M59" s="13" t="s">
        <v>34</v>
      </c>
      <c r="N59" s="13" t="s">
        <v>18</v>
      </c>
    </row>
    <row r="60" spans="1:14" s="20" customFormat="1" ht="319.5" customHeight="1">
      <c r="A60" s="50" t="s">
        <v>154</v>
      </c>
      <c r="B60" s="54" t="s">
        <v>610</v>
      </c>
      <c r="C60" s="54" t="s">
        <v>427</v>
      </c>
      <c r="D60" s="54" t="s">
        <v>601</v>
      </c>
      <c r="E60" s="61">
        <v>400</v>
      </c>
      <c r="F60" s="51" t="s">
        <v>85</v>
      </c>
      <c r="G60" s="40" t="s">
        <v>55</v>
      </c>
      <c r="H60" s="6"/>
      <c r="I60" s="6"/>
      <c r="J60" s="7"/>
      <c r="K60" s="6"/>
      <c r="L60" s="40"/>
      <c r="M60" s="49">
        <v>0</v>
      </c>
      <c r="N60" s="44">
        <f>ROUND(L60*ROUND(M60,2),2)</f>
        <v>0</v>
      </c>
    </row>
    <row r="61" spans="2:17" ht="14.25">
      <c r="B61" s="144"/>
      <c r="C61" s="141"/>
      <c r="D61" s="141"/>
      <c r="E61" s="78"/>
      <c r="Q61" s="11"/>
    </row>
    <row r="62" spans="2:17" ht="14.25">
      <c r="B62" s="140" t="s">
        <v>80</v>
      </c>
      <c r="C62" s="141"/>
      <c r="D62" s="141"/>
      <c r="E62" s="78"/>
      <c r="Q62" s="11"/>
    </row>
    <row r="63" spans="3:17" ht="30" customHeight="1">
      <c r="C63" s="128" t="s">
        <v>428</v>
      </c>
      <c r="D63" s="128"/>
      <c r="Q63" s="11"/>
    </row>
  </sheetData>
  <sheetProtection/>
  <mergeCells count="8">
    <mergeCell ref="B62:D62"/>
    <mergeCell ref="E57:F57"/>
    <mergeCell ref="E59:F59"/>
    <mergeCell ref="C63:D63"/>
    <mergeCell ref="G2:I2"/>
    <mergeCell ref="H6:I6"/>
    <mergeCell ref="E55:F55"/>
    <mergeCell ref="B61:D6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22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125.25" customHeight="1">
      <c r="A11" s="7" t="s">
        <v>3</v>
      </c>
      <c r="B11" s="45" t="s">
        <v>602</v>
      </c>
      <c r="C11" s="54" t="s">
        <v>429</v>
      </c>
      <c r="D11" s="54" t="s">
        <v>430</v>
      </c>
      <c r="E11" s="61">
        <v>90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23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46" t="s">
        <v>431</v>
      </c>
      <c r="C11" s="54" t="s">
        <v>432</v>
      </c>
      <c r="D11" s="54" t="s">
        <v>433</v>
      </c>
      <c r="E11" s="61">
        <v>70000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4">
      <selection activeCell="A11" sqref="A11:F13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3.50390625" style="11" customWidth="1"/>
    <col min="4" max="4" width="33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24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SUM(N11:N13)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109.5" customHeight="1">
      <c r="A11" s="50" t="s">
        <v>3</v>
      </c>
      <c r="B11" s="46" t="s">
        <v>434</v>
      </c>
      <c r="C11" s="46" t="s">
        <v>435</v>
      </c>
      <c r="D11" s="46" t="s">
        <v>436</v>
      </c>
      <c r="E11" s="61">
        <v>10</v>
      </c>
      <c r="F11" s="51" t="s">
        <v>441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109.5" customHeight="1">
      <c r="A12" s="50" t="s">
        <v>4</v>
      </c>
      <c r="B12" s="46" t="s">
        <v>434</v>
      </c>
      <c r="C12" s="46" t="s">
        <v>437</v>
      </c>
      <c r="D12" s="46" t="s">
        <v>438</v>
      </c>
      <c r="E12" s="61">
        <v>100</v>
      </c>
      <c r="F12" s="51" t="s">
        <v>441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109.5" customHeight="1">
      <c r="A13" s="50" t="s">
        <v>5</v>
      </c>
      <c r="B13" s="46" t="s">
        <v>434</v>
      </c>
      <c r="C13" s="46" t="s">
        <v>439</v>
      </c>
      <c r="D13" s="46" t="s">
        <v>440</v>
      </c>
      <c r="E13" s="61">
        <v>100</v>
      </c>
      <c r="F13" s="51" t="s">
        <v>441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2:14" ht="15" customHeight="1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7" ht="19.5" customHeight="1">
      <c r="B15" s="135" t="s">
        <v>87</v>
      </c>
      <c r="C15" s="135"/>
      <c r="D15" s="135"/>
      <c r="E15" s="135"/>
      <c r="F15" s="135"/>
      <c r="G15" s="135"/>
    </row>
    <row r="16" spans="2:17" ht="20.25" customHeight="1">
      <c r="B16" s="123"/>
      <c r="C16" s="138"/>
      <c r="D16" s="138"/>
      <c r="E16" s="138"/>
      <c r="F16" s="138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12">
      <selection activeCell="A11" sqref="A11:F13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3.50390625" style="11" customWidth="1"/>
    <col min="4" max="4" width="33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25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SUM(N11:N13)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147.75" customHeight="1">
      <c r="A11" s="50" t="s">
        <v>3</v>
      </c>
      <c r="B11" s="54" t="s">
        <v>442</v>
      </c>
      <c r="C11" s="54" t="s">
        <v>443</v>
      </c>
      <c r="D11" s="46" t="s">
        <v>444</v>
      </c>
      <c r="E11" s="61">
        <v>3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147.75" customHeight="1">
      <c r="A12" s="50" t="s">
        <v>4</v>
      </c>
      <c r="B12" s="54" t="s">
        <v>442</v>
      </c>
      <c r="C12" s="54" t="s">
        <v>445</v>
      </c>
      <c r="D12" s="46" t="s">
        <v>444</v>
      </c>
      <c r="E12" s="61">
        <v>20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147.75" customHeight="1">
      <c r="A13" s="50" t="s">
        <v>5</v>
      </c>
      <c r="B13" s="54" t="s">
        <v>442</v>
      </c>
      <c r="C13" s="54" t="s">
        <v>446</v>
      </c>
      <c r="D13" s="46" t="s">
        <v>444</v>
      </c>
      <c r="E13" s="61">
        <v>5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2:14" ht="15" customHeight="1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7" ht="19.5" customHeight="1">
      <c r="B15" s="135" t="s">
        <v>87</v>
      </c>
      <c r="C15" s="135"/>
      <c r="D15" s="135"/>
      <c r="E15" s="135"/>
      <c r="F15" s="135"/>
      <c r="G15" s="135"/>
    </row>
    <row r="16" spans="2:17" ht="20.25" customHeight="1">
      <c r="B16" s="123"/>
      <c r="C16" s="138"/>
      <c r="D16" s="138"/>
      <c r="E16" s="138"/>
      <c r="F16" s="138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D11" sqref="D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26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46" t="s">
        <v>447</v>
      </c>
      <c r="C11" s="46" t="s">
        <v>448</v>
      </c>
      <c r="D11" s="46" t="s">
        <v>613</v>
      </c>
      <c r="E11" s="61">
        <v>20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27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46" t="s">
        <v>449</v>
      </c>
      <c r="C11" s="46" t="s">
        <v>450</v>
      </c>
      <c r="D11" s="95" t="s">
        <v>451</v>
      </c>
      <c r="E11" s="62">
        <v>3500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2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28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452</v>
      </c>
      <c r="C11" s="55" t="s">
        <v>453</v>
      </c>
      <c r="D11" s="46" t="s">
        <v>111</v>
      </c>
      <c r="E11" s="62">
        <v>4500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60.75" customHeight="1">
      <c r="A12" s="7" t="s">
        <v>4</v>
      </c>
      <c r="B12" s="54" t="s">
        <v>452</v>
      </c>
      <c r="C12" s="55" t="s">
        <v>206</v>
      </c>
      <c r="D12" s="46" t="s">
        <v>111</v>
      </c>
      <c r="E12" s="62">
        <v>8100</v>
      </c>
      <c r="F12" s="39" t="s">
        <v>43</v>
      </c>
      <c r="G12" s="40" t="s">
        <v>104</v>
      </c>
      <c r="H12" s="41"/>
      <c r="I12" s="41"/>
      <c r="J12" s="42"/>
      <c r="K12" s="40"/>
      <c r="L12" s="40" t="str">
        <f>IF(K12=0,"0,00",IF(K12&gt;0,ROUND(E12/K12,2)))</f>
        <v>0,00</v>
      </c>
      <c r="M12" s="43">
        <v>0</v>
      </c>
      <c r="N12" s="44">
        <f>ROUND(L12*ROUND(M12,2),2)</f>
        <v>0</v>
      </c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21" customHeight="1">
      <c r="A14" s="1"/>
      <c r="B14" s="132" t="s">
        <v>87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6">
    <mergeCell ref="B16:F16"/>
    <mergeCell ref="G2:I2"/>
    <mergeCell ref="H6:I6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3">
      <selection activeCell="A11" sqref="A11:F12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2.12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SUM(N11:N12)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2" t="s">
        <v>105</v>
      </c>
      <c r="C11" s="52" t="s">
        <v>106</v>
      </c>
      <c r="D11" s="52" t="s">
        <v>107</v>
      </c>
      <c r="E11" s="53">
        <v>54000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52" t="s">
        <v>105</v>
      </c>
      <c r="C12" s="52" t="s">
        <v>108</v>
      </c>
      <c r="D12" s="52" t="s">
        <v>107</v>
      </c>
      <c r="E12" s="53">
        <v>27000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2:7" ht="14.25">
      <c r="B13" s="136"/>
      <c r="C13" s="137"/>
      <c r="D13" s="137"/>
      <c r="E13" s="137"/>
      <c r="F13" s="137"/>
      <c r="G13" s="137"/>
    </row>
    <row r="14" spans="2:14" ht="15" customHeight="1">
      <c r="B14" s="128" t="s">
        <v>87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7" ht="13.5" customHeight="1">
      <c r="B15" s="135"/>
      <c r="C15" s="135"/>
      <c r="D15" s="135"/>
      <c r="E15" s="135"/>
      <c r="F15" s="135"/>
      <c r="G15" s="135"/>
    </row>
    <row r="16" spans="2:17" ht="20.25" customHeight="1">
      <c r="B16" s="123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</sheetData>
  <sheetProtection/>
  <mergeCells count="6">
    <mergeCell ref="G2:I2"/>
    <mergeCell ref="H6:I6"/>
    <mergeCell ref="B16:F16"/>
    <mergeCell ref="B15:G15"/>
    <mergeCell ref="B14:N14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3"/>
  <sheetViews>
    <sheetView showGridLines="0" zoomScaleSheetLayoutView="80" zoomScalePageLayoutView="80" workbookViewId="0" topLeftCell="A2">
      <selection activeCell="A10" sqref="A10:F15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20.37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29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SUM(N10:N15)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2:17" ht="14.25">
      <c r="B8" s="20"/>
      <c r="Q8" s="11"/>
    </row>
    <row r="9" spans="1:14" s="20" customFormat="1" ht="73.5" customHeight="1">
      <c r="A9" s="13" t="s">
        <v>40</v>
      </c>
      <c r="B9" s="13" t="s">
        <v>16</v>
      </c>
      <c r="C9" s="13" t="s">
        <v>17</v>
      </c>
      <c r="D9" s="48" t="s">
        <v>64</v>
      </c>
      <c r="E9" s="37" t="s">
        <v>103</v>
      </c>
      <c r="F9" s="38"/>
      <c r="G9" s="13" t="str">
        <f>"Nazwa handlowa /
"&amp;C9&amp;" / 
"&amp;D9</f>
        <v>Nazwa handlowa /
Dawka / 
Postać/ Opakowanie</v>
      </c>
      <c r="H9" s="13" t="s">
        <v>58</v>
      </c>
      <c r="I9" s="13" t="str">
        <f>B9</f>
        <v>Skład</v>
      </c>
      <c r="J9" s="13" t="s">
        <v>59</v>
      </c>
      <c r="K9" s="13" t="s">
        <v>32</v>
      </c>
      <c r="L9" s="13" t="s">
        <v>33</v>
      </c>
      <c r="M9" s="13" t="s">
        <v>34</v>
      </c>
      <c r="N9" s="13" t="s">
        <v>18</v>
      </c>
    </row>
    <row r="10" spans="1:14" s="20" customFormat="1" ht="51.75" customHeight="1">
      <c r="A10" s="50" t="s">
        <v>3</v>
      </c>
      <c r="B10" s="54" t="s">
        <v>157</v>
      </c>
      <c r="C10" s="54" t="s">
        <v>454</v>
      </c>
      <c r="D10" s="46" t="s">
        <v>111</v>
      </c>
      <c r="E10" s="61">
        <v>3600</v>
      </c>
      <c r="F10" s="51" t="s">
        <v>43</v>
      </c>
      <c r="G10" s="40" t="s">
        <v>55</v>
      </c>
      <c r="H10" s="6"/>
      <c r="I10" s="6"/>
      <c r="J10" s="7"/>
      <c r="K10" s="6"/>
      <c r="L10" s="40" t="str">
        <f aca="true" t="shared" si="0" ref="L10:L15">IF(K10=0,"0,00",IF(K10&gt;0,ROUND(E10/K10,2)))</f>
        <v>0,00</v>
      </c>
      <c r="M10" s="49">
        <v>0</v>
      </c>
      <c r="N10" s="44">
        <f aca="true" t="shared" si="1" ref="N10:N15">ROUND(L10*ROUND(M10,2),2)</f>
        <v>0</v>
      </c>
    </row>
    <row r="11" spans="1:14" s="20" customFormat="1" ht="51.75" customHeight="1">
      <c r="A11" s="50" t="s">
        <v>4</v>
      </c>
      <c r="B11" s="54" t="s">
        <v>455</v>
      </c>
      <c r="C11" s="54" t="s">
        <v>169</v>
      </c>
      <c r="D11" s="54" t="s">
        <v>456</v>
      </c>
      <c r="E11" s="61">
        <v>1620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t="shared" si="0"/>
        <v>0,00</v>
      </c>
      <c r="M11" s="49">
        <v>0</v>
      </c>
      <c r="N11" s="44">
        <f t="shared" si="1"/>
        <v>0</v>
      </c>
    </row>
    <row r="12" spans="1:14" s="20" customFormat="1" ht="55.5" customHeight="1">
      <c r="A12" s="50" t="s">
        <v>5</v>
      </c>
      <c r="B12" s="54" t="s">
        <v>457</v>
      </c>
      <c r="C12" s="54" t="s">
        <v>112</v>
      </c>
      <c r="D12" s="54" t="s">
        <v>458</v>
      </c>
      <c r="E12" s="61">
        <v>1800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59.25" customHeight="1">
      <c r="A13" s="50" t="s">
        <v>6</v>
      </c>
      <c r="B13" s="54" t="s">
        <v>459</v>
      </c>
      <c r="C13" s="54" t="s">
        <v>460</v>
      </c>
      <c r="D13" s="54" t="s">
        <v>461</v>
      </c>
      <c r="E13" s="61">
        <v>180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51.75" customHeight="1">
      <c r="A14" s="50" t="s">
        <v>35</v>
      </c>
      <c r="B14" s="54" t="s">
        <v>459</v>
      </c>
      <c r="C14" s="54" t="s">
        <v>462</v>
      </c>
      <c r="D14" s="54" t="s">
        <v>463</v>
      </c>
      <c r="E14" s="61">
        <v>180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1.75" customHeight="1">
      <c r="A15" s="50" t="s">
        <v>42</v>
      </c>
      <c r="B15" s="54" t="s">
        <v>464</v>
      </c>
      <c r="C15" s="54" t="s">
        <v>465</v>
      </c>
      <c r="D15" s="54" t="s">
        <v>466</v>
      </c>
      <c r="E15" s="61">
        <v>1800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2:7" ht="19.5" customHeight="1">
      <c r="B16" s="135"/>
      <c r="C16" s="135"/>
      <c r="D16" s="135"/>
      <c r="E16" s="135"/>
      <c r="F16" s="135"/>
      <c r="G16" s="135"/>
    </row>
    <row r="17" spans="2:17" ht="33.75" customHeight="1">
      <c r="B17" s="123" t="s">
        <v>87</v>
      </c>
      <c r="C17" s="138"/>
      <c r="D17" s="138"/>
      <c r="E17" s="138"/>
      <c r="F17" s="138"/>
      <c r="Q17" s="11"/>
    </row>
    <row r="18" spans="2:17" ht="22.5" customHeight="1">
      <c r="B18" s="128"/>
      <c r="C18" s="128"/>
      <c r="D18" s="128"/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</sheetData>
  <sheetProtection/>
  <mergeCells count="5">
    <mergeCell ref="G2:I2"/>
    <mergeCell ref="H6:I6"/>
    <mergeCell ref="B16:G16"/>
    <mergeCell ref="B17:F17"/>
    <mergeCell ref="B18:D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30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467</v>
      </c>
      <c r="C11" s="54" t="s">
        <v>468</v>
      </c>
      <c r="D11" s="54" t="s">
        <v>469</v>
      </c>
      <c r="E11" s="61">
        <v>110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31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470</v>
      </c>
      <c r="C11" s="54" t="s">
        <v>471</v>
      </c>
      <c r="D11" s="54" t="s">
        <v>472</v>
      </c>
      <c r="E11" s="61">
        <v>800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32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92" t="s">
        <v>473</v>
      </c>
      <c r="C11" s="92" t="s">
        <v>474</v>
      </c>
      <c r="D11" s="92" t="s">
        <v>475</v>
      </c>
      <c r="E11" s="96">
        <v>180</v>
      </c>
      <c r="F11" s="39" t="s">
        <v>68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33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476</v>
      </c>
      <c r="C11" s="54" t="s">
        <v>477</v>
      </c>
      <c r="D11" s="54" t="s">
        <v>478</v>
      </c>
      <c r="E11" s="61">
        <v>1000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2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34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75" customHeight="1">
      <c r="A11" s="7" t="s">
        <v>3</v>
      </c>
      <c r="B11" s="54" t="s">
        <v>479</v>
      </c>
      <c r="C11" s="54" t="s">
        <v>480</v>
      </c>
      <c r="D11" s="54" t="s">
        <v>481</v>
      </c>
      <c r="E11" s="61">
        <v>100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75" customHeight="1">
      <c r="A12" s="7" t="s">
        <v>4</v>
      </c>
      <c r="B12" s="54" t="s">
        <v>482</v>
      </c>
      <c r="C12" s="54" t="s">
        <v>483</v>
      </c>
      <c r="D12" s="54" t="s">
        <v>481</v>
      </c>
      <c r="E12" s="61">
        <v>70</v>
      </c>
      <c r="F12" s="39" t="s">
        <v>43</v>
      </c>
      <c r="G12" s="40" t="s">
        <v>104</v>
      </c>
      <c r="H12" s="41"/>
      <c r="I12" s="41"/>
      <c r="J12" s="42"/>
      <c r="K12" s="40"/>
      <c r="L12" s="40" t="str">
        <f>IF(K12=0,"0,00",IF(K12&gt;0,ROUND(E12/K12,2)))</f>
        <v>0,00</v>
      </c>
      <c r="M12" s="43">
        <v>0</v>
      </c>
      <c r="N12" s="44">
        <f>ROUND(L12*ROUND(M12,2),2)</f>
        <v>0</v>
      </c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21" customHeight="1">
      <c r="A14" s="1"/>
      <c r="B14" s="132" t="s">
        <v>87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6">
    <mergeCell ref="G2:I2"/>
    <mergeCell ref="H6:I6"/>
    <mergeCell ref="B13:N13"/>
    <mergeCell ref="B14:N14"/>
    <mergeCell ref="B15:N15"/>
    <mergeCell ref="B16:F1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1">
      <selection activeCell="A11" sqref="A11:F13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3.50390625" style="11" customWidth="1"/>
    <col min="4" max="4" width="33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35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SUM(N11:N13)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69" customHeight="1">
      <c r="A11" s="50" t="s">
        <v>3</v>
      </c>
      <c r="B11" s="91" t="s">
        <v>484</v>
      </c>
      <c r="C11" s="91" t="s">
        <v>485</v>
      </c>
      <c r="D11" s="91" t="s">
        <v>486</v>
      </c>
      <c r="E11" s="61">
        <v>200</v>
      </c>
      <c r="F11" s="51" t="s">
        <v>85</v>
      </c>
      <c r="G11" s="40" t="s">
        <v>55</v>
      </c>
      <c r="H11" s="6"/>
      <c r="I11" s="6"/>
      <c r="J11" s="7"/>
      <c r="K11" s="6"/>
      <c r="L11" s="40"/>
      <c r="M11" s="49">
        <v>0</v>
      </c>
      <c r="N11" s="44">
        <f>ROUND(L11*ROUND(M11,2),2)</f>
        <v>0</v>
      </c>
    </row>
    <row r="12" spans="1:14" s="20" customFormat="1" ht="74.25" customHeight="1">
      <c r="A12" s="50" t="s">
        <v>4</v>
      </c>
      <c r="B12" s="91" t="s">
        <v>487</v>
      </c>
      <c r="C12" s="91" t="s">
        <v>485</v>
      </c>
      <c r="D12" s="91" t="s">
        <v>486</v>
      </c>
      <c r="E12" s="62">
        <v>120</v>
      </c>
      <c r="F12" s="51" t="s">
        <v>85</v>
      </c>
      <c r="G12" s="40" t="s">
        <v>55</v>
      </c>
      <c r="H12" s="6"/>
      <c r="I12" s="6"/>
      <c r="J12" s="7"/>
      <c r="K12" s="6"/>
      <c r="L12" s="40"/>
      <c r="M12" s="49">
        <v>0</v>
      </c>
      <c r="N12" s="44">
        <f>ROUND(L12*ROUND(M12,2),2)</f>
        <v>0</v>
      </c>
    </row>
    <row r="13" spans="1:14" s="20" customFormat="1" ht="48" customHeight="1">
      <c r="A13" s="50" t="s">
        <v>5</v>
      </c>
      <c r="B13" s="58" t="s">
        <v>488</v>
      </c>
      <c r="C13" s="97" t="s">
        <v>489</v>
      </c>
      <c r="D13" s="58" t="s">
        <v>490</v>
      </c>
      <c r="E13" s="62">
        <v>50</v>
      </c>
      <c r="F13" s="51" t="s">
        <v>85</v>
      </c>
      <c r="G13" s="40" t="s">
        <v>55</v>
      </c>
      <c r="H13" s="6"/>
      <c r="I13" s="6"/>
      <c r="J13" s="7"/>
      <c r="K13" s="6"/>
      <c r="L13" s="40"/>
      <c r="M13" s="49">
        <v>0</v>
      </c>
      <c r="N13" s="44">
        <f>ROUND(L13*ROUND(M13,2),2)</f>
        <v>0</v>
      </c>
    </row>
    <row r="14" spans="2:14" ht="15" customHeight="1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7" ht="19.5" customHeight="1">
      <c r="B15" s="135" t="s">
        <v>87</v>
      </c>
      <c r="C15" s="135"/>
      <c r="D15" s="135"/>
      <c r="E15" s="135"/>
      <c r="F15" s="135"/>
      <c r="G15" s="135"/>
    </row>
    <row r="16" spans="2:17" ht="20.25" customHeight="1">
      <c r="B16" s="123"/>
      <c r="C16" s="138"/>
      <c r="D16" s="138"/>
      <c r="E16" s="138"/>
      <c r="F16" s="138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1">
      <selection activeCell="A11" sqref="A11:F13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3.50390625" style="11" customWidth="1"/>
    <col min="4" max="4" width="33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36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SUM(N11:N13)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69" customHeight="1">
      <c r="A11" s="50" t="s">
        <v>3</v>
      </c>
      <c r="B11" s="46" t="s">
        <v>491</v>
      </c>
      <c r="C11" s="46" t="s">
        <v>117</v>
      </c>
      <c r="D11" s="46" t="s">
        <v>492</v>
      </c>
      <c r="E11" s="61">
        <v>2500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74.25" customHeight="1">
      <c r="A12" s="50" t="s">
        <v>4</v>
      </c>
      <c r="B12" s="46" t="s">
        <v>491</v>
      </c>
      <c r="C12" s="46" t="s">
        <v>493</v>
      </c>
      <c r="D12" s="46" t="s">
        <v>494</v>
      </c>
      <c r="E12" s="61">
        <v>3500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48" customHeight="1">
      <c r="A13" s="50" t="s">
        <v>5</v>
      </c>
      <c r="B13" s="46" t="s">
        <v>491</v>
      </c>
      <c r="C13" s="46" t="s">
        <v>108</v>
      </c>
      <c r="D13" s="46" t="s">
        <v>494</v>
      </c>
      <c r="E13" s="61">
        <v>14000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2:14" ht="15" customHeight="1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7" ht="19.5" customHeight="1">
      <c r="B15" s="135" t="s">
        <v>87</v>
      </c>
      <c r="C15" s="135"/>
      <c r="D15" s="135"/>
      <c r="E15" s="135"/>
      <c r="F15" s="135"/>
      <c r="G15" s="135"/>
    </row>
    <row r="16" spans="2:17" ht="20.25" customHeight="1">
      <c r="B16" s="123"/>
      <c r="C16" s="138"/>
      <c r="D16" s="138"/>
      <c r="E16" s="138"/>
      <c r="F16" s="138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37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495</v>
      </c>
      <c r="C11" s="54" t="s">
        <v>172</v>
      </c>
      <c r="D11" s="54" t="s">
        <v>496</v>
      </c>
      <c r="E11" s="61">
        <v>2500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38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497</v>
      </c>
      <c r="C11" s="54" t="s">
        <v>498</v>
      </c>
      <c r="D11" s="54" t="s">
        <v>499</v>
      </c>
      <c r="E11" s="62">
        <v>900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4">
      <selection activeCell="A11" sqref="A11:F13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2.12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SUM(N11:N13)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4" t="s">
        <v>109</v>
      </c>
      <c r="C11" s="54" t="s">
        <v>110</v>
      </c>
      <c r="D11" s="46" t="s">
        <v>111</v>
      </c>
      <c r="E11" s="47">
        <v>17100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54" t="s">
        <v>109</v>
      </c>
      <c r="C12" s="54" t="s">
        <v>112</v>
      </c>
      <c r="D12" s="46" t="s">
        <v>111</v>
      </c>
      <c r="E12" s="47">
        <v>12600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51.75" customHeight="1">
      <c r="A13" s="50" t="s">
        <v>5</v>
      </c>
      <c r="B13" s="46" t="s">
        <v>113</v>
      </c>
      <c r="C13" s="54" t="s">
        <v>114</v>
      </c>
      <c r="D13" s="54" t="s">
        <v>115</v>
      </c>
      <c r="E13" s="47">
        <v>2000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2:14" ht="15" customHeight="1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7" ht="19.5" customHeight="1">
      <c r="B15" s="135" t="s">
        <v>87</v>
      </c>
      <c r="C15" s="135"/>
      <c r="D15" s="135"/>
      <c r="E15" s="135"/>
      <c r="F15" s="135"/>
      <c r="G15" s="135"/>
    </row>
    <row r="16" spans="2:17" ht="20.25" customHeight="1">
      <c r="B16" s="123"/>
      <c r="C16" s="138"/>
      <c r="D16" s="138"/>
      <c r="E16" s="138"/>
      <c r="F16" s="138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39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54" t="s">
        <v>500</v>
      </c>
      <c r="C11" s="54" t="s">
        <v>117</v>
      </c>
      <c r="D11" s="54" t="s">
        <v>501</v>
      </c>
      <c r="E11" s="61">
        <v>27000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3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40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46" t="s">
        <v>502</v>
      </c>
      <c r="C11" s="46" t="s">
        <v>503</v>
      </c>
      <c r="D11" s="46" t="s">
        <v>504</v>
      </c>
      <c r="E11" s="61">
        <v>5000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zoomScaleSheetLayoutView="80" zoomScalePageLayoutView="80" workbookViewId="0" topLeftCell="A1">
      <selection activeCell="A11" sqref="A11:F13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3.50390625" style="11" customWidth="1"/>
    <col min="4" max="4" width="33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41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SUM(N11:N13)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69" customHeight="1">
      <c r="A11" s="50" t="s">
        <v>3</v>
      </c>
      <c r="B11" s="54" t="s">
        <v>505</v>
      </c>
      <c r="C11" s="54" t="s">
        <v>506</v>
      </c>
      <c r="D11" s="54" t="s">
        <v>507</v>
      </c>
      <c r="E11" s="47">
        <v>18</v>
      </c>
      <c r="F11" s="51" t="s">
        <v>85</v>
      </c>
      <c r="G11" s="40" t="s">
        <v>55</v>
      </c>
      <c r="H11" s="6"/>
      <c r="I11" s="6"/>
      <c r="J11" s="7"/>
      <c r="K11" s="6"/>
      <c r="L11" s="40"/>
      <c r="M11" s="49">
        <v>0</v>
      </c>
      <c r="N11" s="44">
        <f>ROUND(L11*ROUND(M11,2),2)</f>
        <v>0</v>
      </c>
    </row>
    <row r="12" spans="1:14" s="20" customFormat="1" ht="74.25" customHeight="1">
      <c r="A12" s="50" t="s">
        <v>4</v>
      </c>
      <c r="B12" s="54" t="s">
        <v>508</v>
      </c>
      <c r="C12" s="54" t="s">
        <v>506</v>
      </c>
      <c r="D12" s="54" t="s">
        <v>509</v>
      </c>
      <c r="E12" s="47">
        <v>18</v>
      </c>
      <c r="F12" s="51" t="s">
        <v>85</v>
      </c>
      <c r="G12" s="40" t="s">
        <v>55</v>
      </c>
      <c r="H12" s="6"/>
      <c r="I12" s="6"/>
      <c r="J12" s="7"/>
      <c r="K12" s="6"/>
      <c r="L12" s="40"/>
      <c r="M12" s="49">
        <v>0</v>
      </c>
      <c r="N12" s="44">
        <f>ROUND(L12*ROUND(M12,2),2)</f>
        <v>0</v>
      </c>
    </row>
    <row r="13" spans="1:14" s="20" customFormat="1" ht="69" customHeight="1">
      <c r="A13" s="50" t="s">
        <v>5</v>
      </c>
      <c r="B13" s="54" t="s">
        <v>510</v>
      </c>
      <c r="C13" s="54" t="s">
        <v>511</v>
      </c>
      <c r="D13" s="54" t="s">
        <v>512</v>
      </c>
      <c r="E13" s="47">
        <v>18</v>
      </c>
      <c r="F13" s="51" t="s">
        <v>85</v>
      </c>
      <c r="G13" s="40" t="s">
        <v>55</v>
      </c>
      <c r="H13" s="6"/>
      <c r="I13" s="6"/>
      <c r="J13" s="7"/>
      <c r="K13" s="6"/>
      <c r="L13" s="40"/>
      <c r="M13" s="49">
        <v>0</v>
      </c>
      <c r="N13" s="44">
        <f>ROUND(L13*ROUND(M13,2),2)</f>
        <v>0</v>
      </c>
    </row>
    <row r="14" spans="2:14" ht="15" customHeight="1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7" ht="19.5" customHeight="1">
      <c r="B15" s="135" t="s">
        <v>87</v>
      </c>
      <c r="C15" s="135"/>
      <c r="D15" s="135"/>
      <c r="E15" s="135"/>
      <c r="F15" s="135"/>
      <c r="G15" s="135"/>
    </row>
    <row r="16" spans="2:17" ht="20.25" customHeight="1">
      <c r="B16" s="123"/>
      <c r="C16" s="138"/>
      <c r="D16" s="138"/>
      <c r="E16" s="138"/>
      <c r="F16" s="138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</sheetData>
  <sheetProtection/>
  <mergeCells count="5">
    <mergeCell ref="G2:I2"/>
    <mergeCell ref="H6:I6"/>
    <mergeCell ref="B14:N14"/>
    <mergeCell ref="B15:G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1">
      <selection activeCell="A11" sqref="A11:F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42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0.75" customHeight="1">
      <c r="A11" s="7" t="s">
        <v>3</v>
      </c>
      <c r="B11" s="83" t="s">
        <v>514</v>
      </c>
      <c r="C11" s="83" t="s">
        <v>112</v>
      </c>
      <c r="D11" s="83" t="s">
        <v>515</v>
      </c>
      <c r="E11" s="47">
        <v>550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 t="s">
        <v>513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SheetLayoutView="80" zoomScalePageLayoutView="85" workbookViewId="0" topLeftCell="A7">
      <selection activeCell="G11" sqref="G11"/>
    </sheetView>
  </sheetViews>
  <sheetFormatPr defaultColWidth="9.125" defaultRowHeight="12.75"/>
  <cols>
    <col min="1" max="1" width="5.125" style="11" customWidth="1"/>
    <col min="2" max="2" width="28.625" style="11" customWidth="1"/>
    <col min="3" max="3" width="17.50390625" style="11" customWidth="1"/>
    <col min="4" max="4" width="28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43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106" t="s">
        <v>103</v>
      </c>
      <c r="F10" s="38"/>
      <c r="G10" s="13" t="str">
        <f>"Nazwa handlowa /
"&amp;C10&amp;" / 
"&amp;D10</f>
        <v>Nazwa handlowa /
Dawka / 
Postać /Opakowanie</v>
      </c>
      <c r="H10" s="13" t="s">
        <v>603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293.25" customHeight="1">
      <c r="A11" s="7" t="s">
        <v>3</v>
      </c>
      <c r="B11" s="46" t="s">
        <v>516</v>
      </c>
      <c r="C11" s="54" t="s">
        <v>604</v>
      </c>
      <c r="D11" s="54" t="s">
        <v>517</v>
      </c>
      <c r="E11" s="47">
        <v>2200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6"/>
  <sheetViews>
    <sheetView showGridLines="0" zoomScaleSheetLayoutView="80" zoomScalePageLayoutView="80" workbookViewId="0" topLeftCell="A4">
      <selection activeCell="A11" sqref="A11:F17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3.50390625" style="11" customWidth="1"/>
    <col min="4" max="4" width="33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44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SUM(N11:N17)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" customHeight="1">
      <c r="A11" s="50" t="s">
        <v>3</v>
      </c>
      <c r="B11" s="54" t="s">
        <v>519</v>
      </c>
      <c r="C11" s="46" t="s">
        <v>520</v>
      </c>
      <c r="D11" s="54" t="s">
        <v>521</v>
      </c>
      <c r="E11" s="104">
        <v>600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aca="true" t="shared" si="0" ref="L11:L17">IF(K11=0,"0,00",IF(K11&gt;0,ROUND(E11/K11,2)))</f>
        <v>0,00</v>
      </c>
      <c r="M11" s="49">
        <v>0</v>
      </c>
      <c r="N11" s="44">
        <f aca="true" t="shared" si="1" ref="N11:N17">ROUND(L11*ROUND(M11,2),2)</f>
        <v>0</v>
      </c>
    </row>
    <row r="12" spans="1:14" s="20" customFormat="1" ht="51" customHeight="1">
      <c r="A12" s="50" t="s">
        <v>4</v>
      </c>
      <c r="B12" s="46" t="s">
        <v>522</v>
      </c>
      <c r="C12" s="46" t="s">
        <v>523</v>
      </c>
      <c r="D12" s="46" t="s">
        <v>524</v>
      </c>
      <c r="E12" s="103">
        <v>100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48" customHeight="1">
      <c r="A13" s="50" t="s">
        <v>5</v>
      </c>
      <c r="B13" s="46" t="s">
        <v>525</v>
      </c>
      <c r="C13" s="46" t="s">
        <v>526</v>
      </c>
      <c r="D13" s="46" t="s">
        <v>472</v>
      </c>
      <c r="E13" s="103">
        <v>1200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48.75" customHeight="1">
      <c r="A14" s="50" t="s">
        <v>6</v>
      </c>
      <c r="B14" s="54" t="s">
        <v>527</v>
      </c>
      <c r="C14" s="54" t="s">
        <v>166</v>
      </c>
      <c r="D14" s="54" t="s">
        <v>528</v>
      </c>
      <c r="E14" s="102">
        <v>1200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0.25" customHeight="1">
      <c r="A15" s="50" t="s">
        <v>35</v>
      </c>
      <c r="B15" s="54" t="s">
        <v>529</v>
      </c>
      <c r="C15" s="54" t="s">
        <v>530</v>
      </c>
      <c r="D15" s="54" t="s">
        <v>408</v>
      </c>
      <c r="E15" s="103">
        <v>550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48" customHeight="1">
      <c r="A16" s="50" t="s">
        <v>42</v>
      </c>
      <c r="B16" s="54" t="s">
        <v>531</v>
      </c>
      <c r="C16" s="54" t="s">
        <v>471</v>
      </c>
      <c r="D16" s="54" t="s">
        <v>472</v>
      </c>
      <c r="E16" s="105">
        <v>800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1:14" s="20" customFormat="1" ht="48" customHeight="1">
      <c r="A17" s="50" t="s">
        <v>7</v>
      </c>
      <c r="B17" s="46" t="s">
        <v>532</v>
      </c>
      <c r="C17" s="46" t="s">
        <v>533</v>
      </c>
      <c r="D17" s="46" t="s">
        <v>534</v>
      </c>
      <c r="E17" s="102">
        <v>200</v>
      </c>
      <c r="F17" s="51" t="s">
        <v>43</v>
      </c>
      <c r="G17" s="40" t="s">
        <v>55</v>
      </c>
      <c r="H17" s="6"/>
      <c r="I17" s="6"/>
      <c r="J17" s="7"/>
      <c r="K17" s="6"/>
      <c r="L17" s="40" t="str">
        <f t="shared" si="0"/>
        <v>0,00</v>
      </c>
      <c r="M17" s="49">
        <v>0</v>
      </c>
      <c r="N17" s="44">
        <f t="shared" si="1"/>
        <v>0</v>
      </c>
    </row>
    <row r="18" spans="2:14" ht="15" customHeight="1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2:7" ht="19.5" customHeight="1">
      <c r="B19" s="135" t="s">
        <v>518</v>
      </c>
      <c r="C19" s="135"/>
      <c r="D19" s="135"/>
      <c r="E19" s="135"/>
      <c r="F19" s="135"/>
      <c r="G19" s="135"/>
    </row>
    <row r="20" spans="2:17" ht="20.25" customHeight="1">
      <c r="B20" s="123"/>
      <c r="C20" s="138"/>
      <c r="D20" s="138"/>
      <c r="E20" s="138"/>
      <c r="F20" s="138"/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</sheetData>
  <sheetProtection/>
  <mergeCells count="5">
    <mergeCell ref="G2:I2"/>
    <mergeCell ref="H6:I6"/>
    <mergeCell ref="B18:N18"/>
    <mergeCell ref="B19:G19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SheetLayoutView="80" zoomScalePageLayoutView="80" workbookViewId="0" topLeftCell="A1">
      <selection activeCell="A11" sqref="A11:F11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3.50390625" style="11" customWidth="1"/>
    <col min="4" max="4" width="33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45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" customHeight="1">
      <c r="A11" s="50" t="s">
        <v>3</v>
      </c>
      <c r="B11" s="54" t="s">
        <v>535</v>
      </c>
      <c r="C11" s="54" t="s">
        <v>536</v>
      </c>
      <c r="D11" s="55" t="s">
        <v>534</v>
      </c>
      <c r="E11" s="53">
        <v>400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2:14" ht="15" customHeight="1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2:7" ht="19.5" customHeight="1">
      <c r="B13" s="135" t="s">
        <v>518</v>
      </c>
      <c r="C13" s="135"/>
      <c r="D13" s="135"/>
      <c r="E13" s="135"/>
      <c r="F13" s="135"/>
      <c r="G13" s="135"/>
    </row>
    <row r="14" spans="2:17" ht="20.25" customHeight="1">
      <c r="B14" s="123"/>
      <c r="C14" s="138"/>
      <c r="D14" s="138"/>
      <c r="E14" s="138"/>
      <c r="F14" s="138"/>
      <c r="Q14" s="11"/>
    </row>
    <row r="15" ht="14.25">
      <c r="Q15" s="11"/>
    </row>
    <row r="16" ht="14.25"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</sheetData>
  <sheetProtection/>
  <mergeCells count="5">
    <mergeCell ref="G2:I2"/>
    <mergeCell ref="H6:I6"/>
    <mergeCell ref="B12:N12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SheetLayoutView="80" zoomScalePageLayoutView="80" workbookViewId="0" topLeftCell="A4">
      <selection activeCell="A11" sqref="A11:F11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3.50390625" style="11" customWidth="1"/>
    <col min="4" max="4" width="33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46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" customHeight="1">
      <c r="A11" s="50" t="s">
        <v>3</v>
      </c>
      <c r="B11" s="54" t="s">
        <v>537</v>
      </c>
      <c r="C11" s="46" t="s">
        <v>538</v>
      </c>
      <c r="D11" s="54" t="s">
        <v>534</v>
      </c>
      <c r="E11" s="53">
        <v>200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2:14" ht="15" customHeight="1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2:7" ht="19.5" customHeight="1">
      <c r="B13" s="135" t="s">
        <v>518</v>
      </c>
      <c r="C13" s="135"/>
      <c r="D13" s="135"/>
      <c r="E13" s="135"/>
      <c r="F13" s="135"/>
      <c r="G13" s="135"/>
    </row>
    <row r="14" spans="2:17" ht="20.25" customHeight="1">
      <c r="B14" s="123"/>
      <c r="C14" s="138"/>
      <c r="D14" s="138"/>
      <c r="E14" s="138"/>
      <c r="F14" s="138"/>
      <c r="Q14" s="11"/>
    </row>
    <row r="15" ht="14.25">
      <c r="Q15" s="11"/>
    </row>
    <row r="16" ht="14.25"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</sheetData>
  <sheetProtection/>
  <mergeCells count="5">
    <mergeCell ref="G2:I2"/>
    <mergeCell ref="H6:I6"/>
    <mergeCell ref="B12:N12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5"/>
  <sheetViews>
    <sheetView showGridLines="0" zoomScaleSheetLayoutView="80" zoomScalePageLayoutView="80" workbookViewId="0" topLeftCell="A4">
      <selection activeCell="A11" sqref="A11:F16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3.50390625" style="11" customWidth="1"/>
    <col min="4" max="4" width="33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47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SUM(N11:N16)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" customHeight="1">
      <c r="A11" s="50" t="s">
        <v>3</v>
      </c>
      <c r="B11" s="54" t="s">
        <v>539</v>
      </c>
      <c r="C11" s="46" t="s">
        <v>540</v>
      </c>
      <c r="D11" s="46" t="s">
        <v>541</v>
      </c>
      <c r="E11" s="53">
        <v>500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aca="true" t="shared" si="0" ref="L11:L16">IF(K11=0,"0,00",IF(K11&gt;0,ROUND(E11/K11,2)))</f>
        <v>0,00</v>
      </c>
      <c r="M11" s="49">
        <v>0</v>
      </c>
      <c r="N11" s="44">
        <f aca="true" t="shared" si="1" ref="N11:N16">ROUND(L11*ROUND(M11,2),2)</f>
        <v>0</v>
      </c>
    </row>
    <row r="12" spans="1:14" s="20" customFormat="1" ht="51" customHeight="1">
      <c r="A12" s="50" t="s">
        <v>4</v>
      </c>
      <c r="B12" s="54" t="s">
        <v>542</v>
      </c>
      <c r="C12" s="46" t="s">
        <v>172</v>
      </c>
      <c r="D12" s="46" t="s">
        <v>543</v>
      </c>
      <c r="E12" s="53">
        <v>50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48" customHeight="1">
      <c r="A13" s="50" t="s">
        <v>5</v>
      </c>
      <c r="B13" s="54" t="s">
        <v>542</v>
      </c>
      <c r="C13" s="46" t="s">
        <v>110</v>
      </c>
      <c r="D13" s="46" t="s">
        <v>543</v>
      </c>
      <c r="E13" s="53">
        <v>200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48.75" customHeight="1">
      <c r="A14" s="50" t="s">
        <v>6</v>
      </c>
      <c r="B14" s="46" t="s">
        <v>544</v>
      </c>
      <c r="C14" s="46" t="s">
        <v>108</v>
      </c>
      <c r="D14" s="46" t="s">
        <v>541</v>
      </c>
      <c r="E14" s="47">
        <v>70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0.25" customHeight="1">
      <c r="A15" s="50" t="s">
        <v>35</v>
      </c>
      <c r="B15" s="46" t="s">
        <v>545</v>
      </c>
      <c r="C15" s="46" t="s">
        <v>546</v>
      </c>
      <c r="D15" s="46" t="s">
        <v>472</v>
      </c>
      <c r="E15" s="47">
        <v>18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48" customHeight="1">
      <c r="A16" s="50" t="s">
        <v>42</v>
      </c>
      <c r="B16" s="54" t="s">
        <v>547</v>
      </c>
      <c r="C16" s="54" t="s">
        <v>268</v>
      </c>
      <c r="D16" s="54" t="s">
        <v>548</v>
      </c>
      <c r="E16" s="47">
        <v>240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2:14" ht="15" customHeigh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</row>
    <row r="18" spans="2:7" ht="19.5" customHeight="1">
      <c r="B18" s="135" t="s">
        <v>518</v>
      </c>
      <c r="C18" s="135"/>
      <c r="D18" s="135"/>
      <c r="E18" s="135"/>
      <c r="F18" s="135"/>
      <c r="G18" s="135"/>
    </row>
    <row r="19" spans="2:17" ht="20.25" customHeight="1">
      <c r="B19" s="123"/>
      <c r="C19" s="138"/>
      <c r="D19" s="138"/>
      <c r="E19" s="138"/>
      <c r="F19" s="138"/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</sheetData>
  <sheetProtection/>
  <mergeCells count="5">
    <mergeCell ref="G2:I2"/>
    <mergeCell ref="H6:I6"/>
    <mergeCell ref="B17:N17"/>
    <mergeCell ref="B18:G18"/>
    <mergeCell ref="B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SheetLayoutView="80" zoomScalePageLayoutView="80" workbookViewId="0" topLeftCell="A4">
      <selection activeCell="D22" sqref="D22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3.50390625" style="11" customWidth="1"/>
    <col min="4" max="4" width="33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48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" customHeight="1">
      <c r="A11" s="50" t="s">
        <v>3</v>
      </c>
      <c r="B11" s="54" t="s">
        <v>605</v>
      </c>
      <c r="C11" s="54" t="s">
        <v>549</v>
      </c>
      <c r="D11" s="55" t="s">
        <v>550</v>
      </c>
      <c r="E11" s="53">
        <v>400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2:14" ht="15" customHeight="1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2:7" ht="19.5" customHeight="1">
      <c r="B13" s="135" t="s">
        <v>518</v>
      </c>
      <c r="C13" s="135"/>
      <c r="D13" s="135"/>
      <c r="E13" s="135"/>
      <c r="F13" s="135"/>
      <c r="G13" s="135"/>
    </row>
    <row r="14" spans="2:17" ht="20.25" customHeight="1">
      <c r="B14" s="123"/>
      <c r="C14" s="138"/>
      <c r="D14" s="138"/>
      <c r="E14" s="138"/>
      <c r="F14" s="138"/>
      <c r="Q14" s="11"/>
    </row>
    <row r="15" ht="14.25">
      <c r="Q15" s="11"/>
    </row>
    <row r="16" ht="14.25"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</sheetData>
  <sheetProtection/>
  <mergeCells count="5">
    <mergeCell ref="G2:I2"/>
    <mergeCell ref="H6:I6"/>
    <mergeCell ref="B12:N12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SheetLayoutView="80" zoomScalePageLayoutView="80" workbookViewId="0" topLeftCell="A1">
      <selection activeCell="A11" sqref="A11:F11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2.12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4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4" t="s">
        <v>116</v>
      </c>
      <c r="C11" s="54" t="s">
        <v>117</v>
      </c>
      <c r="D11" s="46" t="s">
        <v>111</v>
      </c>
      <c r="E11" s="47">
        <v>800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2:14" ht="15" customHeight="1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2:7" ht="19.5" customHeight="1">
      <c r="B13" s="135"/>
      <c r="C13" s="135"/>
      <c r="D13" s="135"/>
      <c r="E13" s="135"/>
      <c r="F13" s="135"/>
      <c r="G13" s="135"/>
    </row>
    <row r="14" spans="2:17" ht="20.25" customHeight="1">
      <c r="B14" s="123"/>
      <c r="C14" s="138"/>
      <c r="D14" s="138"/>
      <c r="E14" s="138"/>
      <c r="F14" s="138"/>
      <c r="Q14" s="11"/>
    </row>
    <row r="15" ht="14.25">
      <c r="Q15" s="11"/>
    </row>
    <row r="16" ht="14.25"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</sheetData>
  <sheetProtection/>
  <mergeCells count="5">
    <mergeCell ref="G2:I2"/>
    <mergeCell ref="H6:I6"/>
    <mergeCell ref="B12:N12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tabSelected="1" zoomScaleSheetLayoutView="80" zoomScalePageLayoutView="80" workbookViewId="0" topLeftCell="A18">
      <selection activeCell="D18" sqref="D18"/>
    </sheetView>
  </sheetViews>
  <sheetFormatPr defaultColWidth="9.125" defaultRowHeight="12.75"/>
  <cols>
    <col min="1" max="1" width="5.125" style="11" customWidth="1"/>
    <col min="2" max="2" width="32.875" style="11" customWidth="1"/>
    <col min="3" max="3" width="16.375" style="11" customWidth="1"/>
    <col min="4" max="4" width="33.37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49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SUM(N11:N18)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603</v>
      </c>
      <c r="I10" s="13" t="str">
        <f>B10</f>
        <v>Skład</v>
      </c>
      <c r="J10" s="13" t="s">
        <v>82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381.75" customHeight="1">
      <c r="A11" s="50" t="s">
        <v>3</v>
      </c>
      <c r="B11" s="108" t="s">
        <v>609</v>
      </c>
      <c r="C11" s="98" t="s">
        <v>552</v>
      </c>
      <c r="D11" s="54" t="s">
        <v>553</v>
      </c>
      <c r="E11" s="47">
        <v>480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aca="true" t="shared" si="0" ref="L11:L18">IF(K11=0,"0,00",IF(K11&gt;0,ROUND(E11/K11,2)))</f>
        <v>0,00</v>
      </c>
      <c r="M11" s="49">
        <v>0</v>
      </c>
      <c r="N11" s="44">
        <f aca="true" t="shared" si="1" ref="N11:N18">ROUND(L11*ROUND(M11,2),2)</f>
        <v>0</v>
      </c>
    </row>
    <row r="12" spans="1:14" s="20" customFormat="1" ht="51" customHeight="1">
      <c r="A12" s="50" t="s">
        <v>4</v>
      </c>
      <c r="B12" s="54" t="s">
        <v>554</v>
      </c>
      <c r="C12" s="54"/>
      <c r="D12" s="54" t="s">
        <v>555</v>
      </c>
      <c r="E12" s="47">
        <v>480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204" customHeight="1">
      <c r="A13" s="50" t="s">
        <v>5</v>
      </c>
      <c r="B13" s="99" t="s">
        <v>556</v>
      </c>
      <c r="C13" s="99" t="s">
        <v>557</v>
      </c>
      <c r="D13" s="99" t="s">
        <v>617</v>
      </c>
      <c r="E13" s="88">
        <v>1800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198" customHeight="1">
      <c r="A14" s="50" t="s">
        <v>6</v>
      </c>
      <c r="B14" s="100" t="s">
        <v>558</v>
      </c>
      <c r="C14" s="100" t="s">
        <v>559</v>
      </c>
      <c r="D14" s="100" t="s">
        <v>615</v>
      </c>
      <c r="E14" s="88">
        <v>360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150.75" customHeight="1">
      <c r="A15" s="50" t="s">
        <v>35</v>
      </c>
      <c r="B15" s="50" t="s">
        <v>560</v>
      </c>
      <c r="C15" s="50" t="s">
        <v>561</v>
      </c>
      <c r="D15" s="50" t="s">
        <v>562</v>
      </c>
      <c r="E15" s="47">
        <v>1500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151.5" customHeight="1">
      <c r="A16" s="50" t="s">
        <v>42</v>
      </c>
      <c r="B16" s="89" t="s">
        <v>563</v>
      </c>
      <c r="C16" s="89" t="s">
        <v>564</v>
      </c>
      <c r="D16" s="89" t="s">
        <v>565</v>
      </c>
      <c r="E16" s="101">
        <v>60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1:14" s="20" customFormat="1" ht="283.5" customHeight="1">
      <c r="A17" s="50" t="s">
        <v>7</v>
      </c>
      <c r="B17" s="67" t="s">
        <v>595</v>
      </c>
      <c r="C17" s="67" t="s">
        <v>568</v>
      </c>
      <c r="D17" s="67" t="s">
        <v>615</v>
      </c>
      <c r="E17" s="61">
        <v>450</v>
      </c>
      <c r="F17" s="51" t="s">
        <v>43</v>
      </c>
      <c r="G17" s="40" t="s">
        <v>55</v>
      </c>
      <c r="H17" s="6"/>
      <c r="I17" s="6"/>
      <c r="J17" s="7"/>
      <c r="K17" s="6"/>
      <c r="L17" s="40" t="str">
        <f t="shared" si="0"/>
        <v>0,00</v>
      </c>
      <c r="M17" s="49">
        <v>0</v>
      </c>
      <c r="N17" s="44">
        <f t="shared" si="1"/>
        <v>0</v>
      </c>
    </row>
    <row r="18" spans="1:14" s="20" customFormat="1" ht="165" customHeight="1">
      <c r="A18" s="50" t="s">
        <v>8</v>
      </c>
      <c r="B18" s="67" t="s">
        <v>566</v>
      </c>
      <c r="C18" s="67" t="s">
        <v>567</v>
      </c>
      <c r="D18" s="67" t="s">
        <v>616</v>
      </c>
      <c r="E18" s="47">
        <v>1500</v>
      </c>
      <c r="F18" s="51" t="s">
        <v>43</v>
      </c>
      <c r="G18" s="40" t="s">
        <v>55</v>
      </c>
      <c r="H18" s="6"/>
      <c r="I18" s="6"/>
      <c r="J18" s="7"/>
      <c r="K18" s="6"/>
      <c r="L18" s="40" t="str">
        <f t="shared" si="0"/>
        <v>0,00</v>
      </c>
      <c r="M18" s="49">
        <v>0</v>
      </c>
      <c r="N18" s="44">
        <f t="shared" si="1"/>
        <v>0</v>
      </c>
    </row>
    <row r="19" spans="2:14" ht="15" customHeight="1"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2:7" ht="19.5" customHeight="1">
      <c r="B20" s="135" t="s">
        <v>551</v>
      </c>
      <c r="C20" s="135"/>
      <c r="D20" s="135"/>
      <c r="E20" s="135"/>
      <c r="F20" s="135"/>
      <c r="G20" s="135"/>
    </row>
    <row r="21" spans="2:17" ht="20.25" customHeight="1">
      <c r="B21" s="123"/>
      <c r="C21" s="138"/>
      <c r="D21" s="138"/>
      <c r="E21" s="138"/>
      <c r="F21" s="138"/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</sheetData>
  <sheetProtection/>
  <mergeCells count="5">
    <mergeCell ref="G2:I2"/>
    <mergeCell ref="H6:I6"/>
    <mergeCell ref="B19:N19"/>
    <mergeCell ref="B20:G20"/>
    <mergeCell ref="B21:F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120" zoomScaleNormal="120" zoomScaleSheetLayoutView="80" zoomScalePageLayoutView="80" workbookViewId="0" topLeftCell="A1">
      <selection activeCell="A11" sqref="A11:F11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2.12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50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10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>
        <v>1</v>
      </c>
      <c r="B11" s="54" t="s">
        <v>223</v>
      </c>
      <c r="C11" s="54" t="s">
        <v>108</v>
      </c>
      <c r="D11" s="46" t="s">
        <v>111</v>
      </c>
      <c r="E11" s="70">
        <v>900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ht="14.25">
      <c r="Q12" s="11"/>
    </row>
    <row r="13" ht="14.25">
      <c r="Q13" s="11"/>
    </row>
    <row r="14" spans="2:17" ht="14.25">
      <c r="B14" s="144"/>
      <c r="C14" s="144"/>
      <c r="D14" s="144"/>
      <c r="E14" s="144"/>
      <c r="Q14" s="11"/>
    </row>
    <row r="15" spans="2:17" ht="14.25">
      <c r="B15" s="144" t="s">
        <v>240</v>
      </c>
      <c r="C15" s="141"/>
      <c r="D15" s="141"/>
      <c r="E15" s="77"/>
      <c r="Q15" s="11"/>
    </row>
    <row r="16" spans="2:17" ht="14.25">
      <c r="B16" s="144"/>
      <c r="C16" s="141"/>
      <c r="D16" s="141"/>
      <c r="E16" s="78"/>
      <c r="Q16" s="11"/>
    </row>
    <row r="17" spans="2:17" ht="14.25">
      <c r="B17" s="140"/>
      <c r="C17" s="141"/>
      <c r="D17" s="141"/>
      <c r="E17" s="78"/>
      <c r="Q17" s="11"/>
    </row>
    <row r="18" ht="14.25">
      <c r="Q18" s="11"/>
    </row>
  </sheetData>
  <sheetProtection/>
  <mergeCells count="6">
    <mergeCell ref="B17:D17"/>
    <mergeCell ref="G2:I2"/>
    <mergeCell ref="H6:I6"/>
    <mergeCell ref="B14:E14"/>
    <mergeCell ref="B15:D15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8"/>
  <sheetViews>
    <sheetView showGridLines="0" zoomScaleSheetLayoutView="80" zoomScalePageLayoutView="80" workbookViewId="0" topLeftCell="A1">
      <selection activeCell="A10" sqref="A10:F10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20.37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51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SUM(N10:N10)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2:17" ht="14.25">
      <c r="B8" s="20"/>
      <c r="Q8" s="11"/>
    </row>
    <row r="9" spans="1:14" s="20" customFormat="1" ht="73.5" customHeight="1">
      <c r="A9" s="13" t="s">
        <v>40</v>
      </c>
      <c r="B9" s="13" t="s">
        <v>16</v>
      </c>
      <c r="C9" s="13" t="s">
        <v>17</v>
      </c>
      <c r="D9" s="48" t="s">
        <v>64</v>
      </c>
      <c r="E9" s="107" t="s">
        <v>103</v>
      </c>
      <c r="F9" s="38"/>
      <c r="G9" s="13" t="str">
        <f>"Nazwa handlowa /
"&amp;C9&amp;" / 
"&amp;D9</f>
        <v>Nazwa handlowa /
Dawka / 
Postać/ Opakowanie</v>
      </c>
      <c r="H9" s="13" t="s">
        <v>58</v>
      </c>
      <c r="I9" s="13" t="str">
        <f>B9</f>
        <v>Skład</v>
      </c>
      <c r="J9" s="13" t="s">
        <v>59</v>
      </c>
      <c r="K9" s="13" t="s">
        <v>32</v>
      </c>
      <c r="L9" s="13" t="s">
        <v>33</v>
      </c>
      <c r="M9" s="13" t="s">
        <v>34</v>
      </c>
      <c r="N9" s="13" t="s">
        <v>18</v>
      </c>
    </row>
    <row r="10" spans="1:14" s="20" customFormat="1" ht="65.25" customHeight="1">
      <c r="A10" s="50" t="s">
        <v>3</v>
      </c>
      <c r="B10" s="54" t="s">
        <v>320</v>
      </c>
      <c r="C10" s="54" t="s">
        <v>598</v>
      </c>
      <c r="D10" s="54" t="s">
        <v>321</v>
      </c>
      <c r="E10" s="61">
        <v>400</v>
      </c>
      <c r="F10" s="50" t="s">
        <v>85</v>
      </c>
      <c r="G10" s="40" t="s">
        <v>55</v>
      </c>
      <c r="H10" s="6"/>
      <c r="I10" s="6"/>
      <c r="J10" s="7"/>
      <c r="K10" s="6"/>
      <c r="L10" s="40"/>
      <c r="M10" s="49">
        <v>0</v>
      </c>
      <c r="N10" s="44">
        <f>ROUND(L10*ROUND(M10,2),2)</f>
        <v>0</v>
      </c>
    </row>
    <row r="11" spans="2:7" ht="19.5" customHeight="1">
      <c r="B11" s="135"/>
      <c r="C11" s="135"/>
      <c r="D11" s="135"/>
      <c r="E11" s="135"/>
      <c r="F11" s="135"/>
      <c r="G11" s="135"/>
    </row>
    <row r="12" spans="2:17" ht="33.75" customHeight="1">
      <c r="B12" s="123"/>
      <c r="C12" s="138"/>
      <c r="D12" s="138"/>
      <c r="E12" s="138"/>
      <c r="F12" s="138"/>
      <c r="Q12" s="11"/>
    </row>
    <row r="13" spans="2:17" ht="22.5" customHeight="1">
      <c r="B13" s="128" t="s">
        <v>240</v>
      </c>
      <c r="C13" s="128"/>
      <c r="D13" s="128"/>
      <c r="Q13" s="11"/>
    </row>
    <row r="14" ht="14.25">
      <c r="Q14" s="11"/>
    </row>
    <row r="15" ht="14.25">
      <c r="Q15" s="11"/>
    </row>
    <row r="16" ht="14.25"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</sheetData>
  <sheetProtection/>
  <mergeCells count="5">
    <mergeCell ref="G2:I2"/>
    <mergeCell ref="H6:I6"/>
    <mergeCell ref="B11:G11"/>
    <mergeCell ref="B12:F12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zoomScaleSheetLayoutView="80" zoomScalePageLayoutView="80" workbookViewId="0" topLeftCell="A1">
      <selection activeCell="A11" sqref="A11:F11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2.12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5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2" t="s">
        <v>119</v>
      </c>
      <c r="C11" s="52" t="s">
        <v>120</v>
      </c>
      <c r="D11" s="55" t="s">
        <v>111</v>
      </c>
      <c r="E11" s="53">
        <v>22400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2:14" ht="15" customHeight="1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2:7" ht="50.25" customHeight="1">
      <c r="B13" s="139" t="s">
        <v>118</v>
      </c>
      <c r="C13" s="139"/>
      <c r="D13" s="139"/>
      <c r="E13" s="139"/>
      <c r="F13" s="139"/>
      <c r="G13" s="139"/>
    </row>
    <row r="14" spans="2:17" ht="20.25" customHeight="1">
      <c r="B14" s="123"/>
      <c r="C14" s="138"/>
      <c r="D14" s="138"/>
      <c r="E14" s="138"/>
      <c r="F14" s="138"/>
      <c r="Q14" s="11"/>
    </row>
    <row r="15" ht="14.25">
      <c r="Q15" s="11"/>
    </row>
    <row r="16" ht="14.25"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</sheetData>
  <sheetProtection/>
  <mergeCells count="5">
    <mergeCell ref="G2:I2"/>
    <mergeCell ref="H6:I6"/>
    <mergeCell ref="B12:N12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0"/>
  <sheetViews>
    <sheetView showGridLines="0" zoomScale="80" zoomScaleNormal="80" zoomScaleSheetLayoutView="80" zoomScalePageLayoutView="80" workbookViewId="0" topLeftCell="A38">
      <selection activeCell="D66" sqref="D66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2.12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6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SUM(N11:N53)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6" t="s">
        <v>155</v>
      </c>
      <c r="C11" s="56" t="s">
        <v>156</v>
      </c>
      <c r="D11" s="57" t="s">
        <v>111</v>
      </c>
      <c r="E11" s="69">
        <v>40000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 aca="true" t="shared" si="0" ref="L11:L51">IF(K11=0,"0,00",IF(K11&gt;0,ROUND(E11/K11,2)))</f>
        <v>0,00</v>
      </c>
      <c r="M11" s="49">
        <v>0</v>
      </c>
      <c r="N11" s="44">
        <f aca="true" t="shared" si="1" ref="N11:N51">ROUND(L11*ROUND(M11,2),2)</f>
        <v>0</v>
      </c>
    </row>
    <row r="12" spans="1:14" s="20" customFormat="1" ht="51.75" customHeight="1">
      <c r="A12" s="50" t="s">
        <v>4</v>
      </c>
      <c r="B12" s="58" t="s">
        <v>157</v>
      </c>
      <c r="C12" s="58" t="s">
        <v>158</v>
      </c>
      <c r="D12" s="54" t="s">
        <v>111</v>
      </c>
      <c r="E12" s="70">
        <v>12600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 t="shared" si="0"/>
        <v>0,00</v>
      </c>
      <c r="M12" s="49">
        <v>0</v>
      </c>
      <c r="N12" s="44">
        <f t="shared" si="1"/>
        <v>0</v>
      </c>
    </row>
    <row r="13" spans="1:14" s="20" customFormat="1" ht="51.75" customHeight="1">
      <c r="A13" s="50" t="s">
        <v>5</v>
      </c>
      <c r="B13" s="59" t="s">
        <v>159</v>
      </c>
      <c r="C13" s="59" t="s">
        <v>101</v>
      </c>
      <c r="D13" s="59" t="s">
        <v>160</v>
      </c>
      <c r="E13" s="71">
        <v>2016</v>
      </c>
      <c r="F13" s="51" t="s">
        <v>43</v>
      </c>
      <c r="G13" s="40" t="s">
        <v>55</v>
      </c>
      <c r="H13" s="6"/>
      <c r="I13" s="6"/>
      <c r="J13" s="7"/>
      <c r="K13" s="6"/>
      <c r="L13" s="40" t="str">
        <f t="shared" si="0"/>
        <v>0,00</v>
      </c>
      <c r="M13" s="49">
        <v>0</v>
      </c>
      <c r="N13" s="44">
        <f t="shared" si="1"/>
        <v>0</v>
      </c>
    </row>
    <row r="14" spans="1:14" s="20" customFormat="1" ht="51.75" customHeight="1">
      <c r="A14" s="50" t="s">
        <v>6</v>
      </c>
      <c r="B14" s="46" t="s">
        <v>161</v>
      </c>
      <c r="C14" s="46" t="s">
        <v>162</v>
      </c>
      <c r="D14" s="46" t="s">
        <v>163</v>
      </c>
      <c r="E14" s="72">
        <v>20</v>
      </c>
      <c r="F14" s="51" t="s">
        <v>43</v>
      </c>
      <c r="G14" s="40" t="s">
        <v>55</v>
      </c>
      <c r="H14" s="6"/>
      <c r="I14" s="6"/>
      <c r="J14" s="7"/>
      <c r="K14" s="6"/>
      <c r="L14" s="40" t="str">
        <f t="shared" si="0"/>
        <v>0,00</v>
      </c>
      <c r="M14" s="49">
        <v>0</v>
      </c>
      <c r="N14" s="44">
        <f t="shared" si="1"/>
        <v>0</v>
      </c>
    </row>
    <row r="15" spans="1:14" s="20" customFormat="1" ht="51.75" customHeight="1">
      <c r="A15" s="50" t="s">
        <v>35</v>
      </c>
      <c r="B15" s="54" t="s">
        <v>164</v>
      </c>
      <c r="C15" s="46" t="s">
        <v>165</v>
      </c>
      <c r="D15" s="55" t="s">
        <v>111</v>
      </c>
      <c r="E15" s="73">
        <v>4500</v>
      </c>
      <c r="F15" s="51" t="s">
        <v>43</v>
      </c>
      <c r="G15" s="40" t="s">
        <v>55</v>
      </c>
      <c r="H15" s="6"/>
      <c r="I15" s="6"/>
      <c r="J15" s="7"/>
      <c r="K15" s="6"/>
      <c r="L15" s="40" t="str">
        <f t="shared" si="0"/>
        <v>0,00</v>
      </c>
      <c r="M15" s="49">
        <v>0</v>
      </c>
      <c r="N15" s="44">
        <f t="shared" si="1"/>
        <v>0</v>
      </c>
    </row>
    <row r="16" spans="1:14" s="20" customFormat="1" ht="51.75" customHeight="1">
      <c r="A16" s="50" t="s">
        <v>42</v>
      </c>
      <c r="B16" s="46" t="s">
        <v>164</v>
      </c>
      <c r="C16" s="54" t="s">
        <v>166</v>
      </c>
      <c r="D16" s="54" t="s">
        <v>167</v>
      </c>
      <c r="E16" s="70">
        <v>5000</v>
      </c>
      <c r="F16" s="51" t="s">
        <v>43</v>
      </c>
      <c r="G16" s="40" t="s">
        <v>55</v>
      </c>
      <c r="H16" s="6"/>
      <c r="I16" s="6"/>
      <c r="J16" s="7"/>
      <c r="K16" s="6"/>
      <c r="L16" s="40" t="str">
        <f t="shared" si="0"/>
        <v>0,00</v>
      </c>
      <c r="M16" s="49">
        <v>0</v>
      </c>
      <c r="N16" s="44">
        <f t="shared" si="1"/>
        <v>0</v>
      </c>
    </row>
    <row r="17" spans="1:14" s="20" customFormat="1" ht="51.75" customHeight="1">
      <c r="A17" s="50" t="s">
        <v>7</v>
      </c>
      <c r="B17" s="54" t="s">
        <v>168</v>
      </c>
      <c r="C17" s="54" t="s">
        <v>169</v>
      </c>
      <c r="D17" s="54" t="s">
        <v>170</v>
      </c>
      <c r="E17" s="72">
        <v>5400</v>
      </c>
      <c r="F17" s="51" t="s">
        <v>43</v>
      </c>
      <c r="G17" s="40" t="s">
        <v>55</v>
      </c>
      <c r="H17" s="6"/>
      <c r="I17" s="6"/>
      <c r="J17" s="7"/>
      <c r="K17" s="6"/>
      <c r="L17" s="40" t="str">
        <f t="shared" si="0"/>
        <v>0,00</v>
      </c>
      <c r="M17" s="49">
        <v>0</v>
      </c>
      <c r="N17" s="44">
        <f t="shared" si="1"/>
        <v>0</v>
      </c>
    </row>
    <row r="18" spans="1:14" s="20" customFormat="1" ht="51.75" customHeight="1">
      <c r="A18" s="50" t="s">
        <v>8</v>
      </c>
      <c r="B18" s="46" t="s">
        <v>171</v>
      </c>
      <c r="C18" s="54" t="s">
        <v>172</v>
      </c>
      <c r="D18" s="46" t="s">
        <v>111</v>
      </c>
      <c r="E18" s="70">
        <v>2200</v>
      </c>
      <c r="F18" s="51" t="s">
        <v>43</v>
      </c>
      <c r="G18" s="40" t="s">
        <v>55</v>
      </c>
      <c r="H18" s="6"/>
      <c r="I18" s="6"/>
      <c r="J18" s="7"/>
      <c r="K18" s="6"/>
      <c r="L18" s="40" t="str">
        <f t="shared" si="0"/>
        <v>0,00</v>
      </c>
      <c r="M18" s="49">
        <v>0</v>
      </c>
      <c r="N18" s="44">
        <f t="shared" si="1"/>
        <v>0</v>
      </c>
    </row>
    <row r="19" spans="1:14" s="20" customFormat="1" ht="51.75" customHeight="1">
      <c r="A19" s="50" t="s">
        <v>21</v>
      </c>
      <c r="B19" s="55" t="s">
        <v>173</v>
      </c>
      <c r="C19" s="55" t="s">
        <v>174</v>
      </c>
      <c r="D19" s="54" t="s">
        <v>175</v>
      </c>
      <c r="E19" s="74">
        <v>6</v>
      </c>
      <c r="F19" s="51" t="s">
        <v>43</v>
      </c>
      <c r="G19" s="40" t="s">
        <v>55</v>
      </c>
      <c r="H19" s="6"/>
      <c r="I19" s="6"/>
      <c r="J19" s="7"/>
      <c r="K19" s="6"/>
      <c r="L19" s="40" t="str">
        <f t="shared" si="0"/>
        <v>0,00</v>
      </c>
      <c r="M19" s="49">
        <v>0</v>
      </c>
      <c r="N19" s="44">
        <f t="shared" si="1"/>
        <v>0</v>
      </c>
    </row>
    <row r="20" spans="1:14" s="20" customFormat="1" ht="51.75" customHeight="1">
      <c r="A20" s="50" t="s">
        <v>41</v>
      </c>
      <c r="B20" s="46" t="s">
        <v>176</v>
      </c>
      <c r="C20" s="46" t="s">
        <v>166</v>
      </c>
      <c r="D20" s="46" t="s">
        <v>111</v>
      </c>
      <c r="E20" s="72">
        <v>122000</v>
      </c>
      <c r="F20" s="51" t="s">
        <v>43</v>
      </c>
      <c r="G20" s="40" t="s">
        <v>55</v>
      </c>
      <c r="H20" s="6"/>
      <c r="I20" s="6"/>
      <c r="J20" s="7"/>
      <c r="K20" s="6"/>
      <c r="L20" s="40" t="str">
        <f t="shared" si="0"/>
        <v>0,00</v>
      </c>
      <c r="M20" s="49">
        <v>0</v>
      </c>
      <c r="N20" s="44">
        <f t="shared" si="1"/>
        <v>0</v>
      </c>
    </row>
    <row r="21" spans="1:14" s="20" customFormat="1" ht="51.75" customHeight="1">
      <c r="A21" s="50" t="s">
        <v>1</v>
      </c>
      <c r="B21" s="54" t="s">
        <v>177</v>
      </c>
      <c r="C21" s="54" t="s">
        <v>178</v>
      </c>
      <c r="D21" s="54" t="s">
        <v>179</v>
      </c>
      <c r="E21" s="72">
        <v>120</v>
      </c>
      <c r="F21" s="51" t="s">
        <v>43</v>
      </c>
      <c r="G21" s="40" t="s">
        <v>55</v>
      </c>
      <c r="H21" s="6"/>
      <c r="I21" s="6"/>
      <c r="J21" s="7"/>
      <c r="K21" s="6"/>
      <c r="L21" s="40" t="str">
        <f t="shared" si="0"/>
        <v>0,00</v>
      </c>
      <c r="M21" s="49">
        <v>0</v>
      </c>
      <c r="N21" s="44">
        <f t="shared" si="1"/>
        <v>0</v>
      </c>
    </row>
    <row r="22" spans="1:14" s="20" customFormat="1" ht="51.75" customHeight="1">
      <c r="A22" s="50" t="s">
        <v>0</v>
      </c>
      <c r="B22" s="46" t="s">
        <v>180</v>
      </c>
      <c r="C22" s="46" t="s">
        <v>181</v>
      </c>
      <c r="D22" s="46" t="s">
        <v>111</v>
      </c>
      <c r="E22" s="70">
        <v>840</v>
      </c>
      <c r="F22" s="51" t="s">
        <v>43</v>
      </c>
      <c r="G22" s="40" t="s">
        <v>55</v>
      </c>
      <c r="H22" s="6"/>
      <c r="I22" s="6"/>
      <c r="J22" s="7"/>
      <c r="K22" s="6"/>
      <c r="L22" s="40" t="str">
        <f t="shared" si="0"/>
        <v>0,00</v>
      </c>
      <c r="M22" s="49">
        <v>0</v>
      </c>
      <c r="N22" s="44">
        <f t="shared" si="1"/>
        <v>0</v>
      </c>
    </row>
    <row r="23" spans="1:14" s="20" customFormat="1" ht="51.75" customHeight="1">
      <c r="A23" s="50" t="s">
        <v>83</v>
      </c>
      <c r="B23" s="46" t="s">
        <v>180</v>
      </c>
      <c r="C23" s="46" t="s">
        <v>182</v>
      </c>
      <c r="D23" s="46" t="s">
        <v>111</v>
      </c>
      <c r="E23" s="70">
        <v>840</v>
      </c>
      <c r="F23" s="51" t="s">
        <v>43</v>
      </c>
      <c r="G23" s="40" t="s">
        <v>55</v>
      </c>
      <c r="H23" s="6"/>
      <c r="I23" s="6"/>
      <c r="J23" s="7"/>
      <c r="K23" s="6"/>
      <c r="L23" s="40" t="str">
        <f t="shared" si="0"/>
        <v>0,00</v>
      </c>
      <c r="M23" s="49">
        <v>0</v>
      </c>
      <c r="N23" s="44">
        <f t="shared" si="1"/>
        <v>0</v>
      </c>
    </row>
    <row r="24" spans="1:14" s="20" customFormat="1" ht="51.75" customHeight="1">
      <c r="A24" s="50" t="s">
        <v>121</v>
      </c>
      <c r="B24" s="46" t="s">
        <v>180</v>
      </c>
      <c r="C24" s="46" t="s">
        <v>183</v>
      </c>
      <c r="D24" s="46" t="s">
        <v>111</v>
      </c>
      <c r="E24" s="70">
        <v>840</v>
      </c>
      <c r="F24" s="51" t="s">
        <v>43</v>
      </c>
      <c r="G24" s="40" t="s">
        <v>55</v>
      </c>
      <c r="H24" s="6"/>
      <c r="I24" s="6"/>
      <c r="J24" s="7"/>
      <c r="K24" s="6"/>
      <c r="L24" s="40" t="str">
        <f t="shared" si="0"/>
        <v>0,00</v>
      </c>
      <c r="M24" s="49">
        <v>0</v>
      </c>
      <c r="N24" s="44">
        <f t="shared" si="1"/>
        <v>0</v>
      </c>
    </row>
    <row r="25" spans="1:14" s="20" customFormat="1" ht="51.75" customHeight="1">
      <c r="A25" s="50" t="s">
        <v>122</v>
      </c>
      <c r="B25" s="59" t="s">
        <v>184</v>
      </c>
      <c r="C25" s="59" t="s">
        <v>185</v>
      </c>
      <c r="D25" s="46" t="s">
        <v>186</v>
      </c>
      <c r="E25" s="75">
        <v>6</v>
      </c>
      <c r="F25" s="51" t="s">
        <v>43</v>
      </c>
      <c r="G25" s="40" t="s">
        <v>55</v>
      </c>
      <c r="H25" s="6"/>
      <c r="I25" s="6"/>
      <c r="J25" s="7"/>
      <c r="K25" s="6"/>
      <c r="L25" s="40" t="str">
        <f t="shared" si="0"/>
        <v>0,00</v>
      </c>
      <c r="M25" s="49">
        <v>0</v>
      </c>
      <c r="N25" s="44">
        <f t="shared" si="1"/>
        <v>0</v>
      </c>
    </row>
    <row r="26" spans="1:14" s="20" customFormat="1" ht="69.75" customHeight="1">
      <c r="A26" s="50" t="s">
        <v>123</v>
      </c>
      <c r="B26" s="59" t="s">
        <v>187</v>
      </c>
      <c r="C26" s="63" t="s">
        <v>188</v>
      </c>
      <c r="D26" s="54" t="s">
        <v>189</v>
      </c>
      <c r="E26" s="75">
        <v>200</v>
      </c>
      <c r="F26" s="51" t="s">
        <v>43</v>
      </c>
      <c r="G26" s="40" t="s">
        <v>55</v>
      </c>
      <c r="H26" s="6"/>
      <c r="I26" s="6"/>
      <c r="J26" s="7"/>
      <c r="K26" s="6"/>
      <c r="L26" s="40" t="str">
        <f t="shared" si="0"/>
        <v>0,00</v>
      </c>
      <c r="M26" s="49">
        <v>0</v>
      </c>
      <c r="N26" s="44">
        <f t="shared" si="1"/>
        <v>0</v>
      </c>
    </row>
    <row r="27" spans="1:14" s="20" customFormat="1" ht="51.75" customHeight="1">
      <c r="A27" s="50" t="s">
        <v>124</v>
      </c>
      <c r="B27" s="64" t="s">
        <v>190</v>
      </c>
      <c r="C27" s="64" t="s">
        <v>191</v>
      </c>
      <c r="D27" s="46" t="s">
        <v>111</v>
      </c>
      <c r="E27" s="73">
        <v>2700</v>
      </c>
      <c r="F27" s="51" t="s">
        <v>43</v>
      </c>
      <c r="G27" s="40" t="s">
        <v>55</v>
      </c>
      <c r="H27" s="6"/>
      <c r="I27" s="6"/>
      <c r="J27" s="7"/>
      <c r="K27" s="6"/>
      <c r="L27" s="40" t="str">
        <f t="shared" si="0"/>
        <v>0,00</v>
      </c>
      <c r="M27" s="49">
        <v>0</v>
      </c>
      <c r="N27" s="44">
        <f t="shared" si="1"/>
        <v>0</v>
      </c>
    </row>
    <row r="28" spans="1:14" s="20" customFormat="1" ht="51.75" customHeight="1">
      <c r="A28" s="50" t="s">
        <v>125</v>
      </c>
      <c r="B28" s="46" t="s">
        <v>192</v>
      </c>
      <c r="C28" s="54" t="s">
        <v>169</v>
      </c>
      <c r="D28" s="46" t="s">
        <v>111</v>
      </c>
      <c r="E28" s="72">
        <v>4000</v>
      </c>
      <c r="F28" s="51" t="s">
        <v>43</v>
      </c>
      <c r="G28" s="40" t="s">
        <v>55</v>
      </c>
      <c r="H28" s="6"/>
      <c r="I28" s="6"/>
      <c r="J28" s="7"/>
      <c r="K28" s="6"/>
      <c r="L28" s="40" t="str">
        <f t="shared" si="0"/>
        <v>0,00</v>
      </c>
      <c r="M28" s="49">
        <v>0</v>
      </c>
      <c r="N28" s="44">
        <f t="shared" si="1"/>
        <v>0</v>
      </c>
    </row>
    <row r="29" spans="1:14" s="20" customFormat="1" ht="51.75" customHeight="1">
      <c r="A29" s="50" t="s">
        <v>126</v>
      </c>
      <c r="B29" s="54" t="s">
        <v>193</v>
      </c>
      <c r="C29" s="54" t="s">
        <v>194</v>
      </c>
      <c r="D29" s="46" t="s">
        <v>111</v>
      </c>
      <c r="E29" s="72">
        <v>500</v>
      </c>
      <c r="F29" s="51" t="s">
        <v>43</v>
      </c>
      <c r="G29" s="40" t="s">
        <v>55</v>
      </c>
      <c r="H29" s="6"/>
      <c r="I29" s="6"/>
      <c r="J29" s="7"/>
      <c r="K29" s="6"/>
      <c r="L29" s="40" t="str">
        <f t="shared" si="0"/>
        <v>0,00</v>
      </c>
      <c r="M29" s="49">
        <v>0</v>
      </c>
      <c r="N29" s="44">
        <f t="shared" si="1"/>
        <v>0</v>
      </c>
    </row>
    <row r="30" spans="1:14" s="20" customFormat="1" ht="51.75" customHeight="1">
      <c r="A30" s="50" t="s">
        <v>127</v>
      </c>
      <c r="B30" s="46" t="s">
        <v>195</v>
      </c>
      <c r="C30" s="46" t="s">
        <v>196</v>
      </c>
      <c r="D30" s="46" t="s">
        <v>111</v>
      </c>
      <c r="E30" s="70">
        <v>10800</v>
      </c>
      <c r="F30" s="51" t="s">
        <v>43</v>
      </c>
      <c r="G30" s="40" t="s">
        <v>55</v>
      </c>
      <c r="H30" s="6"/>
      <c r="I30" s="6"/>
      <c r="J30" s="7"/>
      <c r="K30" s="6"/>
      <c r="L30" s="40" t="str">
        <f t="shared" si="0"/>
        <v>0,00</v>
      </c>
      <c r="M30" s="49">
        <v>0</v>
      </c>
      <c r="N30" s="44">
        <f t="shared" si="1"/>
        <v>0</v>
      </c>
    </row>
    <row r="31" spans="1:14" s="20" customFormat="1" ht="51.75" customHeight="1">
      <c r="A31" s="50" t="s">
        <v>128</v>
      </c>
      <c r="B31" s="46" t="s">
        <v>197</v>
      </c>
      <c r="C31" s="54" t="s">
        <v>198</v>
      </c>
      <c r="D31" s="54" t="s">
        <v>199</v>
      </c>
      <c r="E31" s="70">
        <v>200</v>
      </c>
      <c r="F31" s="51" t="s">
        <v>43</v>
      </c>
      <c r="G31" s="40" t="s">
        <v>55</v>
      </c>
      <c r="H31" s="6"/>
      <c r="I31" s="6"/>
      <c r="J31" s="7"/>
      <c r="K31" s="6"/>
      <c r="L31" s="40" t="str">
        <f t="shared" si="0"/>
        <v>0,00</v>
      </c>
      <c r="M31" s="49">
        <v>0</v>
      </c>
      <c r="N31" s="44">
        <f t="shared" si="1"/>
        <v>0</v>
      </c>
    </row>
    <row r="32" spans="1:14" s="20" customFormat="1" ht="74.25" customHeight="1">
      <c r="A32" s="50" t="s">
        <v>129</v>
      </c>
      <c r="B32" s="54" t="s">
        <v>200</v>
      </c>
      <c r="C32" s="54" t="s">
        <v>201</v>
      </c>
      <c r="D32" s="46" t="s">
        <v>202</v>
      </c>
      <c r="E32" s="72">
        <v>20</v>
      </c>
      <c r="F32" s="51" t="s">
        <v>43</v>
      </c>
      <c r="G32" s="40" t="s">
        <v>55</v>
      </c>
      <c r="H32" s="6"/>
      <c r="I32" s="6"/>
      <c r="J32" s="7"/>
      <c r="K32" s="6"/>
      <c r="L32" s="40" t="str">
        <f t="shared" si="0"/>
        <v>0,00</v>
      </c>
      <c r="M32" s="49">
        <v>0</v>
      </c>
      <c r="N32" s="44">
        <f t="shared" si="1"/>
        <v>0</v>
      </c>
    </row>
    <row r="33" spans="1:14" s="20" customFormat="1" ht="51.75" customHeight="1">
      <c r="A33" s="50" t="s">
        <v>130</v>
      </c>
      <c r="B33" s="54" t="s">
        <v>203</v>
      </c>
      <c r="C33" s="54" t="s">
        <v>110</v>
      </c>
      <c r="D33" s="46" t="s">
        <v>111</v>
      </c>
      <c r="E33" s="70">
        <v>18000</v>
      </c>
      <c r="F33" s="51" t="s">
        <v>43</v>
      </c>
      <c r="G33" s="40" t="s">
        <v>55</v>
      </c>
      <c r="H33" s="6"/>
      <c r="I33" s="6"/>
      <c r="J33" s="7"/>
      <c r="K33" s="6"/>
      <c r="L33" s="40" t="str">
        <f t="shared" si="0"/>
        <v>0,00</v>
      </c>
      <c r="M33" s="49">
        <v>0</v>
      </c>
      <c r="N33" s="44">
        <f t="shared" si="1"/>
        <v>0</v>
      </c>
    </row>
    <row r="34" spans="1:14" s="20" customFormat="1" ht="51.75" customHeight="1">
      <c r="A34" s="50" t="s">
        <v>131</v>
      </c>
      <c r="B34" s="54" t="s">
        <v>203</v>
      </c>
      <c r="C34" s="54" t="s">
        <v>112</v>
      </c>
      <c r="D34" s="46" t="s">
        <v>111</v>
      </c>
      <c r="E34" s="70">
        <v>3900</v>
      </c>
      <c r="F34" s="51" t="s">
        <v>43</v>
      </c>
      <c r="G34" s="40" t="s">
        <v>55</v>
      </c>
      <c r="H34" s="6"/>
      <c r="I34" s="6"/>
      <c r="J34" s="7"/>
      <c r="K34" s="6"/>
      <c r="L34" s="40" t="str">
        <f t="shared" si="0"/>
        <v>0,00</v>
      </c>
      <c r="M34" s="49">
        <v>0</v>
      </c>
      <c r="N34" s="44">
        <f t="shared" si="1"/>
        <v>0</v>
      </c>
    </row>
    <row r="35" spans="1:14" s="20" customFormat="1" ht="51.75" customHeight="1">
      <c r="A35" s="50" t="s">
        <v>132</v>
      </c>
      <c r="B35" s="46" t="s">
        <v>204</v>
      </c>
      <c r="C35" s="54" t="s">
        <v>156</v>
      </c>
      <c r="D35" s="46" t="s">
        <v>111</v>
      </c>
      <c r="E35" s="72">
        <v>2160</v>
      </c>
      <c r="F35" s="51" t="s">
        <v>43</v>
      </c>
      <c r="G35" s="40" t="s">
        <v>55</v>
      </c>
      <c r="H35" s="6"/>
      <c r="I35" s="6"/>
      <c r="J35" s="7"/>
      <c r="K35" s="6"/>
      <c r="L35" s="40" t="str">
        <f t="shared" si="0"/>
        <v>0,00</v>
      </c>
      <c r="M35" s="49">
        <v>0</v>
      </c>
      <c r="N35" s="44">
        <f t="shared" si="1"/>
        <v>0</v>
      </c>
    </row>
    <row r="36" spans="1:14" s="20" customFormat="1" ht="51.75" customHeight="1">
      <c r="A36" s="50" t="s">
        <v>133</v>
      </c>
      <c r="B36" s="46" t="s">
        <v>205</v>
      </c>
      <c r="C36" s="54" t="s">
        <v>206</v>
      </c>
      <c r="D36" s="46" t="s">
        <v>111</v>
      </c>
      <c r="E36" s="70">
        <v>6480</v>
      </c>
      <c r="F36" s="51" t="s">
        <v>43</v>
      </c>
      <c r="G36" s="40" t="s">
        <v>55</v>
      </c>
      <c r="H36" s="6"/>
      <c r="I36" s="6"/>
      <c r="J36" s="7"/>
      <c r="K36" s="6"/>
      <c r="L36" s="40" t="str">
        <f t="shared" si="0"/>
        <v>0,00</v>
      </c>
      <c r="M36" s="49">
        <v>0</v>
      </c>
      <c r="N36" s="44">
        <f t="shared" si="1"/>
        <v>0</v>
      </c>
    </row>
    <row r="37" spans="1:14" s="20" customFormat="1" ht="51.75" customHeight="1">
      <c r="A37" s="50" t="s">
        <v>134</v>
      </c>
      <c r="B37" s="46" t="s">
        <v>207</v>
      </c>
      <c r="C37" s="54" t="s">
        <v>112</v>
      </c>
      <c r="D37" s="46" t="s">
        <v>111</v>
      </c>
      <c r="E37" s="70">
        <v>8700</v>
      </c>
      <c r="F37" s="51" t="s">
        <v>43</v>
      </c>
      <c r="G37" s="40" t="s">
        <v>55</v>
      </c>
      <c r="H37" s="6"/>
      <c r="I37" s="6"/>
      <c r="J37" s="7"/>
      <c r="K37" s="6"/>
      <c r="L37" s="40" t="str">
        <f t="shared" si="0"/>
        <v>0,00</v>
      </c>
      <c r="M37" s="49">
        <v>0</v>
      </c>
      <c r="N37" s="44">
        <f t="shared" si="1"/>
        <v>0</v>
      </c>
    </row>
    <row r="38" spans="1:14" s="20" customFormat="1" ht="51.75" customHeight="1">
      <c r="A38" s="50" t="s">
        <v>135</v>
      </c>
      <c r="B38" s="46" t="s">
        <v>208</v>
      </c>
      <c r="C38" s="46" t="s">
        <v>166</v>
      </c>
      <c r="D38" s="46" t="s">
        <v>235</v>
      </c>
      <c r="E38" s="70">
        <v>3300</v>
      </c>
      <c r="F38" s="51" t="s">
        <v>43</v>
      </c>
      <c r="G38" s="40" t="s">
        <v>55</v>
      </c>
      <c r="H38" s="6"/>
      <c r="I38" s="6"/>
      <c r="J38" s="7"/>
      <c r="K38" s="6"/>
      <c r="L38" s="40" t="str">
        <f t="shared" si="0"/>
        <v>0,00</v>
      </c>
      <c r="M38" s="49">
        <v>0</v>
      </c>
      <c r="N38" s="44">
        <f t="shared" si="1"/>
        <v>0</v>
      </c>
    </row>
    <row r="39" spans="1:14" s="20" customFormat="1" ht="51.75" customHeight="1">
      <c r="A39" s="50" t="s">
        <v>136</v>
      </c>
      <c r="B39" s="46" t="s">
        <v>208</v>
      </c>
      <c r="C39" s="46" t="s">
        <v>209</v>
      </c>
      <c r="D39" s="46" t="s">
        <v>235</v>
      </c>
      <c r="E39" s="70">
        <v>4320</v>
      </c>
      <c r="F39" s="51" t="s">
        <v>43</v>
      </c>
      <c r="G39" s="40" t="s">
        <v>55</v>
      </c>
      <c r="H39" s="6"/>
      <c r="I39" s="6"/>
      <c r="J39" s="7"/>
      <c r="K39" s="6"/>
      <c r="L39" s="40" t="str">
        <f t="shared" si="0"/>
        <v>0,00</v>
      </c>
      <c r="M39" s="49">
        <v>0</v>
      </c>
      <c r="N39" s="44">
        <f t="shared" si="1"/>
        <v>0</v>
      </c>
    </row>
    <row r="40" spans="1:14" s="20" customFormat="1" ht="51.75" customHeight="1">
      <c r="A40" s="50" t="s">
        <v>137</v>
      </c>
      <c r="B40" s="46" t="s">
        <v>208</v>
      </c>
      <c r="C40" s="46" t="s">
        <v>210</v>
      </c>
      <c r="D40" s="46" t="s">
        <v>235</v>
      </c>
      <c r="E40" s="70">
        <v>900</v>
      </c>
      <c r="F40" s="51" t="s">
        <v>43</v>
      </c>
      <c r="G40" s="40" t="s">
        <v>55</v>
      </c>
      <c r="H40" s="6"/>
      <c r="I40" s="6"/>
      <c r="J40" s="7"/>
      <c r="K40" s="6"/>
      <c r="L40" s="40" t="str">
        <f t="shared" si="0"/>
        <v>0,00</v>
      </c>
      <c r="M40" s="49">
        <v>0</v>
      </c>
      <c r="N40" s="44">
        <f t="shared" si="1"/>
        <v>0</v>
      </c>
    </row>
    <row r="41" spans="1:14" s="20" customFormat="1" ht="51.75" customHeight="1">
      <c r="A41" s="50" t="s">
        <v>138</v>
      </c>
      <c r="B41" s="46" t="s">
        <v>211</v>
      </c>
      <c r="C41" s="54" t="s">
        <v>212</v>
      </c>
      <c r="D41" s="46" t="s">
        <v>111</v>
      </c>
      <c r="E41" s="70">
        <v>1800</v>
      </c>
      <c r="F41" s="51" t="s">
        <v>43</v>
      </c>
      <c r="G41" s="40" t="s">
        <v>55</v>
      </c>
      <c r="H41" s="6"/>
      <c r="I41" s="6"/>
      <c r="J41" s="7"/>
      <c r="K41" s="6"/>
      <c r="L41" s="40" t="str">
        <f t="shared" si="0"/>
        <v>0,00</v>
      </c>
      <c r="M41" s="49">
        <v>0</v>
      </c>
      <c r="N41" s="44">
        <f t="shared" si="1"/>
        <v>0</v>
      </c>
    </row>
    <row r="42" spans="1:14" s="20" customFormat="1" ht="51.75" customHeight="1">
      <c r="A42" s="50" t="s">
        <v>139</v>
      </c>
      <c r="B42" s="65" t="s">
        <v>213</v>
      </c>
      <c r="C42" s="65" t="s">
        <v>172</v>
      </c>
      <c r="D42" s="54" t="s">
        <v>111</v>
      </c>
      <c r="E42" s="76">
        <v>120</v>
      </c>
      <c r="F42" s="51" t="s">
        <v>43</v>
      </c>
      <c r="G42" s="40" t="s">
        <v>55</v>
      </c>
      <c r="H42" s="6"/>
      <c r="I42" s="6"/>
      <c r="J42" s="7"/>
      <c r="K42" s="6"/>
      <c r="L42" s="40" t="str">
        <f t="shared" si="0"/>
        <v>0,00</v>
      </c>
      <c r="M42" s="49">
        <v>0</v>
      </c>
      <c r="N42" s="44">
        <f t="shared" si="1"/>
        <v>0</v>
      </c>
    </row>
    <row r="43" spans="1:14" s="20" customFormat="1" ht="51.75" customHeight="1">
      <c r="A43" s="50" t="s">
        <v>140</v>
      </c>
      <c r="B43" s="67" t="s">
        <v>214</v>
      </c>
      <c r="C43" s="68" t="s">
        <v>215</v>
      </c>
      <c r="D43" s="68" t="s">
        <v>216</v>
      </c>
      <c r="E43" s="70">
        <v>110</v>
      </c>
      <c r="F43" s="51" t="s">
        <v>43</v>
      </c>
      <c r="G43" s="40" t="s">
        <v>55</v>
      </c>
      <c r="H43" s="6"/>
      <c r="I43" s="6"/>
      <c r="J43" s="7"/>
      <c r="K43" s="6"/>
      <c r="L43" s="40" t="str">
        <f t="shared" si="0"/>
        <v>0,00</v>
      </c>
      <c r="M43" s="49">
        <v>0</v>
      </c>
      <c r="N43" s="44">
        <f t="shared" si="1"/>
        <v>0</v>
      </c>
    </row>
    <row r="44" spans="1:14" s="20" customFormat="1" ht="51.75" customHeight="1">
      <c r="A44" s="50" t="s">
        <v>141</v>
      </c>
      <c r="B44" s="54" t="s">
        <v>217</v>
      </c>
      <c r="C44" s="54" t="s">
        <v>117</v>
      </c>
      <c r="D44" s="46" t="s">
        <v>111</v>
      </c>
      <c r="E44" s="72">
        <v>2500</v>
      </c>
      <c r="F44" s="51" t="s">
        <v>43</v>
      </c>
      <c r="G44" s="40" t="s">
        <v>55</v>
      </c>
      <c r="H44" s="6"/>
      <c r="I44" s="6"/>
      <c r="J44" s="7"/>
      <c r="K44" s="6"/>
      <c r="L44" s="40" t="str">
        <f t="shared" si="0"/>
        <v>0,00</v>
      </c>
      <c r="M44" s="49">
        <v>0</v>
      </c>
      <c r="N44" s="44">
        <f t="shared" si="1"/>
        <v>0</v>
      </c>
    </row>
    <row r="45" spans="1:14" s="20" customFormat="1" ht="51.75" customHeight="1">
      <c r="A45" s="50" t="s">
        <v>142</v>
      </c>
      <c r="B45" s="46" t="s">
        <v>218</v>
      </c>
      <c r="C45" s="54" t="s">
        <v>219</v>
      </c>
      <c r="D45" s="54" t="s">
        <v>220</v>
      </c>
      <c r="E45" s="70">
        <v>15</v>
      </c>
      <c r="F45" s="51" t="s">
        <v>43</v>
      </c>
      <c r="G45" s="40" t="s">
        <v>55</v>
      </c>
      <c r="H45" s="6"/>
      <c r="I45" s="6"/>
      <c r="J45" s="7"/>
      <c r="K45" s="6"/>
      <c r="L45" s="40" t="str">
        <f t="shared" si="0"/>
        <v>0,00</v>
      </c>
      <c r="M45" s="49">
        <v>0</v>
      </c>
      <c r="N45" s="44">
        <f t="shared" si="1"/>
        <v>0</v>
      </c>
    </row>
    <row r="46" spans="1:14" s="20" customFormat="1" ht="51.75" customHeight="1">
      <c r="A46" s="50" t="s">
        <v>143</v>
      </c>
      <c r="B46" s="46" t="s">
        <v>221</v>
      </c>
      <c r="C46" s="54" t="s">
        <v>222</v>
      </c>
      <c r="D46" s="46" t="s">
        <v>111</v>
      </c>
      <c r="E46" s="70">
        <v>300</v>
      </c>
      <c r="F46" s="51" t="s">
        <v>43</v>
      </c>
      <c r="G46" s="40" t="s">
        <v>55</v>
      </c>
      <c r="H46" s="6"/>
      <c r="I46" s="6"/>
      <c r="J46" s="7"/>
      <c r="K46" s="6"/>
      <c r="L46" s="40" t="str">
        <f t="shared" si="0"/>
        <v>0,00</v>
      </c>
      <c r="M46" s="49">
        <v>0</v>
      </c>
      <c r="N46" s="44">
        <f t="shared" si="1"/>
        <v>0</v>
      </c>
    </row>
    <row r="47" spans="1:14" s="20" customFormat="1" ht="51.75" customHeight="1">
      <c r="A47" s="50" t="s">
        <v>144</v>
      </c>
      <c r="B47" s="46" t="s">
        <v>224</v>
      </c>
      <c r="C47" s="54" t="s">
        <v>209</v>
      </c>
      <c r="D47" s="54" t="s">
        <v>225</v>
      </c>
      <c r="E47" s="72">
        <v>3600</v>
      </c>
      <c r="F47" s="51" t="s">
        <v>43</v>
      </c>
      <c r="G47" s="40" t="s">
        <v>55</v>
      </c>
      <c r="H47" s="6"/>
      <c r="I47" s="6"/>
      <c r="J47" s="7"/>
      <c r="K47" s="6"/>
      <c r="L47" s="40" t="str">
        <f t="shared" si="0"/>
        <v>0,00</v>
      </c>
      <c r="M47" s="49">
        <v>0</v>
      </c>
      <c r="N47" s="44">
        <f t="shared" si="1"/>
        <v>0</v>
      </c>
    </row>
    <row r="48" spans="1:14" s="20" customFormat="1" ht="51.75" customHeight="1">
      <c r="A48" s="50" t="s">
        <v>145</v>
      </c>
      <c r="B48" s="46" t="s">
        <v>226</v>
      </c>
      <c r="C48" s="54" t="s">
        <v>227</v>
      </c>
      <c r="D48" s="54" t="s">
        <v>228</v>
      </c>
      <c r="E48" s="70">
        <v>20</v>
      </c>
      <c r="F48" s="51" t="s">
        <v>43</v>
      </c>
      <c r="G48" s="40" t="s">
        <v>55</v>
      </c>
      <c r="H48" s="6"/>
      <c r="I48" s="6"/>
      <c r="J48" s="7"/>
      <c r="K48" s="6"/>
      <c r="L48" s="40" t="str">
        <f t="shared" si="0"/>
        <v>0,00</v>
      </c>
      <c r="M48" s="49">
        <v>0</v>
      </c>
      <c r="N48" s="44">
        <f t="shared" si="1"/>
        <v>0</v>
      </c>
    </row>
    <row r="49" spans="1:14" s="20" customFormat="1" ht="97.5" customHeight="1">
      <c r="A49" s="50" t="s">
        <v>146</v>
      </c>
      <c r="B49" s="46" t="s">
        <v>229</v>
      </c>
      <c r="C49" s="54" t="s">
        <v>230</v>
      </c>
      <c r="D49" s="54" t="s">
        <v>231</v>
      </c>
      <c r="E49" s="70">
        <v>15</v>
      </c>
      <c r="F49" s="51" t="s">
        <v>43</v>
      </c>
      <c r="G49" s="40" t="s">
        <v>55</v>
      </c>
      <c r="H49" s="6"/>
      <c r="I49" s="6"/>
      <c r="J49" s="7"/>
      <c r="K49" s="6"/>
      <c r="L49" s="40" t="str">
        <f t="shared" si="0"/>
        <v>0,00</v>
      </c>
      <c r="M49" s="49">
        <v>0</v>
      </c>
      <c r="N49" s="44">
        <f t="shared" si="1"/>
        <v>0</v>
      </c>
    </row>
    <row r="50" spans="1:14" s="20" customFormat="1" ht="51.75" customHeight="1">
      <c r="A50" s="50" t="s">
        <v>147</v>
      </c>
      <c r="B50" s="46" t="s">
        <v>232</v>
      </c>
      <c r="C50" s="46" t="s">
        <v>233</v>
      </c>
      <c r="D50" s="46" t="s">
        <v>111</v>
      </c>
      <c r="E50" s="70">
        <v>1800</v>
      </c>
      <c r="F50" s="51" t="s">
        <v>43</v>
      </c>
      <c r="G50" s="40" t="s">
        <v>55</v>
      </c>
      <c r="H50" s="6"/>
      <c r="I50" s="6"/>
      <c r="J50" s="7"/>
      <c r="K50" s="6"/>
      <c r="L50" s="40" t="str">
        <f t="shared" si="0"/>
        <v>0,00</v>
      </c>
      <c r="M50" s="49">
        <v>0</v>
      </c>
      <c r="N50" s="44">
        <f t="shared" si="1"/>
        <v>0</v>
      </c>
    </row>
    <row r="51" spans="1:14" s="20" customFormat="1" ht="51.75" customHeight="1">
      <c r="A51" s="50" t="s">
        <v>148</v>
      </c>
      <c r="B51" s="46" t="s">
        <v>232</v>
      </c>
      <c r="C51" s="46" t="s">
        <v>234</v>
      </c>
      <c r="D51" s="46" t="s">
        <v>111</v>
      </c>
      <c r="E51" s="70">
        <v>5400</v>
      </c>
      <c r="F51" s="51" t="s">
        <v>43</v>
      </c>
      <c r="G51" s="40" t="s">
        <v>55</v>
      </c>
      <c r="H51" s="6"/>
      <c r="I51" s="6"/>
      <c r="J51" s="7"/>
      <c r="K51" s="6"/>
      <c r="L51" s="40" t="str">
        <f t="shared" si="0"/>
        <v>0,00</v>
      </c>
      <c r="M51" s="49">
        <v>0</v>
      </c>
      <c r="N51" s="44">
        <f t="shared" si="1"/>
        <v>0</v>
      </c>
    </row>
    <row r="52" spans="1:14" s="20" customFormat="1" ht="73.5" customHeight="1">
      <c r="A52" s="13" t="s">
        <v>40</v>
      </c>
      <c r="B52" s="13" t="s">
        <v>16</v>
      </c>
      <c r="C52" s="13" t="s">
        <v>17</v>
      </c>
      <c r="D52" s="48" t="s">
        <v>64</v>
      </c>
      <c r="E52" s="142" t="s">
        <v>103</v>
      </c>
      <c r="F52" s="143"/>
      <c r="G52" s="13" t="str">
        <f>"Nazwa handlowa /
"&amp;C52&amp;" / 
"&amp;D52</f>
        <v>Nazwa handlowa /
Dawka / 
Postać/ Opakowanie</v>
      </c>
      <c r="H52" s="13" t="s">
        <v>58</v>
      </c>
      <c r="I52" s="13" t="str">
        <f>B52</f>
        <v>Skład</v>
      </c>
      <c r="J52" s="13" t="s">
        <v>59</v>
      </c>
      <c r="K52" s="13" t="s">
        <v>32</v>
      </c>
      <c r="L52" s="13" t="s">
        <v>33</v>
      </c>
      <c r="M52" s="13" t="s">
        <v>34</v>
      </c>
      <c r="N52" s="13" t="s">
        <v>18</v>
      </c>
    </row>
    <row r="53" spans="1:14" s="20" customFormat="1" ht="86.25" customHeight="1">
      <c r="A53" s="50" t="s">
        <v>149</v>
      </c>
      <c r="B53" s="55" t="s">
        <v>236</v>
      </c>
      <c r="C53" s="54" t="s">
        <v>237</v>
      </c>
      <c r="D53" s="54" t="s">
        <v>238</v>
      </c>
      <c r="E53" s="53">
        <v>100</v>
      </c>
      <c r="F53" s="51" t="s">
        <v>85</v>
      </c>
      <c r="G53" s="40" t="s">
        <v>55</v>
      </c>
      <c r="H53" s="6"/>
      <c r="I53" s="6"/>
      <c r="J53" s="7"/>
      <c r="K53" s="6"/>
      <c r="L53" s="40" t="str">
        <f>IF(K53=0,"0,00",IF(K53&gt;0,ROUND(E53/K53,2)))</f>
        <v>0,00</v>
      </c>
      <c r="M53" s="49">
        <v>0</v>
      </c>
      <c r="N53" s="44">
        <f>ROUND(L53*ROUND(M53,2),2)</f>
        <v>0</v>
      </c>
    </row>
    <row r="54" ht="14.25">
      <c r="Q54" s="11"/>
    </row>
    <row r="55" ht="14.25">
      <c r="Q55" s="11"/>
    </row>
    <row r="56" spans="2:17" ht="14.25">
      <c r="B56" s="144" t="s">
        <v>239</v>
      </c>
      <c r="C56" s="144"/>
      <c r="D56" s="144"/>
      <c r="E56" s="144"/>
      <c r="Q56" s="11"/>
    </row>
    <row r="57" spans="2:17" ht="14.25">
      <c r="B57" s="144" t="s">
        <v>240</v>
      </c>
      <c r="C57" s="141"/>
      <c r="D57" s="141"/>
      <c r="E57" s="77"/>
      <c r="Q57" s="11"/>
    </row>
    <row r="58" spans="2:17" ht="14.25">
      <c r="B58" s="145" t="s">
        <v>612</v>
      </c>
      <c r="C58" s="141"/>
      <c r="D58" s="141"/>
      <c r="E58" s="78"/>
      <c r="Q58" s="11"/>
    </row>
    <row r="59" spans="2:17" ht="14.25">
      <c r="B59" s="140" t="s">
        <v>241</v>
      </c>
      <c r="C59" s="141"/>
      <c r="D59" s="141"/>
      <c r="E59" s="78"/>
      <c r="Q59" s="11"/>
    </row>
    <row r="60" ht="14.25">
      <c r="Q60" s="11"/>
    </row>
  </sheetData>
  <sheetProtection/>
  <mergeCells count="7">
    <mergeCell ref="B59:D59"/>
    <mergeCell ref="G2:I2"/>
    <mergeCell ref="H6:I6"/>
    <mergeCell ref="E52:F52"/>
    <mergeCell ref="B56:E56"/>
    <mergeCell ref="B57:D57"/>
    <mergeCell ref="B58:D5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5"/>
  <sheetViews>
    <sheetView showGridLines="0" zoomScale="80" zoomScaleNormal="80" zoomScaleSheetLayoutView="80" zoomScalePageLayoutView="85" workbookViewId="0" topLeftCell="A1">
      <selection activeCell="A11" sqref="A11:F11"/>
    </sheetView>
  </sheetViews>
  <sheetFormatPr defaultColWidth="9.125" defaultRowHeight="12.75"/>
  <cols>
    <col min="1" max="1" width="5.125" style="11" customWidth="1"/>
    <col min="2" max="2" width="22.00390625" style="11" customWidth="1"/>
    <col min="3" max="3" width="17.50390625" style="11" customWidth="1"/>
    <col min="4" max="4" width="37.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7.87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21" width="15.375" style="11" customWidth="1"/>
    <col min="22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7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SUM(N11:N11)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13" t="s">
        <v>54</v>
      </c>
      <c r="E10" s="37" t="s">
        <v>103</v>
      </c>
      <c r="F10" s="38"/>
      <c r="G10" s="13" t="str">
        <f>"Nazwa handlowa /
"&amp;C10&amp;" / 
"&amp;D10</f>
        <v>Nazwa handlowa /
Dawka / 
Postać /Opakowanie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ht="67.5" customHeight="1">
      <c r="A11" s="7" t="s">
        <v>3</v>
      </c>
      <c r="B11" s="50" t="s">
        <v>242</v>
      </c>
      <c r="C11" s="50" t="s">
        <v>243</v>
      </c>
      <c r="D11" s="79" t="s">
        <v>102</v>
      </c>
      <c r="E11" s="80">
        <v>1620</v>
      </c>
      <c r="F11" s="39" t="s">
        <v>43</v>
      </c>
      <c r="G11" s="40" t="s">
        <v>104</v>
      </c>
      <c r="H11" s="41"/>
      <c r="I11" s="41"/>
      <c r="J11" s="42"/>
      <c r="K11" s="40"/>
      <c r="L11" s="40" t="str">
        <f>IF(K11=0,"0,00",IF(K11&gt;0,ROUND(E11/K11,2)))</f>
        <v>0,00</v>
      </c>
      <c r="M11" s="43">
        <v>0</v>
      </c>
      <c r="N11" s="44">
        <f>ROUND(L11*ROUND(M11,2),2)</f>
        <v>0</v>
      </c>
    </row>
    <row r="12" spans="1:14" ht="12.75" customHeight="1">
      <c r="A12" s="1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2.75" customHeight="1">
      <c r="A13" s="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2.75" customHeight="1">
      <c r="A14" s="1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7" ht="14.25">
      <c r="A15" s="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Q15" s="11"/>
    </row>
    <row r="16" spans="2:17" ht="14.25">
      <c r="B16" s="131"/>
      <c r="C16" s="131"/>
      <c r="D16" s="131"/>
      <c r="E16" s="131"/>
      <c r="F16" s="131"/>
      <c r="Q16" s="11"/>
    </row>
    <row r="17" ht="14.25">
      <c r="Q17" s="11"/>
    </row>
    <row r="18" ht="14.25"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  <row r="45" ht="14.25">
      <c r="Q45" s="11"/>
    </row>
    <row r="46" ht="14.25">
      <c r="Q46" s="11"/>
    </row>
    <row r="47" ht="14.25">
      <c r="Q47" s="11"/>
    </row>
    <row r="48" ht="14.25">
      <c r="Q48" s="11"/>
    </row>
    <row r="49" ht="14.25">
      <c r="Q49" s="11"/>
    </row>
    <row r="50" ht="14.25">
      <c r="Q50" s="11"/>
    </row>
    <row r="51" ht="14.25">
      <c r="Q51" s="11"/>
    </row>
    <row r="52" ht="14.25">
      <c r="Q52" s="11"/>
    </row>
    <row r="53" ht="14.25">
      <c r="Q53" s="11"/>
    </row>
    <row r="54" ht="14.25">
      <c r="Q54" s="11"/>
    </row>
    <row r="55" ht="14.25">
      <c r="Q55" s="11"/>
    </row>
    <row r="56" ht="14.25">
      <c r="Q56" s="11"/>
    </row>
    <row r="57" ht="14.25">
      <c r="Q57" s="11"/>
    </row>
    <row r="58" ht="14.25">
      <c r="Q58" s="11"/>
    </row>
    <row r="59" ht="14.25">
      <c r="Q59" s="11"/>
    </row>
    <row r="60" ht="14.25">
      <c r="Q60" s="11"/>
    </row>
    <row r="61" ht="14.25">
      <c r="Q61" s="11"/>
    </row>
    <row r="62" ht="14.25">
      <c r="Q62" s="11"/>
    </row>
    <row r="63" ht="14.25">
      <c r="Q63" s="11"/>
    </row>
    <row r="64" ht="14.25">
      <c r="Q64" s="11"/>
    </row>
    <row r="65" ht="14.25">
      <c r="Q65" s="11"/>
    </row>
  </sheetData>
  <sheetProtection/>
  <mergeCells count="7">
    <mergeCell ref="B16:F16"/>
    <mergeCell ref="G2:I2"/>
    <mergeCell ref="H6:I6"/>
    <mergeCell ref="B12:N12"/>
    <mergeCell ref="B13:N13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4"/>
  <sheetViews>
    <sheetView showGridLines="0" zoomScale="80" zoomScaleNormal="80" zoomScaleSheetLayoutView="80" zoomScalePageLayoutView="80" workbookViewId="0" topLeftCell="A1">
      <selection activeCell="A11" sqref="A11:F15"/>
    </sheetView>
  </sheetViews>
  <sheetFormatPr defaultColWidth="9.125" defaultRowHeight="12.75"/>
  <cols>
    <col min="1" max="1" width="5.125" style="11" customWidth="1"/>
    <col min="2" max="2" width="24.625" style="11" customWidth="1"/>
    <col min="3" max="3" width="12.125" style="11" customWidth="1"/>
    <col min="4" max="4" width="32.50390625" style="11" customWidth="1"/>
    <col min="5" max="5" width="10.50390625" style="12" customWidth="1"/>
    <col min="6" max="6" width="12.875" style="11" customWidth="1"/>
    <col min="7" max="7" width="27.375" style="11" customWidth="1"/>
    <col min="8" max="8" width="17.50390625" style="11" customWidth="1"/>
    <col min="9" max="9" width="15.125" style="11" customWidth="1"/>
    <col min="10" max="10" width="20.50390625" style="11" customWidth="1"/>
    <col min="11" max="13" width="15.3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32" customWidth="1"/>
    <col min="18" max="18" width="15.875" style="11" customWidth="1"/>
    <col min="19" max="20" width="14.375" style="11" customWidth="1"/>
    <col min="21" max="16384" width="9.125" style="11" customWidth="1"/>
  </cols>
  <sheetData>
    <row r="1" spans="2:20" ht="14.25">
      <c r="B1" s="30" t="str">
        <f>'formularz oferty'!C4</f>
        <v>DFP.271.130.2020.BM</v>
      </c>
      <c r="N1" s="31" t="s">
        <v>57</v>
      </c>
      <c r="S1" s="30"/>
      <c r="T1" s="30"/>
    </row>
    <row r="2" spans="7:9" ht="14.25">
      <c r="G2" s="128"/>
      <c r="H2" s="128"/>
      <c r="I2" s="128"/>
    </row>
    <row r="3" ht="14.25">
      <c r="N3" s="31" t="s">
        <v>63</v>
      </c>
    </row>
    <row r="4" spans="2:17" ht="14.25">
      <c r="B4" s="20" t="s">
        <v>15</v>
      </c>
      <c r="C4" s="6">
        <v>8</v>
      </c>
      <c r="D4" s="9"/>
      <c r="E4" s="4"/>
      <c r="F4" s="1"/>
      <c r="G4" s="33" t="s">
        <v>20</v>
      </c>
      <c r="H4" s="1"/>
      <c r="I4" s="9"/>
      <c r="J4" s="1"/>
      <c r="K4" s="1"/>
      <c r="L4" s="1"/>
      <c r="M4" s="1"/>
      <c r="N4" s="1"/>
      <c r="Q4" s="11"/>
    </row>
    <row r="5" spans="2:17" ht="14.25">
      <c r="B5" s="20"/>
      <c r="C5" s="9"/>
      <c r="D5" s="9"/>
      <c r="E5" s="4"/>
      <c r="F5" s="1"/>
      <c r="G5" s="33"/>
      <c r="H5" s="1"/>
      <c r="I5" s="9"/>
      <c r="J5" s="1"/>
      <c r="K5" s="1"/>
      <c r="L5" s="1"/>
      <c r="M5" s="1"/>
      <c r="N5" s="1"/>
      <c r="Q5" s="11"/>
    </row>
    <row r="6" spans="1:17" ht="14.25">
      <c r="A6" s="20"/>
      <c r="B6" s="20"/>
      <c r="C6" s="34"/>
      <c r="D6" s="34"/>
      <c r="E6" s="4"/>
      <c r="F6" s="1"/>
      <c r="G6" s="8" t="s">
        <v>2</v>
      </c>
      <c r="H6" s="129">
        <f>SUM(N11:N15)</f>
        <v>0</v>
      </c>
      <c r="I6" s="130"/>
      <c r="Q6" s="11"/>
    </row>
    <row r="7" spans="1:17" ht="14.25">
      <c r="A7" s="20"/>
      <c r="C7" s="1"/>
      <c r="D7" s="1"/>
      <c r="E7" s="4"/>
      <c r="F7" s="1"/>
      <c r="G7" s="1"/>
      <c r="H7" s="1"/>
      <c r="I7" s="1"/>
      <c r="J7" s="1"/>
      <c r="K7" s="1"/>
      <c r="L7" s="1"/>
      <c r="Q7" s="11"/>
    </row>
    <row r="8" spans="1:17" ht="14.25">
      <c r="A8" s="2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Q8" s="11"/>
    </row>
    <row r="9" spans="2:17" ht="14.25">
      <c r="B9" s="20"/>
      <c r="Q9" s="11"/>
    </row>
    <row r="10" spans="1:14" s="20" customFormat="1" ht="73.5" customHeight="1">
      <c r="A10" s="13" t="s">
        <v>40</v>
      </c>
      <c r="B10" s="13" t="s">
        <v>16</v>
      </c>
      <c r="C10" s="13" t="s">
        <v>17</v>
      </c>
      <c r="D10" s="48" t="s">
        <v>64</v>
      </c>
      <c r="E10" s="37" t="s">
        <v>103</v>
      </c>
      <c r="F10" s="38"/>
      <c r="G10" s="13" t="str">
        <f>"Nazwa handlowa /
"&amp;C10&amp;" / 
"&amp;D10</f>
        <v>Nazwa handlowa /
Dawka / 
Postać/ Opakowanie</v>
      </c>
      <c r="H10" s="13" t="s">
        <v>58</v>
      </c>
      <c r="I10" s="13" t="str">
        <f>B10</f>
        <v>Skład</v>
      </c>
      <c r="J10" s="13" t="s">
        <v>59</v>
      </c>
      <c r="K10" s="13" t="s">
        <v>32</v>
      </c>
      <c r="L10" s="13" t="s">
        <v>33</v>
      </c>
      <c r="M10" s="13" t="s">
        <v>34</v>
      </c>
      <c r="N10" s="13" t="s">
        <v>18</v>
      </c>
    </row>
    <row r="11" spans="1:14" s="20" customFormat="1" ht="51.75" customHeight="1">
      <c r="A11" s="50" t="s">
        <v>3</v>
      </c>
      <c r="B11" s="55" t="s">
        <v>244</v>
      </c>
      <c r="C11" s="54" t="s">
        <v>245</v>
      </c>
      <c r="D11" s="55" t="s">
        <v>246</v>
      </c>
      <c r="E11" s="102">
        <v>1000</v>
      </c>
      <c r="F11" s="51" t="s">
        <v>43</v>
      </c>
      <c r="G11" s="40" t="s">
        <v>55</v>
      </c>
      <c r="H11" s="6"/>
      <c r="I11" s="6"/>
      <c r="J11" s="7"/>
      <c r="K11" s="6"/>
      <c r="L11" s="40" t="str">
        <f>IF(K11=0,"0,00",IF(K11&gt;0,ROUND(E11/K11,2)))</f>
        <v>0,00</v>
      </c>
      <c r="M11" s="49">
        <v>0</v>
      </c>
      <c r="N11" s="44">
        <f>ROUND(L11*ROUND(M11,2),2)</f>
        <v>0</v>
      </c>
    </row>
    <row r="12" spans="1:14" s="20" customFormat="1" ht="51.75" customHeight="1">
      <c r="A12" s="50" t="s">
        <v>4</v>
      </c>
      <c r="B12" s="54" t="s">
        <v>247</v>
      </c>
      <c r="C12" s="54" t="s">
        <v>120</v>
      </c>
      <c r="D12" s="54" t="s">
        <v>248</v>
      </c>
      <c r="E12" s="103">
        <v>4200</v>
      </c>
      <c r="F12" s="51" t="s">
        <v>43</v>
      </c>
      <c r="G12" s="40" t="s">
        <v>55</v>
      </c>
      <c r="H12" s="6"/>
      <c r="I12" s="6"/>
      <c r="J12" s="7"/>
      <c r="K12" s="6"/>
      <c r="L12" s="40" t="str">
        <f>IF(K12=0,"0,00",IF(K12&gt;0,ROUND(E12/K12,2)))</f>
        <v>0,00</v>
      </c>
      <c r="M12" s="49">
        <v>0</v>
      </c>
      <c r="N12" s="44">
        <f>ROUND(L12*ROUND(M12,2),2)</f>
        <v>0</v>
      </c>
    </row>
    <row r="13" spans="1:14" s="20" customFormat="1" ht="51.75" customHeight="1">
      <c r="A13" s="50" t="s">
        <v>5</v>
      </c>
      <c r="B13" s="54" t="s">
        <v>249</v>
      </c>
      <c r="C13" s="55" t="s">
        <v>250</v>
      </c>
      <c r="D13" s="54" t="s">
        <v>251</v>
      </c>
      <c r="E13" s="104">
        <v>600</v>
      </c>
      <c r="F13" s="51" t="s">
        <v>43</v>
      </c>
      <c r="G13" s="40" t="s">
        <v>55</v>
      </c>
      <c r="H13" s="6"/>
      <c r="I13" s="6"/>
      <c r="J13" s="7"/>
      <c r="K13" s="6"/>
      <c r="L13" s="40" t="str">
        <f>IF(K13=0,"0,00",IF(K13&gt;0,ROUND(E13/K13,2)))</f>
        <v>0,00</v>
      </c>
      <c r="M13" s="49">
        <v>0</v>
      </c>
      <c r="N13" s="44">
        <f>ROUND(L13*ROUND(M13,2),2)</f>
        <v>0</v>
      </c>
    </row>
    <row r="14" spans="1:14" s="20" customFormat="1" ht="51.75" customHeight="1">
      <c r="A14" s="50" t="s">
        <v>6</v>
      </c>
      <c r="B14" s="54" t="s">
        <v>252</v>
      </c>
      <c r="C14" s="54" t="s">
        <v>120</v>
      </c>
      <c r="D14" s="54" t="s">
        <v>248</v>
      </c>
      <c r="E14" s="103">
        <v>1008</v>
      </c>
      <c r="F14" s="51" t="s">
        <v>43</v>
      </c>
      <c r="G14" s="40" t="s">
        <v>55</v>
      </c>
      <c r="H14" s="6"/>
      <c r="I14" s="6"/>
      <c r="J14" s="7"/>
      <c r="K14" s="6"/>
      <c r="L14" s="40" t="str">
        <f>IF(K14=0,"0,00",IF(K14&gt;0,ROUND(E14/K14,2)))</f>
        <v>0,00</v>
      </c>
      <c r="M14" s="49">
        <v>0</v>
      </c>
      <c r="N14" s="44">
        <f>ROUND(L14*ROUND(M14,2),2)</f>
        <v>0</v>
      </c>
    </row>
    <row r="15" spans="1:14" s="20" customFormat="1" ht="51.75" customHeight="1">
      <c r="A15" s="50" t="s">
        <v>35</v>
      </c>
      <c r="B15" s="54" t="s">
        <v>252</v>
      </c>
      <c r="C15" s="54" t="s">
        <v>253</v>
      </c>
      <c r="D15" s="54" t="s">
        <v>248</v>
      </c>
      <c r="E15" s="103">
        <v>504</v>
      </c>
      <c r="F15" s="51" t="s">
        <v>43</v>
      </c>
      <c r="G15" s="40" t="s">
        <v>55</v>
      </c>
      <c r="H15" s="6"/>
      <c r="I15" s="6"/>
      <c r="J15" s="7"/>
      <c r="K15" s="6"/>
      <c r="L15" s="40" t="str">
        <f>IF(K15=0,"0,00",IF(K15&gt;0,ROUND(E15/K15,2)))</f>
        <v>0,00</v>
      </c>
      <c r="M15" s="49">
        <v>0</v>
      </c>
      <c r="N15" s="44">
        <f>ROUND(L15*ROUND(M15,2),2)</f>
        <v>0</v>
      </c>
    </row>
    <row r="16" spans="2:14" ht="15" customHeight="1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2:7" ht="19.5" customHeight="1">
      <c r="B17" s="135" t="s">
        <v>87</v>
      </c>
      <c r="C17" s="135"/>
      <c r="D17" s="135"/>
      <c r="E17" s="135"/>
      <c r="F17" s="135"/>
      <c r="G17" s="135"/>
    </row>
    <row r="18" spans="2:17" ht="20.25" customHeight="1">
      <c r="B18" s="123"/>
      <c r="C18" s="138"/>
      <c r="D18" s="138"/>
      <c r="E18" s="138"/>
      <c r="F18" s="138"/>
      <c r="Q18" s="11"/>
    </row>
    <row r="19" ht="14.25">
      <c r="Q19" s="11"/>
    </row>
    <row r="20" ht="14.25">
      <c r="Q20" s="11"/>
    </row>
    <row r="21" ht="14.25">
      <c r="Q21" s="11"/>
    </row>
    <row r="22" ht="14.25">
      <c r="Q22" s="11"/>
    </row>
    <row r="23" ht="14.25">
      <c r="Q23" s="11"/>
    </row>
    <row r="24" ht="14.25">
      <c r="Q24" s="11"/>
    </row>
    <row r="25" ht="14.25">
      <c r="Q25" s="11"/>
    </row>
    <row r="26" ht="14.25">
      <c r="Q26" s="11"/>
    </row>
    <row r="27" ht="14.25">
      <c r="Q27" s="11"/>
    </row>
    <row r="28" ht="14.25">
      <c r="Q28" s="11"/>
    </row>
    <row r="29" ht="14.25">
      <c r="Q29" s="11"/>
    </row>
    <row r="30" ht="14.25">
      <c r="Q30" s="11"/>
    </row>
    <row r="31" ht="14.25">
      <c r="Q31" s="11"/>
    </row>
    <row r="32" ht="14.25">
      <c r="Q32" s="11"/>
    </row>
    <row r="33" ht="14.25">
      <c r="Q33" s="11"/>
    </row>
    <row r="34" ht="14.25">
      <c r="Q34" s="11"/>
    </row>
    <row r="35" ht="14.25">
      <c r="Q35" s="11"/>
    </row>
    <row r="36" ht="14.25">
      <c r="Q36" s="11"/>
    </row>
    <row r="37" ht="14.25">
      <c r="Q37" s="11"/>
    </row>
    <row r="38" ht="14.25">
      <c r="Q38" s="11"/>
    </row>
    <row r="39" ht="14.25">
      <c r="Q39" s="11"/>
    </row>
    <row r="40" ht="14.25">
      <c r="Q40" s="11"/>
    </row>
    <row r="41" ht="14.25">
      <c r="Q41" s="11"/>
    </row>
    <row r="42" ht="14.25">
      <c r="Q42" s="11"/>
    </row>
    <row r="43" ht="14.25">
      <c r="Q43" s="11"/>
    </row>
    <row r="44" ht="14.25">
      <c r="Q44" s="11"/>
    </row>
  </sheetData>
  <sheetProtection/>
  <mergeCells count="5">
    <mergeCell ref="G2:I2"/>
    <mergeCell ref="H6:I6"/>
    <mergeCell ref="B16:N16"/>
    <mergeCell ref="B17:G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2020-06-03T10:09:04Z</cp:lastPrinted>
  <dcterms:created xsi:type="dcterms:W3CDTF">2003-05-16T10:10:29Z</dcterms:created>
  <dcterms:modified xsi:type="dcterms:W3CDTF">2020-10-27T10:40:20Z</dcterms:modified>
  <cp:category/>
  <cp:version/>
  <cp:contentType/>
  <cp:contentStatus/>
</cp:coreProperties>
</file>