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256" windowHeight="11736" tabRatio="840"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s>
  <definedNames>
    <definedName name="_xlnm.Print_Area" localSheetId="1">'część (1)'!$A$1:$N$28</definedName>
    <definedName name="_xlnm.Print_Area" localSheetId="10">'część (10)'!$A$1:$N$23</definedName>
    <definedName name="_xlnm.Print_Area" localSheetId="11">'część (11)'!$A$1:$N$12</definedName>
    <definedName name="_xlnm.Print_Area" localSheetId="12">'część (12)'!$A$1:$N$15</definedName>
    <definedName name="_xlnm.Print_Area" localSheetId="13">'część (13)'!$A$1:$N$15</definedName>
    <definedName name="_xlnm.Print_Area" localSheetId="14">'część (14)'!$A$1:$N$12</definedName>
    <definedName name="_xlnm.Print_Area" localSheetId="15">'część (15)'!$A$1:$N$18</definedName>
    <definedName name="_xlnm.Print_Area" localSheetId="16">'część (16)'!$A$1:$N$12</definedName>
    <definedName name="_xlnm.Print_Area" localSheetId="17">'część (17)'!$A$1:$N$12</definedName>
    <definedName name="_xlnm.Print_Area" localSheetId="18">'część (18)'!$A$1:$N$12</definedName>
    <definedName name="_xlnm.Print_Area" localSheetId="19">'część (19)'!$A$1:$N$12</definedName>
    <definedName name="_xlnm.Print_Area" localSheetId="2">'część (2)'!$A$1:$N$15</definedName>
    <definedName name="_xlnm.Print_Area" localSheetId="20">'część (20)'!$A$1:$N$12</definedName>
    <definedName name="_xlnm.Print_Area" localSheetId="21">'część (21)'!$A$1:$N$12</definedName>
    <definedName name="_xlnm.Print_Area" localSheetId="22">'część (22)'!$A$1:$N$12</definedName>
    <definedName name="_xlnm.Print_Area" localSheetId="23">'część (23)'!$A$1:$N$12</definedName>
    <definedName name="_xlnm.Print_Area" localSheetId="24">'część (24)'!$A$1:$Q$16</definedName>
    <definedName name="_xlnm.Print_Area" localSheetId="25">'część (25)'!$A$1:$N$12</definedName>
    <definedName name="_xlnm.Print_Area" localSheetId="26">'część (26)'!$A$1:$N$12</definedName>
    <definedName name="_xlnm.Print_Area" localSheetId="27">'część (27)'!$A$1:$N$15</definedName>
    <definedName name="_xlnm.Print_Area" localSheetId="28">'część (28)'!$A$1:$N$12</definedName>
    <definedName name="_xlnm.Print_Area" localSheetId="29">'część (29)'!$A$1:$N$14</definedName>
    <definedName name="_xlnm.Print_Area" localSheetId="3">'część (3)'!$A$1:$P$20</definedName>
    <definedName name="_xlnm.Print_Area" localSheetId="30">'część (30)'!$A$1:$N$15</definedName>
    <definedName name="_xlnm.Print_Area" localSheetId="31">'część (31)'!$A$1:$N$12</definedName>
    <definedName name="_xlnm.Print_Area" localSheetId="32">'część (32)'!$A$1:$N$12</definedName>
    <definedName name="_xlnm.Print_Area" localSheetId="33">'część (33)'!$A$1:$N$16</definedName>
    <definedName name="_xlnm.Print_Area" localSheetId="34">'część (34)'!$A$1:$N$13</definedName>
    <definedName name="_xlnm.Print_Area" localSheetId="35">'część (35)'!$A$1:$N$12</definedName>
    <definedName name="_xlnm.Print_Area" localSheetId="36">'część (36)'!$A$1:$N$12</definedName>
    <definedName name="_xlnm.Print_Area" localSheetId="37">'część (37)'!$A$1:$N$16</definedName>
    <definedName name="_xlnm.Print_Area" localSheetId="38">'część (38)'!$A$1:$N$12</definedName>
    <definedName name="_xlnm.Print_Area" localSheetId="39">'część (39)'!$A$1:$N$14</definedName>
    <definedName name="_xlnm.Print_Area" localSheetId="4">'część (4)'!$A$1:$O$70</definedName>
    <definedName name="_xlnm.Print_Area" localSheetId="40">'część (40)'!$A$1:$N$14</definedName>
    <definedName name="_xlnm.Print_Area" localSheetId="41">'część (41)'!$A$1:$N$14</definedName>
    <definedName name="_xlnm.Print_Area" localSheetId="42">'część (42)'!$A$1:$N$14</definedName>
    <definedName name="_xlnm.Print_Area" localSheetId="43">'część (43)'!$A$1:$N$14</definedName>
    <definedName name="_xlnm.Print_Area" localSheetId="44">'część (44)'!$A$1:$N$15</definedName>
    <definedName name="_xlnm.Print_Area" localSheetId="45">'część (45)'!$A$1:$N$14</definedName>
    <definedName name="_xlnm.Print_Area" localSheetId="46">'część (46)'!$A$1:$N$14</definedName>
    <definedName name="_xlnm.Print_Area" localSheetId="47">'część (47)'!$A$1:$N$14</definedName>
    <definedName name="_xlnm.Print_Area" localSheetId="48">'część (48)'!$A$1:$N$17</definedName>
    <definedName name="_xlnm.Print_Area" localSheetId="49">'część (49)'!$A$1:$N$13</definedName>
    <definedName name="_xlnm.Print_Area" localSheetId="5">'część (5)'!$A$1:$N$12</definedName>
    <definedName name="_xlnm.Print_Area" localSheetId="50">'część (50)'!$A$1:$N$13</definedName>
    <definedName name="_xlnm.Print_Area" localSheetId="51">'część (51)'!$A$1:$N$14</definedName>
    <definedName name="_xlnm.Print_Area" localSheetId="52">'część (52)'!$A$1:$N$14</definedName>
    <definedName name="_xlnm.Print_Area" localSheetId="53">'część (53)'!$A$1:$N$13</definedName>
    <definedName name="_xlnm.Print_Area" localSheetId="6">'część (6)'!$A$1:$N$12</definedName>
    <definedName name="_xlnm.Print_Area" localSheetId="7">'część (7)'!$A$1:$N$12</definedName>
    <definedName name="_xlnm.Print_Area" localSheetId="8">'część (8)'!$A$1:$N$12</definedName>
    <definedName name="_xlnm.Print_Area" localSheetId="9">'część (9)'!$A$1:$N$12</definedName>
    <definedName name="_xlnm.Print_Area" localSheetId="0">'formularz oferty'!$A$1:$E$114</definedName>
  </definedNames>
  <calcPr fullCalcOnLoad="1"/>
</workbook>
</file>

<file path=xl/sharedStrings.xml><?xml version="1.0" encoding="utf-8"?>
<sst xmlns="http://schemas.openxmlformats.org/spreadsheetml/2006/main" count="1891" uniqueCount="534">
  <si>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</si>
  <si>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</si>
  <si>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</si>
  <si>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</si>
  <si>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</si>
  <si>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</si>
  <si>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</si>
  <si>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</si>
  <si>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</si>
  <si>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</si>
  <si>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</si>
  <si>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</si>
  <si>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</si>
  <si>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</si>
  <si>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</si>
  <si>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</si>
  <si>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</si>
  <si>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</si>
  <si>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</si>
  <si>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</si>
  <si>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</si>
  <si>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</si>
  <si>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</si>
  <si>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</si>
  <si>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</si>
  <si>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</si>
  <si>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</si>
  <si>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</si>
  <si>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</si>
  <si>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</si>
  <si>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</si>
  <si>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</si>
  <si>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</si>
  <si>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</si>
  <si>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</si>
  <si>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</si>
  <si>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</si>
  <si>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</si>
  <si>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</si>
  <si>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</si>
  <si>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</si>
  <si>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</si>
  <si>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</si>
  <si>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</si>
  <si>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</si>
  <si>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</si>
  <si>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</si>
  <si>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</si>
  <si>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</si>
  <si>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</si>
  <si>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</si>
  <si>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</si>
  <si>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</si>
  <si>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</si>
  <si>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</si>
  <si>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</si>
  <si>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</si>
  <si>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</si>
  <si>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</si>
  <si>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</si>
  <si>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</si>
  <si>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</si>
  <si>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</si>
  <si>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</si>
  <si>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13.</t>
  </si>
  <si>
    <t>14.</t>
  </si>
  <si>
    <t>Nazwa zamówienia</t>
  </si>
  <si>
    <t>Numer sprawy</t>
  </si>
  <si>
    <t>adres (siedziba) Wykonawcy:</t>
  </si>
  <si>
    <t>NIP</t>
  </si>
  <si>
    <t>REGON</t>
  </si>
  <si>
    <t>osoba do kontaktu</t>
  </si>
  <si>
    <t>telefon</t>
  </si>
  <si>
    <t>faks</t>
  </si>
  <si>
    <t>email</t>
  </si>
  <si>
    <t>FORMULARZ OFERTY</t>
  </si>
  <si>
    <t>Nazwa handlowa:
Dawka:
Postać/ Opakowanie:</t>
  </si>
  <si>
    <t>Załącznik nr 1 do specyfikacji</t>
  </si>
  <si>
    <t>załącznik nr 1a do specyfikacji</t>
  </si>
  <si>
    <t>Podmiot Odpowiedzialny</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</si>
  <si>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</si>
  <si>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</si>
  <si>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</si>
  <si>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</si>
  <si>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</si>
  <si>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</si>
  <si>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stała postać doustna</t>
  </si>
  <si>
    <t>25 mg</t>
  </si>
  <si>
    <t>Oświadczamy, że termin płatności wynosi 60 dni.</t>
  </si>
  <si>
    <t>opakowań</t>
  </si>
  <si>
    <t xml:space="preserve">Nazwa handlowa:
Dawka:
Postać/ Opakowanie:
</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</si>
  <si>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</si>
  <si>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</si>
  <si>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</si>
  <si>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 wymagany jeden podmiot odpowiedzialny</t>
  </si>
  <si>
    <t>100 mg</t>
  </si>
  <si>
    <t>200 mg</t>
  </si>
  <si>
    <t>20 mg</t>
  </si>
  <si>
    <t>400 mg</t>
  </si>
  <si>
    <t>Kod EAN</t>
  </si>
  <si>
    <t>DFP.271.89.2020.LS</t>
  </si>
  <si>
    <t>Dostawa różnych produktów do Apteki Szpitala Uniwersyteckiego w Krakowie.</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</si>
  <si>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</si>
  <si>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</si>
  <si>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</si>
  <si>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</si>
  <si>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</si>
  <si>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</si>
  <si>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</si>
  <si>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</si>
  <si>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</si>
  <si>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</si>
  <si>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</si>
  <si>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</si>
  <si>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</si>
  <si>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</si>
  <si>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</si>
  <si>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</si>
  <si>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</si>
  <si>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</si>
  <si>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</si>
  <si>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</si>
  <si>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</si>
  <si>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</si>
  <si>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</si>
  <si>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</si>
  <si>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</si>
  <si>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</si>
  <si>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</si>
  <si>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Dinatrii pamidronas</t>
  </si>
  <si>
    <t>90 mg</t>
  </si>
  <si>
    <t>4 mg</t>
  </si>
  <si>
    <t>8 mg</t>
  </si>
  <si>
    <t>Famotidinum</t>
  </si>
  <si>
    <t>tabletki polekane</t>
  </si>
  <si>
    <t xml:space="preserve">Fluticasoni propionas
+ Salmeterolum </t>
  </si>
  <si>
    <t>(500 mcg
+ 50 mcg)
/dawkę inh.; 60 dawek</t>
  </si>
  <si>
    <t>proszek do inhalacji</t>
  </si>
  <si>
    <t>Losartanum kalicum *</t>
  </si>
  <si>
    <t>50mg</t>
  </si>
  <si>
    <t>Metformini hydrochloridum</t>
  </si>
  <si>
    <t>850 mg</t>
  </si>
  <si>
    <t>Metformini hydrochloridum **</t>
  </si>
  <si>
    <t>500 mg</t>
  </si>
  <si>
    <t>tabletki o przedłużonym uwalnianiu</t>
  </si>
  <si>
    <t>750 mg</t>
  </si>
  <si>
    <t>Quetiapinum ^^</t>
  </si>
  <si>
    <t>postać stała doustna</t>
  </si>
  <si>
    <t>Ropinirolum* **</t>
  </si>
  <si>
    <t>2 mg</t>
  </si>
  <si>
    <t>proszek i rozp. do przyg. roztw. do inf. lub koncentrat do sporządzania
roztworu do infuzji</t>
  </si>
  <si>
    <t>tabletki o zmodyfikowanym
uwalnianiu</t>
  </si>
  <si>
    <t>* Opakowanie nie większe niż 30 sztuk</t>
  </si>
  <si>
    <t>^^ Opakowanie nie większe niż 60 sztuk</t>
  </si>
  <si>
    <t>Immunoglobulinum
humanum anti-D
Immunoglobulina ludzka
anty-D**</t>
  </si>
  <si>
    <t>50 mcg/ml</t>
  </si>
  <si>
    <t>150 mcg/ml</t>
  </si>
  <si>
    <t>roztwór do wstrzykiwań  x 1 amp</t>
  </si>
  <si>
    <t>kaps.</t>
  </si>
  <si>
    <t>50 mg</t>
  </si>
  <si>
    <t>100mg/ml</t>
  </si>
  <si>
    <t>1 butelka 50 ml</t>
  </si>
  <si>
    <t>Oświadczamy, że oferowane przez nas w części: 1-3; 4 (poz. 1-35, 37-40, 42-54), 5-33, 34 (poz. 2), 35-47,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</si>
  <si>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4 (poz. 36, 41), 48,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</si>
  <si>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34 (poz. 1), 50-53,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</si>
  <si>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49, suplementy diety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suplementy diety)</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</si>
  <si>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</si>
  <si>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</si>
  <si>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</si>
  <si>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</si>
  <si>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</si>
  <si>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</si>
  <si>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</si>
  <si>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</si>
  <si>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</si>
  <si>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</si>
  <si>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</si>
  <si>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</si>
  <si>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</si>
  <si>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</si>
  <si>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</si>
  <si>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</si>
  <si>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</si>
  <si>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</si>
  <si>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</si>
  <si>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</si>
  <si>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</si>
  <si>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</si>
  <si>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</si>
  <si>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</si>
  <si>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</si>
  <si>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</si>
  <si>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</si>
  <si>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</si>
  <si>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</si>
  <si>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</si>
  <si>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</si>
  <si>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</si>
  <si>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</si>
  <si>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</si>
  <si>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</si>
  <si>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</si>
  <si>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</si>
  <si>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</si>
  <si>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</si>
  <si>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 mg</t>
  </si>
  <si>
    <t>10 mg</t>
  </si>
  <si>
    <t>15 mg</t>
  </si>
  <si>
    <t>18 mg</t>
  </si>
  <si>
    <t>30 mg</t>
  </si>
  <si>
    <t>35 mg</t>
  </si>
  <si>
    <t>Kod EAN (jeżeli dotyczy)</t>
  </si>
  <si>
    <t>Albendazolum</t>
  </si>
  <si>
    <t>tabletki do rozgryzania i żucia</t>
  </si>
  <si>
    <t>Amikacinum **</t>
  </si>
  <si>
    <t>roztwór do wstrzykiwań i infuzji</t>
  </si>
  <si>
    <t xml:space="preserve">250 mg </t>
  </si>
  <si>
    <t>Aripiprazolum**</t>
  </si>
  <si>
    <t>tabletki ulegające rozpadowi w jamie ustnej</t>
  </si>
  <si>
    <t xml:space="preserve">Atovaquonum + Proguanili
hydrochloridum </t>
  </si>
  <si>
    <t>250 mg +
100 mg</t>
  </si>
  <si>
    <t>10 mg/ml, 5 ml</t>
  </si>
  <si>
    <t>krople do oczu, zawiesina</t>
  </si>
  <si>
    <t>Butaconazoli nitras</t>
  </si>
  <si>
    <t>20 mg/g; 5 g</t>
  </si>
  <si>
    <t>1 aplikator 5 g</t>
  </si>
  <si>
    <t>Calcifediolum</t>
  </si>
  <si>
    <t>150 µg/ml; 10 ml</t>
  </si>
  <si>
    <t>krople doustne, roztwór, fl. 10 ml</t>
  </si>
  <si>
    <t>Calcitoninum salmonis</t>
  </si>
  <si>
    <t>100 j.m./ ml; 1 ml</t>
  </si>
  <si>
    <t>roztwór do wstrz.</t>
  </si>
  <si>
    <t>Ciprofloxacinum</t>
  </si>
  <si>
    <t>250 mg</t>
  </si>
  <si>
    <t>Dextromethorphani
hydrobromidum</t>
  </si>
  <si>
    <t>Eplerenonum **</t>
  </si>
  <si>
    <t>Erdosteinum</t>
  </si>
  <si>
    <t>35 mg/ml; 100 ml</t>
  </si>
  <si>
    <t>Fenofibratum**</t>
  </si>
  <si>
    <t>160 mg</t>
  </si>
  <si>
    <t>tabletka powlekana</t>
  </si>
  <si>
    <t>215 mg</t>
  </si>
  <si>
    <t>Fluorometholoni acetas</t>
  </si>
  <si>
    <t>1 mg/ml; 5 ml</t>
  </si>
  <si>
    <t>krople do oczu,
zawiesina</t>
  </si>
  <si>
    <t>Fosfomycinum + Trometamolum</t>
  </si>
  <si>
    <t>5,631 g (3 g fosfomycyny)/8g</t>
  </si>
  <si>
    <t>Glyceroli trinitras</t>
  </si>
  <si>
    <t>0,4 mg/dawkę</t>
  </si>
  <si>
    <t>aerozol podjęzykowy, roztwór, pojemnik  11 g (200 dawek)</t>
  </si>
  <si>
    <t>Insulinum humanum
isophanum</t>
  </si>
  <si>
    <t>100 j.m. / ml, 3 ml</t>
  </si>
  <si>
    <t>wkład + 1 igła</t>
  </si>
  <si>
    <t>Itraconazolum</t>
  </si>
  <si>
    <t>100mg</t>
  </si>
  <si>
    <t>0,05 mg/ml; 2,5 ml</t>
  </si>
  <si>
    <t xml:space="preserve">Krople do oczu </t>
  </si>
  <si>
    <t>Lynestrenolum</t>
  </si>
  <si>
    <t>Macrogol 4000</t>
  </si>
  <si>
    <t>74 g</t>
  </si>
  <si>
    <t>proszek do sporz. roztw. doustnego : 1 saszetka 74 g</t>
  </si>
  <si>
    <t>Macrogol 3350 (PEG), Ascorbinian sodu, Kwas ascorbowy, Siarczan sodu, Elektrolity</t>
  </si>
  <si>
    <t>Opakowanie : 2 x Saszetka A i 2 x saszetka B</t>
  </si>
  <si>
    <t>proszek do sporządzania roztworu doustnego; 1 saszetka A zawiera: 100 g makrogolu 3350, 7,5 g bezwodnego siarczanu sodu, 2,691 g chlorku sodu, 1,015 g chlorku potasu; 1 saszetka B zawiera: 4,7 g kwasu askorbowego, 5,9 g askorbinianu sodu;2 saszetki A i 2 saszetki B[saszetka A 112 g, saszetka B 11 g] OPAKOWANIE</t>
  </si>
  <si>
    <t>Indometacinum</t>
  </si>
  <si>
    <t>75 mg</t>
  </si>
  <si>
    <t>Ofloxacinum</t>
  </si>
  <si>
    <t>3 mg/ml; 5 ml</t>
  </si>
  <si>
    <t>Krople do oczu, od urodzenia</t>
  </si>
  <si>
    <t>Ornithini aspartas ***</t>
  </si>
  <si>
    <t>3 g/5 g
granulatu</t>
  </si>
  <si>
    <t>Oxymethazolini hydrochloridum</t>
  </si>
  <si>
    <t>0,1 mg/ml; 5ml</t>
  </si>
  <si>
    <t>krople do nosa, roztwór</t>
  </si>
  <si>
    <t>Paracetamolum</t>
  </si>
  <si>
    <t>125 mg</t>
  </si>
  <si>
    <t xml:space="preserve">czopki doodbytnicze </t>
  </si>
  <si>
    <t>Paroxetinum</t>
  </si>
  <si>
    <t>Pasta gojąco- uszczelniająca typu Stomahesive</t>
  </si>
  <si>
    <t>do wypełniania nieregularności i zagłębień na skórze wokół kolostomii, ileostomii oraz innych przetok, aby ułatwić założenie sprzętu do zaopatrzenia stomi</t>
  </si>
  <si>
    <t>60g, pasta</t>
  </si>
  <si>
    <t>Permethrinum</t>
  </si>
  <si>
    <t>50 mg/g, 30 g</t>
  </si>
  <si>
    <t>krem, tuba</t>
  </si>
  <si>
    <t>Phenylephrinum</t>
  </si>
  <si>
    <t>100 mg/ml, 10 ml</t>
  </si>
  <si>
    <t>krople do oczu</t>
  </si>
  <si>
    <t>Pridinoli hydrochloridum</t>
  </si>
  <si>
    <t>Pyridostigmini bromidum</t>
  </si>
  <si>
    <t>60 mg</t>
  </si>
  <si>
    <t>Retinol</t>
  </si>
  <si>
    <t>250 j.m. /1 g; 5 g</t>
  </si>
  <si>
    <t>maść do oczu</t>
  </si>
  <si>
    <t>Risedronatum natricum*</t>
  </si>
  <si>
    <t>tabletki powlekane</t>
  </si>
  <si>
    <t>Ropivacaini
hydrochloridum**</t>
  </si>
  <si>
    <t>0,1G/10 ml</t>
  </si>
  <si>
    <t>roztwór do infuzji; amp.</t>
  </si>
  <si>
    <t>Ropivacaini
hydrochloridum **</t>
  </si>
  <si>
    <t>20 mg /10 ml</t>
  </si>
  <si>
    <t>50 mg /10 ml</t>
  </si>
  <si>
    <t>Spironolactonum</t>
  </si>
  <si>
    <t>Sucha masa bezbiałkowego dializatu z krwi cieląt</t>
  </si>
  <si>
    <t>42,5 mg/ ml,  2ml</t>
  </si>
  <si>
    <t>roztwór do wstrzykiwań domięśniowych i dożylnych, amp.</t>
  </si>
  <si>
    <t>Thiamini hydrochloridum + Pyridoxini hydrochloridum + Cyanocobalaminum</t>
  </si>
  <si>
    <t>100 mg + 200 mg + 0,2 mg</t>
  </si>
  <si>
    <t>Timololum</t>
  </si>
  <si>
    <t>5 mg / ml,  5 ml</t>
  </si>
  <si>
    <t xml:space="preserve">krople do oczu, roztwór </t>
  </si>
  <si>
    <t>Tinidazolum</t>
  </si>
  <si>
    <t>Trimebutinum</t>
  </si>
  <si>
    <t>7,87 mg/g; 250 ml</t>
  </si>
  <si>
    <t>granulat do sporządzania zawiesiny doustnej, fl.</t>
  </si>
  <si>
    <t xml:space="preserve">Pulsatilla pratensis D2
Dulcamara D4
Belladonna D2
Calcium carbonicum Hahnemanni D8
Chamomilla D1
Plantago major D3
</t>
  </si>
  <si>
    <t>czopki</t>
  </si>
  <si>
    <t>Zuclopenthixolum</t>
  </si>
  <si>
    <t>54.</t>
  </si>
  <si>
    <t>* Opakowanie nie większe niż 4 sztuki</t>
  </si>
  <si>
    <t>*** Opakowanie nie większe niż 30 sztuk</t>
  </si>
  <si>
    <t>proszek do sporządzania zawiesiny doustnej, butelka</t>
  </si>
  <si>
    <t xml:space="preserve">granulat (sasz.) do sporządzenia r-ru do ustnego </t>
  </si>
  <si>
    <t>granulat do sporządzania roztworu doustnego</t>
  </si>
  <si>
    <t>Preparat homeopatyczny złożony stosowany uniemowląt i małych dzieci w stanach niepokoju</t>
  </si>
  <si>
    <t>Valganciclovirum</t>
  </si>
  <si>
    <t xml:space="preserve"> 450 mg</t>
  </si>
  <si>
    <t>Ampicilinum</t>
  </si>
  <si>
    <t>0,5g</t>
  </si>
  <si>
    <t>proszek do sporządzania roztworu do wstrzykiwań</t>
  </si>
  <si>
    <t>Cloxacillinum</t>
  </si>
  <si>
    <t>1 g</t>
  </si>
  <si>
    <t>proszek do sporządzania roztworu do wstrzykiwań domięśniowych i dożylnych</t>
  </si>
  <si>
    <t>Imipenemum + Cilastatinum</t>
  </si>
  <si>
    <t xml:space="preserve">500 mg + 500 mg </t>
  </si>
  <si>
    <t>proszek do sporządzania roztworu do wlewu dożylnego, butelka lub fiol 20 ml</t>
  </si>
  <si>
    <t>Ertapenem</t>
  </si>
  <si>
    <t>1000 mg</t>
  </si>
  <si>
    <t>proszek do przygotowania koncentratu do sporządzania roztworu do infuzji dożylnych, fiolka</t>
  </si>
  <si>
    <t>Bromazepamum</t>
  </si>
  <si>
    <t>3 mg</t>
  </si>
  <si>
    <t>0,2 mg</t>
  </si>
  <si>
    <t xml:space="preserve">tabl. podjęzykowe </t>
  </si>
  <si>
    <t>0,4 mg</t>
  </si>
  <si>
    <t>Clonazepamum</t>
  </si>
  <si>
    <t>1 mg/1 ml</t>
  </si>
  <si>
    <t xml:space="preserve">roztwór do wstrz. </t>
  </si>
  <si>
    <t>0,5 mg</t>
  </si>
  <si>
    <t>Methylphenidati
hydrochloridum</t>
  </si>
  <si>
    <t>Morphini sulfas</t>
  </si>
  <si>
    <t>1 mg/ml, 2 ml</t>
  </si>
  <si>
    <t>roztwór do wstrzykiwań dokanałowo</t>
  </si>
  <si>
    <t>Phenobarbitalum</t>
  </si>
  <si>
    <t>Tapentadolum</t>
  </si>
  <si>
    <t>Nalbuphini
hydrochloridum</t>
  </si>
  <si>
    <t>10 mg/ml; 2 ml</t>
  </si>
  <si>
    <t>roztwór do wstrzykiwań, ampułka</t>
  </si>
  <si>
    <t>Tropicamidum**</t>
  </si>
  <si>
    <t>10 mg/ml, 2 butelki 5 ml</t>
  </si>
  <si>
    <t>krople do oczu, roztwór, Opakowanie x 2 butelki</t>
  </si>
  <si>
    <t>5 mg/ml, 2 butelki 5 ml</t>
  </si>
  <si>
    <t>krople do oczu, roztwór, opakowanie x 2 butelki</t>
  </si>
  <si>
    <t>Sulfathiazolum argentum **</t>
  </si>
  <si>
    <t>20 mg/g</t>
  </si>
  <si>
    <t>tuba 40 g</t>
  </si>
  <si>
    <t>pojemnik 400 g</t>
  </si>
  <si>
    <t>Flumazenilum</t>
  </si>
  <si>
    <t>100mcg/ml, 5 ml</t>
  </si>
  <si>
    <t>roztwór do wstrzykiwań, amp</t>
  </si>
  <si>
    <t>Cyanocobalaminum **</t>
  </si>
  <si>
    <t>100 mcg / ml, 1 ml</t>
  </si>
  <si>
    <t>r-r do wstrzykiw., amp.</t>
  </si>
  <si>
    <t xml:space="preserve">500 mcg / ml , 2 ml </t>
  </si>
  <si>
    <t>Digoxinum</t>
  </si>
  <si>
    <t>0,25 mg / ml, 2 ml</t>
  </si>
  <si>
    <t>Lidocaini hydrochloridum + Norepinephrinum</t>
  </si>
  <si>
    <t>(20 mg/ml + 0,025 mg/ml), 2 ml</t>
  </si>
  <si>
    <t xml:space="preserve">roztwór do wstrz., ampułki </t>
  </si>
  <si>
    <t>Sulfacetamidum natricum</t>
  </si>
  <si>
    <t>100 mg/ml; 10 ml ( 2 x 5 ml)</t>
  </si>
  <si>
    <t xml:space="preserve">OPAKOWANIE krople do oczu: but. </t>
  </si>
  <si>
    <t>Norepinephrini bitartras</t>
  </si>
  <si>
    <t>1 mg/1 ml; 1 ml</t>
  </si>
  <si>
    <t>roztwór do infuzji</t>
  </si>
  <si>
    <t>Lidocainum hydrochloridum</t>
  </si>
  <si>
    <t>0,1 g / 5 ml (2 %)</t>
  </si>
  <si>
    <t>roztw. do wstrzyk. dożyl., ampułka</t>
  </si>
  <si>
    <t>Acidum ascorbicum</t>
  </si>
  <si>
    <t>500 mg/5 ml</t>
  </si>
  <si>
    <t>Piracetamum</t>
  </si>
  <si>
    <t>200mg/ml; 5 ml</t>
  </si>
  <si>
    <t>500 mg/50 ml</t>
  </si>
  <si>
    <t xml:space="preserve">roztwór do inf. </t>
  </si>
  <si>
    <t>Levosimendanum</t>
  </si>
  <si>
    <t>2,5 mg/ml; 5 ml</t>
  </si>
  <si>
    <t>koncentrat do sporządzania roztworu do infuzji, fiol.</t>
  </si>
  <si>
    <t>Dalbavancinum</t>
  </si>
  <si>
    <t>prosz. do sporz. koncentratu r-ru do infuzji, fiolka</t>
  </si>
  <si>
    <t>Etamsylatum</t>
  </si>
  <si>
    <t>125 mg/ml; 2 ml</t>
  </si>
  <si>
    <t>roztwór do wstrzykiwań</t>
  </si>
  <si>
    <t>150 mg</t>
  </si>
  <si>
    <t>zawiesina do wstrzykiwań o przedłużonym uwalnianiu</t>
  </si>
  <si>
    <t>zawiesina do wstrzykiwań oprzedłużonym uwalnianiu</t>
  </si>
  <si>
    <t>Asparaginasum</t>
  </si>
  <si>
    <t xml:space="preserve">10 000 j                                                                                                     </t>
  </si>
  <si>
    <t xml:space="preserve">proszek do sporządzania koncentratu roztworu do infuzji    1 fiol a 20 ml                                         </t>
  </si>
  <si>
    <t>Białko C z osocza ludzkiego oczyszczone za pomocą mysich przeciwciał monoklonalnych</t>
  </si>
  <si>
    <t>500 j.m</t>
  </si>
  <si>
    <t>proszek o zawartości 500 j.m. białka C z osocza ludzkiego na fiolkę. Roztwór sporządzony przez odtworzenie proszku w 5 ml jałowej wody do wstrzykiwań zawiera około 100 j.m./ml białka C z osocza ludzkiego</t>
  </si>
  <si>
    <t>500ml</t>
  </si>
  <si>
    <t>Butelka stojąca z tworzywa sztucznego z dwoma niezależnymiportami podawczymi</t>
  </si>
  <si>
    <t>1000ml</t>
  </si>
  <si>
    <t>Butelka stojąca z tworzywa sztucznego z dwoma niezależnymi portami podawczymi</t>
  </si>
  <si>
    <t>Romiplostimum</t>
  </si>
  <si>
    <t xml:space="preserve">250 mcg                       </t>
  </si>
  <si>
    <t>proszek i rozpuszczalnik do sporządzania roztworu do wstrzykiwań     fiol</t>
  </si>
  <si>
    <t>Adenosinum</t>
  </si>
  <si>
    <t>3mg/ml; 2 ml</t>
  </si>
  <si>
    <t>roztwór do wstrzykiwań; fiol</t>
  </si>
  <si>
    <t>Insulin glargine</t>
  </si>
  <si>
    <t>100 j./ml , 3 ml</t>
  </si>
  <si>
    <t>roztwór do wstrzykiwań; wstrzykiwacze, opakowanie typu solostar</t>
  </si>
  <si>
    <t>Natrii valproas</t>
  </si>
  <si>
    <t>288,2 mg/5 ml; 150 ml</t>
  </si>
  <si>
    <t>syrop</t>
  </si>
  <si>
    <t>10 mg/ml, 20 ml</t>
  </si>
  <si>
    <t>emulsja do wstrzykiwań lub infuzji, amp lub fiol</t>
  </si>
  <si>
    <t>20 mg/ml, 50 ml</t>
  </si>
  <si>
    <t>emulsja do wstrzykiwań lub infuzji, fiol.</t>
  </si>
  <si>
    <t>Mivacurii chloridum</t>
  </si>
  <si>
    <t>2 mg/ml; 10 ml</t>
  </si>
  <si>
    <t xml:space="preserve">roztwór do wstrz. doż. </t>
  </si>
  <si>
    <t>Metoprololi tartras</t>
  </si>
  <si>
    <t>1 mg/ml;  5 ml</t>
  </si>
  <si>
    <t>roztwór do wstrz., amp.</t>
  </si>
  <si>
    <t>300 mg</t>
  </si>
  <si>
    <t>proszek i rozpuszczalnik do sporządzania zawiesiny do wstrzykiwań o przedłużonym uwalnianiu, 1 fiol. proszku + 1 fiol. rozp. + 1 strzykawka + 2 igły</t>
  </si>
  <si>
    <t>405 mg</t>
  </si>
  <si>
    <t>210 mg</t>
  </si>
  <si>
    <t xml:space="preserve">Kompletna dieta do żywienia dojelitowego, wysokoenergetyczna -2 kcal/ml, bogatobiałkowa - 20% energii białkowej, zawierająca białko mleka, tłuszcze MCT/LCT i ω-3 kwasy tłuszczowe, niskosodowa, bezresztkowa, o osmolarności do 395 mosmol/l, </t>
  </si>
  <si>
    <t>W 100 ml : 2 kcal/ml, co najmniej 20% energii białkowe, tłuszcze  45 energy % ; Osmolarność 395 mosmol/l, 500 ml</t>
  </si>
  <si>
    <t xml:space="preserve">Gotowy do użycia, przeznaczony do żywienia dojelitowego przez zgłębnik; w worku zabezpieczonym samozasklepiającą się membraną </t>
  </si>
  <si>
    <t>Koncentrat pierwiastków śladowych (Cu, F, J, Mn, Se, Zn) ze zwiększoną zawartością cynku przeznaczony do uzupełnienia żywienia pozajelitowego dzieci</t>
  </si>
  <si>
    <t>1 ml roztworu zawiera 250 µg cynku, 20 µg miedzi, 1 µg manganu, 2 µg selenu, 57 µg fluoru, 1 µg jodu</t>
  </si>
  <si>
    <t>konc. do przyg. roztw. do inf. 10 ml</t>
  </si>
  <si>
    <t>Podmiot Odpowiedzialny (dotyczy poz. 1-35, 37-40, 42-54); Wytwórca (dotyczy poz. 36, 41)</t>
  </si>
  <si>
    <t>Podmiot Odpowiedzialny (dotyczy poz. 2); Producent (dotyczy poz. 1)</t>
  </si>
  <si>
    <t>Mercaptamini
hydrochloridum</t>
  </si>
  <si>
    <t>3,8 mg/ml; 5 ml</t>
  </si>
  <si>
    <t>1 fiol. 5 ml, krople do oczu roztwór</t>
  </si>
  <si>
    <t>Szczepionka przeciw
rotawirusom, żywa</t>
  </si>
  <si>
    <t xml:space="preserve">Ludzki rotawirus szczep RIX4414 (żywy atenuowany), produkowany na linii komórek Vero, nie mniej niż 106,0 CCID50 
 </t>
  </si>
  <si>
    <t>1,5 ml , Proszek i rozpuszczalnik do sporządzania zawiesiny doustnej.</t>
  </si>
  <si>
    <t>Bupropioni hydrochloridum * **</t>
  </si>
  <si>
    <t>tabletki o zmodyfikowanym uwalnianiu</t>
  </si>
  <si>
    <t>Bupropioni hydrochloridum* **</t>
  </si>
  <si>
    <t>Regadenosonum</t>
  </si>
  <si>
    <t>400 mcg/5 ml</t>
  </si>
  <si>
    <t>Nitroxolinum</t>
  </si>
  <si>
    <t>kapsułki miękkie*</t>
  </si>
  <si>
    <t>* opakowanie max 30 szt</t>
  </si>
  <si>
    <t xml:space="preserve">0,2 MG/10 ML </t>
  </si>
  <si>
    <t>fiol</t>
  </si>
  <si>
    <t>^ import docelowy</t>
  </si>
  <si>
    <t>^ możliwe czasowe dopuszczenie</t>
  </si>
  <si>
    <t>Sulphadiazine ^</t>
  </si>
  <si>
    <t>tabletki</t>
  </si>
  <si>
    <t>Cidofovir ^</t>
  </si>
  <si>
    <t>0,375 g</t>
  </si>
  <si>
    <t>fiolka</t>
  </si>
  <si>
    <t>Diazoxide ^</t>
  </si>
  <si>
    <t>Phenylephrine ^</t>
  </si>
  <si>
    <t>10 mg/ml; 1 ml</t>
  </si>
  <si>
    <t>amp</t>
  </si>
  <si>
    <t>5 g</t>
  </si>
  <si>
    <t>proszek</t>
  </si>
  <si>
    <t>5 mg/ml; 10 ml</t>
  </si>
  <si>
    <t>Taurolidine + heparin + sodium citrate *</t>
  </si>
  <si>
    <t>500, 10 ml</t>
  </si>
  <si>
    <t>płyn,  fiolka</t>
  </si>
  <si>
    <t>Taurolidine + urokinase + sodium citrate *</t>
  </si>
  <si>
    <t>25 000, 5ml</t>
  </si>
  <si>
    <t>płyn, fiolka</t>
  </si>
  <si>
    <t>fruktooligosacharydy 400 mg, laktoferyna z mleka 100 mg</t>
  </si>
  <si>
    <t>proszek, saszetka</t>
  </si>
  <si>
    <t>Produkt do stosowania od pierwszych dni życia u noworodków, niemowląt i małych dzieci, zawiera trójglicerydy krótko i średniołańcuchowych kwasów tłuszczowych (olej palmowy - MCT), laktoferyna</t>
  </si>
  <si>
    <t>krople 8 ml</t>
  </si>
  <si>
    <t>Wytwórca</t>
  </si>
  <si>
    <t>Producent</t>
  </si>
  <si>
    <t>płyn; Białko 3,9 g/100 ml. Węglowodany 23,5 g/100 ml (w tym cukry 4,8 g/100 ml, laktoza 30 mg/100 ml). Tłuszcze 10 g/100 ml (w tym nasycone kwasy tłuszczowe 0,9 g/100 ml). Składniki mineralne. Witaminy. Wzbogacony w cholinę, taurynę i L-karnitynę. Osmolarność 455 mOsmol/l. Wartość energetyczna 200 kcal/100 ml (835 kJ/100 ml).; 125 ml</t>
  </si>
  <si>
    <t xml:space="preserve">125 ml </t>
  </si>
  <si>
    <t>płyn; Białko 7,3 g/100 ml. Węglowodany 20 g/100 ml (w tym cukry 4,8 g/100 ml, laktoza 60 mg/100 ml). Tłuszcze 10 g/100 ml (w tym nasycone kwasy tłuszczowe 0,9 g/100 ml). Składniki mineralne. Witaminy. Wzbogacony w cholinę, taurynę i L-karnitynę. Osmolarność 410 mOsm/l. Wartość energetyczna 199 kcal/100 ml (835 kJ/100 ml).; 125 ml</t>
  </si>
  <si>
    <t>Leczenie żywieniowe osób z niewydolnością nerek leczonych zachowawczo, wymagających ograniczenia podaży białka. Dieta hiperkaloryczna (2 kcal/ml), o małej zawartości białka i laktozy, ze zmniejszoną ilością składników mineralnych (Na, K, Cl, P, Mg) i zwiększona ilością przeciwutleniaczy, bezresztkowa, bezglutenowa</t>
  </si>
  <si>
    <t>Zawartość energetyczna: 1 kcal/ml, Zawartość białka: 3,3 g/100 ml. Zawiera białka serwatkowe i kazeinowe w proporcji 60:40 poprawiające tolerancje diety1,2,3;  EPA (7,88 mg/100 ml) i DHA (33,9 mg/100 ml); mieszanina błonnika pokarmowego (6 rodzajów błonnika o odpowiednich proporcjach włókien rozpuszczalnych i nierozpuszczalnych), Klinicznie wolna od laktozy, Bezglutenowa. Osmolarność: 230 mOsmol/l</t>
  </si>
  <si>
    <t>500 ml</t>
  </si>
  <si>
    <t>Hipoalergiczny, mlekozastępczy preparat dietetyczno-leczniczy oparty na krótkołańcuchowych peptydach z dodatkiem triglicerydów MCT, przeznaczony dla niemowląt od 1 m.ż.</t>
  </si>
  <si>
    <t>Białko 1,8 g/100 ml (hydrolizat serwatki o znacznym stopniu hydrolizy). Tłuszcz 3,5 g/100 ml (w tym kwas linolowy 455 mg/100 ml, kwas α-linolenowy 88 mg/100 ml). Węglowodany 6,8 mg/100 ml (nie zawiera laktozy). Nie zawiera błonnika pokarmowego. Witaminy. Składniki mineralne. Zawiera L-karnitynę, taurynę, cholinę, inozytol. Wartość energetyczna 66 kcal/100 ml (275 kJ/100 ml). Produkt bezglutenowy.</t>
  </si>
  <si>
    <t>proszek: puszka 450 g</t>
  </si>
  <si>
    <t xml:space="preserve">W 100 ml: tłuszcz 4,0 g, w tym: kw. tł. nasycone 1,7 g, trójglicerydy średniołancuchowe 1,6 g, kw. tłuszczowe jednonienasycone 1,1 g, kw. tłuszczowe wielonienasycone 0,7 g, LCPUFA (DHA 14,5 mg, ARA 14,5 mg), kw. linolowy 0,56 g, kw. linolenowy 76,9 mg, weglowodany 8,1 g, w tym: cukry 4,2 g, w tym: laktoza 3,7 g, białko 2,9 g, sól 0,13 g, Witaminy:  A 369,8 ­g ER; D 3,7­g, E 3,6 mg , K 6,4 ­g, C 20,7 mg, B1 0,14 mg, ryboflawina (B2) 0,20 mg, niacyna (B3) 1,60 mg EN, wit. B6 0,09 mg, kwas foliowy 40,51 ­g, wit. B12 0,23 ­g, biotyna (B7) 3,95 ­g, kw. pantotenowy (B5) 0,80 mg, Skł. mineralne: sód 50,9 mg, potas 119,45 mg, chlorki 75,83 mg, wapń 116,34 mg, fosfor 76,87 mg, magnez 8,31 mg, żelazo 1,81 mg, cynk 1,2 mg, miedź 83,1 ­g, mangan 12,46 ­g, fluor 0,006 mg, selen 4,78 ­g, chrom ­2,49 ­g, molibden ­3,12 ­g, jod 28,05 ‑g, Inne: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</si>
  <si>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</si>
  <si>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</si>
  <si>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Ciclosporinum**</t>
  </si>
  <si>
    <t>** wymagany jeden podmiot odpowiedzialny w przypadku tej samej substancji czynnej</t>
  </si>
  <si>
    <t>Buprenorphinum**</t>
  </si>
  <si>
    <t xml:space="preserve">** wymagany jeden podmiot odpowiedzialny </t>
  </si>
  <si>
    <t>Paliperidonum**</t>
  </si>
  <si>
    <t>Płyn wieloelektrolitowy 1000 ml roztworu zawiera: Natrii chloridum -5,75g; Natrii acetas trihydricus - 4,62g; Natrii citras dihydricus - 0,90g; Calcii chloridum dihydricum -0,26g; Kalii chloridum -0,38g; Magnesii chloridum heksahydricum-0,20g**</t>
  </si>
  <si>
    <t>**wymagany jeden podmiot odpowiedzialny</t>
  </si>
  <si>
    <t>Propofolum MCT/LCT**</t>
  </si>
  <si>
    <t>Olanzapinum**</t>
  </si>
  <si>
    <t>* w leczeniu dużych epizodów depresji.</t>
  </si>
  <si>
    <t>METHOXSALEN ^</t>
  </si>
  <si>
    <t>Kod EAN (poz. 36, 41 jeżeli dotyczy)</t>
  </si>
  <si>
    <t>500 mg/ 2 ml</t>
  </si>
  <si>
    <t>250 mg / 2 ml</t>
  </si>
  <si>
    <t>** wymagany jeden podmiot odpowiedzialny w przypadku tej samej subsyancji czynnej</t>
  </si>
  <si>
    <t>Clonazepamum **</t>
  </si>
  <si>
    <t>Kod EAN (poz. 1 jeżeli dotyczy)</t>
  </si>
  <si>
    <t>METHACHOLINE CHLORIDE ^</t>
  </si>
  <si>
    <t>Pyrimethaminum ^</t>
  </si>
  <si>
    <t>SORBITOL ^</t>
  </si>
  <si>
    <t>METHYLTHIONINE CHLORIDE ^</t>
  </si>
  <si>
    <t>* wymagany jeden wytwórca</t>
  </si>
  <si>
    <t>Suplement diety w postaci proszku do sporządzania zawiesiny; produkt przeznaczony dla osób dorosłych, niemowląt i dzieci; fruktooligosacharydy (79%), laktoferyna z mleka (21%)</t>
  </si>
  <si>
    <t>Brinzolamidum x 1 butelka</t>
  </si>
  <si>
    <t>Latanoprostum x 1 butelka</t>
  </si>
  <si>
    <t>Flutamidum ***</t>
  </si>
  <si>
    <t>Wortioksetyna ***</t>
  </si>
  <si>
    <r>
      <t xml:space="preserve">Proszek: puszka 450 g
</t>
    </r>
    <r>
      <rPr>
        <sz val="11"/>
        <color indexed="10"/>
        <rFont val="Times New Roman"/>
        <family val="1"/>
      </rPr>
      <t>Dietetyczny środek spożywczy specjalnego przeznaczenia medycznego. Kompletna pod względem odżywczym, gotowa do użycia dieta
z dodatkiem błonnika dla dzieci w wieku od 7 do 12 lat lub o masie ciała od 21 do 45 kg. Do postępowania dietetycznego w przypadku
niedożywienia związanego z chorobą. Do stosowania przez zgłębnik, butelka</t>
    </r>
  </si>
  <si>
    <t>Doxazosinum</t>
  </si>
  <si>
    <r>
      <t xml:space="preserve">tabletki </t>
    </r>
    <r>
      <rPr>
        <sz val="11"/>
        <color indexed="10"/>
        <rFont val="Times New Roman"/>
        <family val="1"/>
      </rPr>
      <t>lub tabletki powlekane</t>
    </r>
  </si>
  <si>
    <r>
      <t xml:space="preserve">10 kropli zawiera 100 mg laktoferyny </t>
    </r>
    <r>
      <rPr>
        <sz val="11"/>
        <color indexed="10"/>
        <rFont val="Times New Roman"/>
        <family val="1"/>
      </rPr>
      <t>lub 12 kropli zawiera 100 mg laktoferyny</t>
    </r>
  </si>
  <si>
    <t>Oświadczamy, że zamówienie będziemy wykonywać do czasu wyczerpania kwoty wynagrodzenia umownego, nie dłużej jednak niż:
- przez 18 miesięcy od dnia zawarcia umowy (dotyczy części 1-23, 25-53);
- przez 12 miesięcy od dnia zawarcia umowy (dotyczy części 24).</t>
  </si>
  <si>
    <t>wykreślona</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</si>
</sst>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5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0"/>
      <name val="Cambria"/>
      <family val="1"/>
    </font>
    <font>
      <sz val="11"/>
      <color indexed="10"/>
      <name val="Times New Roman"/>
      <family val="1"/>
    </font>
    <font>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0"/>
      <color indexed="10"/>
      <name val="Arial CE"/>
      <family val="0"/>
    </font>
    <font>
      <sz val="11"/>
      <color indexed="10"/>
      <name val="Cambria"/>
      <family val="1"/>
    </font>
    <font>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000000"/>
      <name val="Times New Roman"/>
      <family val="1"/>
    </font>
    <font>
      <sz val="11"/>
      <color rgb="FFFF0000"/>
      <name val="Times New Roman"/>
      <family val="1"/>
    </font>
    <font>
      <sz val="11"/>
      <color theme="1"/>
      <name val="Times New Roman"/>
      <family val="1"/>
    </font>
    <font>
      <sz val="10"/>
      <color rgb="FFFF0000"/>
      <name val="Arial CE"/>
      <family val="0"/>
    </font>
    <font>
      <sz val="11"/>
      <color rgb="FFFF0000"/>
      <name val="Cambria"/>
      <family val="1"/>
    </font>
    <font>
      <sz val="10"/>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104">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0" xfId="0" applyFont="1" applyFill="1" applyAlignment="1" applyProtection="1">
      <alignment horizontal="right" vertical="top"/>
      <protection locked="0"/>
    </xf>
    <xf numFmtId="44" fontId="4" fillId="0" borderId="0" xfId="67"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4" fillId="0" borderId="13" xfId="0" applyFont="1" applyFill="1" applyBorder="1" applyAlignment="1" applyProtection="1">
      <alignment horizontal="left" vertical="top" wrapText="1"/>
      <protection locked="0"/>
    </xf>
    <xf numFmtId="44" fontId="4" fillId="0" borderId="13" xfId="67"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horizontal="left" vertical="top" wrapText="1" shrinkToFit="1"/>
      <protection locked="0"/>
    </xf>
    <xf numFmtId="0" fontId="4" fillId="0" borderId="10" xfId="0" applyNumberFormat="1" applyFont="1" applyFill="1" applyBorder="1" applyAlignment="1" applyProtection="1">
      <alignment vertical="top" wrapText="1" shrinkToFit="1"/>
      <protection locked="0"/>
    </xf>
    <xf numFmtId="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4" fontId="4" fillId="0" borderId="0" xfId="0" applyNumberFormat="1" applyFont="1" applyFill="1" applyBorder="1" applyAlignment="1" applyProtection="1">
      <alignment vertical="top" wrapText="1" shrinkToFit="1"/>
      <protection locked="0"/>
    </xf>
    <xf numFmtId="0" fontId="4" fillId="0" borderId="0" xfId="0" applyNumberFormat="1"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wrapText="1"/>
    </xf>
    <xf numFmtId="0" fontId="48" fillId="0" borderId="10" xfId="0" applyFont="1" applyBorder="1" applyAlignment="1">
      <alignment horizontal="left" vertical="top" wrapText="1"/>
    </xf>
    <xf numFmtId="0" fontId="4" fillId="0" borderId="10" xfId="56" applyFont="1" applyFill="1" applyBorder="1" applyAlignment="1">
      <alignment horizontal="left" vertical="top" wrapText="1"/>
      <protection/>
    </xf>
    <xf numFmtId="49" fontId="4" fillId="0" borderId="10" xfId="58" applyNumberFormat="1" applyFont="1" applyFill="1" applyBorder="1" applyAlignment="1">
      <alignment horizontal="left" vertical="top" wrapText="1"/>
      <protection/>
    </xf>
    <xf numFmtId="0" fontId="4" fillId="0" borderId="10" xfId="56" applyFont="1" applyBorder="1" applyAlignment="1">
      <alignment horizontal="left" vertical="top" wrapText="1"/>
      <protection/>
    </xf>
    <xf numFmtId="175" fontId="4" fillId="0" borderId="10" xfId="42" applyNumberFormat="1"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4" fillId="0" borderId="0" xfId="56" applyFont="1" applyFill="1" applyBorder="1" applyAlignment="1">
      <alignment horizontal="left" vertical="top" wrapText="1"/>
      <protection/>
    </xf>
    <xf numFmtId="49" fontId="4" fillId="0" borderId="0" xfId="58" applyNumberFormat="1" applyFont="1" applyFill="1" applyBorder="1" applyAlignment="1">
      <alignment horizontal="left" vertical="top" wrapText="1"/>
      <protection/>
    </xf>
    <xf numFmtId="0" fontId="4" fillId="0" borderId="0" xfId="56" applyFont="1" applyBorder="1" applyAlignment="1">
      <alignment horizontal="left" vertical="top" wrapText="1"/>
      <protection/>
    </xf>
    <xf numFmtId="175" fontId="4" fillId="0" borderId="0" xfId="42" applyNumberFormat="1" applyFont="1" applyFill="1" applyBorder="1" applyAlignment="1">
      <alignment horizontal="left" vertical="top" wrapText="1"/>
    </xf>
    <xf numFmtId="3" fontId="4" fillId="0" borderId="10" xfId="42" applyNumberFormat="1" applyFont="1" applyFill="1" applyBorder="1" applyAlignment="1" applyProtection="1">
      <alignment horizontal="center" vertical="top" wrapText="1"/>
      <protection locked="0"/>
    </xf>
    <xf numFmtId="175" fontId="48" fillId="0" borderId="10" xfId="42" applyNumberFormat="1" applyFont="1" applyFill="1" applyBorder="1" applyAlignment="1">
      <alignment horizontal="center" vertical="top"/>
    </xf>
    <xf numFmtId="0" fontId="49" fillId="0" borderId="0" xfId="56" applyFont="1" applyFill="1" applyBorder="1" applyAlignment="1">
      <alignment horizontal="left" vertical="top" wrapText="1"/>
      <protection/>
    </xf>
    <xf numFmtId="0" fontId="9" fillId="0" borderId="10" xfId="56" applyFont="1" applyBorder="1" applyAlignment="1">
      <alignment horizontal="left" vertical="top" wrapText="1"/>
      <protection/>
    </xf>
    <xf numFmtId="0" fontId="49"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50"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9"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Alignment="1" applyProtection="1">
      <alignment horizontal="left" vertical="top"/>
      <protection locked="0"/>
    </xf>
    <xf numFmtId="0" fontId="0" fillId="0" borderId="0" xfId="0" applyAlignment="1">
      <alignment horizontal="left" vertical="top" wrapText="1"/>
    </xf>
    <xf numFmtId="0" fontId="49" fillId="0" borderId="13" xfId="0" applyFont="1" applyFill="1" applyBorder="1" applyAlignment="1" applyProtection="1">
      <alignment horizontal="left" vertical="top" wrapText="1"/>
      <protection locked="0"/>
    </xf>
    <xf numFmtId="0" fontId="51" fillId="0" borderId="13" xfId="0" applyFont="1" applyBorder="1" applyAlignment="1">
      <alignment horizontal="left" vertical="top" wrapText="1"/>
    </xf>
    <xf numFmtId="0" fontId="52" fillId="0" borderId="13" xfId="0" applyFont="1" applyFill="1" applyBorder="1" applyAlignment="1" applyProtection="1">
      <alignment horizontal="left" vertical="top" wrapText="1"/>
      <protection locked="0"/>
    </xf>
    <xf numFmtId="0" fontId="53" fillId="0" borderId="13" xfId="0" applyFont="1" applyBorder="1" applyAlignment="1">
      <alignment horizontal="left" vertical="top" wrapText="1"/>
    </xf>
    <xf numFmtId="0" fontId="7" fillId="0" borderId="13" xfId="0" applyFont="1" applyBorder="1" applyAlignment="1">
      <alignment horizontal="left" vertical="top" wrapText="1"/>
    </xf>
    <xf numFmtId="0" fontId="4" fillId="0" borderId="13"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xf numFmtId="0" fontId="49" fillId="0" borderId="10" xfId="0" applyFont="1" applyFill="1" applyBorder="1" applyAlignment="1" applyProtection="1">
      <alignment horizontal="center" vertical="top" wrapText="1"/>
      <protection locked="0"/>
    </xf>
    <xf numFmtId="0" fontId="49" fillId="0" borderId="10" xfId="56" applyFont="1" applyFill="1" applyBorder="1" applyAlignment="1">
      <alignment horizontal="left" vertical="top"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114"/>
  <sheetViews>
    <sheetView showGridLines="0" tabSelected="1" view="pageBreakPreview" zoomScale="93" zoomScaleNormal="93" zoomScaleSheetLayoutView="93" zoomScalePageLayoutView="115" workbookViewId="0" topLeftCell="A87">
      <selection activeCell="B93" sqref="B93:D93"/>
    </sheetView>
  </sheetViews>
  <sheetFormatPr defaultColWidth="9.125" defaultRowHeight="12.75"/>
  <cols>
    <col min="1" max="1" width="4.50390625" style="9" customWidth="1"/>
    <col min="2" max="3" width="30.00390625" style="9" customWidth="1"/>
    <col min="4" max="4" width="41.50390625" style="19" customWidth="1"/>
    <col min="5" max="5" width="1.875" style="9" customWidth="1"/>
    <col min="6" max="8" width="9.125" style="9" customWidth="1"/>
    <col min="9" max="9" width="22.375" style="9" customWidth="1"/>
    <col min="10" max="11" width="16.125" style="9" customWidth="1"/>
    <col min="12" max="16384" width="9.125" style="9" customWidth="1"/>
  </cols>
  <sheetData>
    <row r="1" ht="13.5">
      <c r="D1" s="7" t="s">
        <v>77</v>
      </c>
    </row>
    <row r="2" spans="2:4" ht="13.5">
      <c r="B2" s="18"/>
      <c r="C2" s="18" t="s">
        <v>75</v>
      </c>
      <c r="D2" s="18"/>
    </row>
    <row r="4" spans="2:3" ht="13.5">
      <c r="B4" s="9" t="s">
        <v>67</v>
      </c>
      <c r="C4" s="9" t="s">
        <v>100</v>
      </c>
    </row>
    <row r="6" spans="2:4" ht="33" customHeight="1">
      <c r="B6" s="9" t="s">
        <v>66</v>
      </c>
      <c r="C6" s="82" t="s">
        <v>101</v>
      </c>
      <c r="D6" s="82"/>
    </row>
    <row r="8" spans="2:4" ht="13.5">
      <c r="B8" s="21" t="s">
        <v>59</v>
      </c>
      <c r="C8" s="83"/>
      <c r="D8" s="69"/>
    </row>
    <row r="9" spans="2:4" ht="13.5">
      <c r="B9" s="21" t="s">
        <v>68</v>
      </c>
      <c r="C9" s="78"/>
      <c r="D9" s="79"/>
    </row>
    <row r="10" spans="2:4" ht="13.5">
      <c r="B10" s="21" t="s">
        <v>58</v>
      </c>
      <c r="C10" s="76"/>
      <c r="D10" s="77"/>
    </row>
    <row r="11" spans="2:4" ht="13.5">
      <c r="B11" s="21" t="s">
        <v>69</v>
      </c>
      <c r="C11" s="76"/>
      <c r="D11" s="77"/>
    </row>
    <row r="12" spans="2:4" ht="13.5">
      <c r="B12" s="21" t="s">
        <v>70</v>
      </c>
      <c r="C12" s="76"/>
      <c r="D12" s="77"/>
    </row>
    <row r="13" spans="2:4" ht="13.5">
      <c r="B13" s="21" t="s">
        <v>71</v>
      </c>
      <c r="C13" s="76"/>
      <c r="D13" s="77"/>
    </row>
    <row r="14" spans="2:4" ht="13.5">
      <c r="B14" s="21" t="s">
        <v>72</v>
      </c>
      <c r="C14" s="76"/>
      <c r="D14" s="77"/>
    </row>
    <row r="15" spans="2:4" ht="13.5">
      <c r="B15" s="21" t="s">
        <v>73</v>
      </c>
      <c r="C15" s="76"/>
      <c r="D15" s="77"/>
    </row>
    <row r="16" spans="2:4" ht="13.5">
      <c r="B16" s="21" t="s">
        <v>74</v>
      </c>
      <c r="C16" s="76"/>
      <c r="D16" s="77"/>
    </row>
    <row r="17" spans="3:4" ht="13.5">
      <c r="C17" s="6"/>
      <c r="D17" s="22"/>
    </row>
    <row r="18" spans="1:4" ht="13.5">
      <c r="A18" s="9" t="s">
        <v>3</v>
      </c>
      <c r="B18" s="85" t="s">
        <v>92</v>
      </c>
      <c r="C18" s="85"/>
      <c r="D18" s="85"/>
    </row>
    <row r="19" spans="3:4" ht="13.5">
      <c r="C19" s="1"/>
      <c r="D19" s="23"/>
    </row>
    <row r="20" spans="2:4" ht="21" customHeight="1">
      <c r="B20" s="5" t="s">
        <v>19</v>
      </c>
      <c r="C20" s="24" t="s">
        <v>2</v>
      </c>
      <c r="D20" s="6"/>
    </row>
    <row r="21" spans="2:4" ht="13.5">
      <c r="B21" s="21" t="s">
        <v>26</v>
      </c>
      <c r="C21" s="25">
        <f>'część (1)'!H$6</f>
        <v>0</v>
      </c>
      <c r="D21" s="26"/>
    </row>
    <row r="22" spans="2:4" ht="13.5">
      <c r="B22" s="21" t="s">
        <v>27</v>
      </c>
      <c r="C22" s="25">
        <f>'część (2)'!H$6</f>
        <v>0</v>
      </c>
      <c r="D22" s="26"/>
    </row>
    <row r="23" spans="2:4" ht="13.5">
      <c r="B23" s="21" t="s">
        <v>28</v>
      </c>
      <c r="C23" s="25">
        <f>'część (3)'!H$6</f>
        <v>0</v>
      </c>
      <c r="D23" s="26"/>
    </row>
    <row r="24" spans="2:4" ht="13.5">
      <c r="B24" s="21" t="s">
        <v>29</v>
      </c>
      <c r="C24" s="25">
        <f>'część (4)'!H$6</f>
        <v>0</v>
      </c>
      <c r="D24" s="26"/>
    </row>
    <row r="25" spans="2:4" ht="13.5">
      <c r="B25" s="21" t="s">
        <v>30</v>
      </c>
      <c r="C25" s="25">
        <f>'część (5)'!H$6</f>
        <v>0</v>
      </c>
      <c r="D25" s="26"/>
    </row>
    <row r="26" spans="2:4" ht="13.5">
      <c r="B26" s="21" t="s">
        <v>31</v>
      </c>
      <c r="C26" s="25">
        <f>'część (6)'!H$6</f>
        <v>0</v>
      </c>
      <c r="D26" s="26"/>
    </row>
    <row r="27" spans="2:4" ht="13.5">
      <c r="B27" s="21" t="s">
        <v>32</v>
      </c>
      <c r="C27" s="25">
        <f>'część (7)'!H$6</f>
        <v>0</v>
      </c>
      <c r="D27" s="26"/>
    </row>
    <row r="28" spans="2:4" ht="13.5">
      <c r="B28" s="21" t="s">
        <v>33</v>
      </c>
      <c r="C28" s="25">
        <f>'część (8)'!H$6</f>
        <v>0</v>
      </c>
      <c r="D28" s="26"/>
    </row>
    <row r="29" spans="2:4" ht="13.5">
      <c r="B29" s="21" t="s">
        <v>34</v>
      </c>
      <c r="C29" s="25">
        <f>'część (9)'!H$6</f>
        <v>0</v>
      </c>
      <c r="D29" s="26"/>
    </row>
    <row r="30" spans="2:4" ht="13.5">
      <c r="B30" s="21" t="s">
        <v>35</v>
      </c>
      <c r="C30" s="25">
        <f>'część (10)'!H$6</f>
        <v>0</v>
      </c>
      <c r="D30" s="26"/>
    </row>
    <row r="31" spans="2:4" ht="13.5">
      <c r="B31" s="21" t="s">
        <v>36</v>
      </c>
      <c r="C31" s="25">
        <f>'część (11)'!H$6</f>
        <v>0</v>
      </c>
      <c r="D31" s="26"/>
    </row>
    <row r="32" spans="2:4" ht="13.5">
      <c r="B32" s="21" t="s">
        <v>37</v>
      </c>
      <c r="C32" s="25">
        <f>'część (12)'!H$6</f>
        <v>0</v>
      </c>
      <c r="D32" s="26"/>
    </row>
    <row r="33" spans="2:4" ht="13.5">
      <c r="B33" s="21" t="s">
        <v>38</v>
      </c>
      <c r="C33" s="25">
        <f>'część (13)'!H$6</f>
        <v>0</v>
      </c>
      <c r="D33" s="26"/>
    </row>
    <row r="34" spans="2:4" ht="13.5">
      <c r="B34" s="21" t="s">
        <v>39</v>
      </c>
      <c r="C34" s="25">
        <f>'część (14)'!H$6</f>
        <v>0</v>
      </c>
      <c r="D34" s="26"/>
    </row>
    <row r="35" spans="2:4" ht="13.5">
      <c r="B35" s="21" t="s">
        <v>40</v>
      </c>
      <c r="C35" s="25">
        <f>'część (15)'!H$6</f>
        <v>0</v>
      </c>
      <c r="D35" s="26"/>
    </row>
    <row r="36" spans="2:4" ht="13.5">
      <c r="B36" s="21" t="s">
        <v>41</v>
      </c>
      <c r="C36" s="25">
        <f>'część (16)'!H$6</f>
        <v>0</v>
      </c>
      <c r="D36" s="26"/>
    </row>
    <row r="37" spans="2:4" ht="13.5">
      <c r="B37" s="21" t="s">
        <v>42</v>
      </c>
      <c r="C37" s="25">
        <f>'część (17)'!H$6</f>
        <v>0</v>
      </c>
      <c r="D37" s="26"/>
    </row>
    <row r="38" spans="2:4" ht="13.5">
      <c r="B38" s="21" t="s">
        <v>43</v>
      </c>
      <c r="C38" s="25">
        <f>'część (18)'!H$6</f>
        <v>0</v>
      </c>
      <c r="D38" s="26"/>
    </row>
    <row r="39" spans="2:4" ht="13.5">
      <c r="B39" s="21" t="s">
        <v>44</v>
      </c>
      <c r="C39" s="25">
        <f>'część (19)'!H$6</f>
        <v>0</v>
      </c>
      <c r="D39" s="26"/>
    </row>
    <row r="40" spans="2:4" ht="13.5">
      <c r="B40" s="21" t="s">
        <v>45</v>
      </c>
      <c r="C40" s="25">
        <f>'część (20)'!H$6</f>
        <v>0</v>
      </c>
      <c r="D40" s="26"/>
    </row>
    <row r="41" spans="2:4" ht="13.5">
      <c r="B41" s="21" t="s">
        <v>46</v>
      </c>
      <c r="C41" s="25">
        <f>'część (21)'!H$6</f>
        <v>0</v>
      </c>
      <c r="D41" s="26"/>
    </row>
    <row r="42" spans="2:4" ht="13.5">
      <c r="B42" s="21" t="s">
        <v>47</v>
      </c>
      <c r="C42" s="25">
        <f>'część (22)'!H$6</f>
        <v>0</v>
      </c>
      <c r="D42" s="26"/>
    </row>
    <row r="43" spans="2:4" ht="13.5">
      <c r="B43" s="21" t="s">
        <v>48</v>
      </c>
      <c r="C43" s="25">
        <f>'część (23)'!H$6</f>
        <v>0</v>
      </c>
      <c r="D43" s="26"/>
    </row>
    <row r="44" spans="2:4" ht="13.5">
      <c r="B44" s="21" t="s">
        <v>49</v>
      </c>
      <c r="C44" s="25">
        <f>'część (24)'!H$6</f>
        <v>0</v>
      </c>
      <c r="D44" s="26"/>
    </row>
    <row r="45" spans="2:4" ht="13.5">
      <c r="B45" s="21" t="s">
        <v>50</v>
      </c>
      <c r="C45" s="25">
        <f>'część (25)'!H$6</f>
        <v>0</v>
      </c>
      <c r="D45" s="26"/>
    </row>
    <row r="46" spans="2:4" ht="13.5">
      <c r="B46" s="21" t="s">
        <v>51</v>
      </c>
      <c r="C46" s="25">
        <f>'część (26)'!H$6</f>
        <v>0</v>
      </c>
      <c r="D46" s="26"/>
    </row>
    <row r="47" spans="2:4" ht="13.5">
      <c r="B47" s="21" t="s">
        <v>102</v>
      </c>
      <c r="C47" s="25">
        <f>'część (27)'!H$6</f>
        <v>0</v>
      </c>
      <c r="D47" s="26"/>
    </row>
    <row r="48" spans="2:4" ht="13.5">
      <c r="B48" s="21" t="s">
        <v>103</v>
      </c>
      <c r="C48" s="25">
        <f>'część (28)'!H$6</f>
        <v>0</v>
      </c>
      <c r="D48" s="26"/>
    </row>
    <row r="49" spans="2:4" ht="13.5">
      <c r="B49" s="21" t="s">
        <v>104</v>
      </c>
      <c r="C49" s="25">
        <f>'część (29)'!H$6</f>
        <v>0</v>
      </c>
      <c r="D49" s="26"/>
    </row>
    <row r="50" spans="2:4" ht="13.5">
      <c r="B50" s="21" t="s">
        <v>105</v>
      </c>
      <c r="C50" s="25">
        <f>'część (30)'!H$6</f>
        <v>0</v>
      </c>
      <c r="D50" s="26"/>
    </row>
    <row r="51" spans="2:4" ht="13.5">
      <c r="B51" s="21" t="s">
        <v>106</v>
      </c>
      <c r="C51" s="25">
        <f>'część (31)'!H$6</f>
        <v>0</v>
      </c>
      <c r="D51" s="26"/>
    </row>
    <row r="52" spans="2:4" ht="13.5">
      <c r="B52" s="21" t="s">
        <v>107</v>
      </c>
      <c r="C52" s="25">
        <f>'część (32)'!H$6</f>
        <v>0</v>
      </c>
      <c r="D52" s="26"/>
    </row>
    <row r="53" spans="2:4" ht="13.5">
      <c r="B53" s="21" t="s">
        <v>108</v>
      </c>
      <c r="C53" s="25">
        <f>'część (33)'!H$6</f>
        <v>0</v>
      </c>
      <c r="D53" s="26"/>
    </row>
    <row r="54" spans="2:4" ht="13.5">
      <c r="B54" s="21" t="s">
        <v>109</v>
      </c>
      <c r="C54" s="25">
        <f>'część (34)'!H$6</f>
        <v>0</v>
      </c>
      <c r="D54" s="26"/>
    </row>
    <row r="55" spans="2:4" ht="13.5">
      <c r="B55" s="21" t="s">
        <v>110</v>
      </c>
      <c r="C55" s="25">
        <f>'część (35)'!H$6</f>
        <v>0</v>
      </c>
      <c r="D55" s="26"/>
    </row>
    <row r="56" spans="2:4" ht="13.5">
      <c r="B56" s="21" t="s">
        <v>111</v>
      </c>
      <c r="C56" s="25">
        <f>'część (36)'!H$6</f>
        <v>0</v>
      </c>
      <c r="D56" s="26"/>
    </row>
    <row r="57" spans="2:4" ht="13.5">
      <c r="B57" s="21" t="s">
        <v>112</v>
      </c>
      <c r="C57" s="25">
        <f>'część (37)'!H$6</f>
        <v>0</v>
      </c>
      <c r="D57" s="26"/>
    </row>
    <row r="58" spans="2:4" ht="13.5">
      <c r="B58" s="21" t="s">
        <v>113</v>
      </c>
      <c r="C58" s="25">
        <f>'część (38)'!H$6</f>
        <v>0</v>
      </c>
      <c r="D58" s="26"/>
    </row>
    <row r="59" spans="2:4" ht="13.5">
      <c r="B59" s="21" t="s">
        <v>114</v>
      </c>
      <c r="C59" s="25">
        <f>'część (39)'!H$6</f>
        <v>0</v>
      </c>
      <c r="D59" s="26"/>
    </row>
    <row r="60" spans="2:4" ht="13.5">
      <c r="B60" s="21" t="s">
        <v>115</v>
      </c>
      <c r="C60" s="25">
        <f>'część (40)'!H$6</f>
        <v>0</v>
      </c>
      <c r="D60" s="26"/>
    </row>
    <row r="61" spans="2:4" ht="13.5">
      <c r="B61" s="21" t="s">
        <v>116</v>
      </c>
      <c r="C61" s="25">
        <f>'część (41)'!H$6</f>
        <v>0</v>
      </c>
      <c r="D61" s="26"/>
    </row>
    <row r="62" spans="2:4" ht="13.5">
      <c r="B62" s="21" t="s">
        <v>117</v>
      </c>
      <c r="C62" s="25">
        <f>'część (42)'!H$6</f>
        <v>0</v>
      </c>
      <c r="D62" s="26"/>
    </row>
    <row r="63" spans="2:4" ht="13.5">
      <c r="B63" s="21" t="s">
        <v>118</v>
      </c>
      <c r="C63" s="25">
        <f>'część (43)'!H$6</f>
        <v>0</v>
      </c>
      <c r="D63" s="26"/>
    </row>
    <row r="64" spans="2:4" ht="13.5">
      <c r="B64" s="21" t="s">
        <v>119</v>
      </c>
      <c r="C64" s="25">
        <f>'część (44)'!H$6</f>
        <v>0</v>
      </c>
      <c r="D64" s="26"/>
    </row>
    <row r="65" spans="2:4" ht="13.5">
      <c r="B65" s="21" t="s">
        <v>120</v>
      </c>
      <c r="C65" s="25">
        <f>'część (45)'!H$6</f>
        <v>0</v>
      </c>
      <c r="D65" s="26"/>
    </row>
    <row r="66" spans="2:4" ht="13.5">
      <c r="B66" s="21" t="s">
        <v>121</v>
      </c>
      <c r="C66" s="25">
        <f>'część (46)'!H$6</f>
        <v>0</v>
      </c>
      <c r="D66" s="26"/>
    </row>
    <row r="67" spans="2:4" ht="13.5">
      <c r="B67" s="21" t="s">
        <v>122</v>
      </c>
      <c r="C67" s="25">
        <f>'część (47)'!H$6</f>
        <v>0</v>
      </c>
      <c r="D67" s="26"/>
    </row>
    <row r="68" spans="2:4" ht="13.5">
      <c r="B68" s="21" t="s">
        <v>123</v>
      </c>
      <c r="C68" s="25">
        <f>'część (48)'!H$6</f>
        <v>0</v>
      </c>
      <c r="D68" s="26"/>
    </row>
    <row r="69" spans="2:4" ht="13.5">
      <c r="B69" s="21" t="s">
        <v>124</v>
      </c>
      <c r="C69" s="25">
        <f>'część (49)'!H$6</f>
        <v>0</v>
      </c>
      <c r="D69" s="26"/>
    </row>
    <row r="70" spans="2:4" ht="13.5">
      <c r="B70" s="21" t="s">
        <v>125</v>
      </c>
      <c r="C70" s="25">
        <f>'część (50)'!H$6</f>
        <v>0</v>
      </c>
      <c r="D70" s="26"/>
    </row>
    <row r="71" spans="2:4" ht="13.5">
      <c r="B71" s="21" t="s">
        <v>126</v>
      </c>
      <c r="C71" s="25">
        <f>'część (51)'!H$6</f>
        <v>0</v>
      </c>
      <c r="D71" s="26"/>
    </row>
    <row r="72" spans="2:4" ht="13.5">
      <c r="B72" s="21" t="s">
        <v>127</v>
      </c>
      <c r="C72" s="25">
        <f>'część (52)'!H$6</f>
        <v>0</v>
      </c>
      <c r="D72" s="26"/>
    </row>
    <row r="73" spans="2:4" ht="13.5">
      <c r="B73" s="21" t="s">
        <v>128</v>
      </c>
      <c r="C73" s="25">
        <f>'część (53)'!H$6</f>
        <v>0</v>
      </c>
      <c r="D73" s="26"/>
    </row>
    <row r="74" spans="2:4" ht="11.25" customHeight="1">
      <c r="B74" s="40"/>
      <c r="C74" s="41"/>
      <c r="D74" s="26"/>
    </row>
    <row r="75" spans="3:4" ht="13.5" hidden="1">
      <c r="C75" s="38"/>
      <c r="D75" s="26"/>
    </row>
    <row r="76" spans="3:4" ht="0.75" customHeight="1" hidden="1">
      <c r="C76" s="38"/>
      <c r="D76" s="26"/>
    </row>
    <row r="77" spans="3:4" ht="30" customHeight="1" hidden="1">
      <c r="C77" s="38"/>
      <c r="D77" s="26"/>
    </row>
    <row r="78" spans="3:4" ht="13.5" hidden="1">
      <c r="C78" s="38"/>
      <c r="D78" s="26"/>
    </row>
    <row r="79" spans="3:4" ht="13.5" hidden="1">
      <c r="C79" s="38"/>
      <c r="D79" s="26"/>
    </row>
    <row r="80" spans="3:4" ht="2.25" customHeight="1" hidden="1">
      <c r="C80" s="38"/>
      <c r="D80" s="26"/>
    </row>
    <row r="81" spans="3:4" ht="2.25" customHeight="1" hidden="1">
      <c r="C81" s="38"/>
      <c r="D81" s="26"/>
    </row>
    <row r="82" spans="3:4" ht="0.75" customHeight="1" hidden="1">
      <c r="C82" s="38"/>
      <c r="D82" s="26"/>
    </row>
    <row r="83" spans="3:4" ht="13.5" hidden="1">
      <c r="C83" s="38"/>
      <c r="D83" s="26"/>
    </row>
    <row r="84" spans="3:4" ht="5.25" customHeight="1">
      <c r="C84" s="38"/>
      <c r="D84" s="26"/>
    </row>
    <row r="85" spans="1:4" ht="82.5" customHeight="1">
      <c r="A85" s="9" t="s">
        <v>4</v>
      </c>
      <c r="B85" s="85" t="s">
        <v>91</v>
      </c>
      <c r="C85" s="85"/>
      <c r="D85" s="85"/>
    </row>
    <row r="86" spans="1:4" ht="30" customHeight="1">
      <c r="A86" s="9" t="s">
        <v>5</v>
      </c>
      <c r="B86" s="75" t="s">
        <v>88</v>
      </c>
      <c r="C86" s="75"/>
      <c r="D86" s="75"/>
    </row>
    <row r="87" spans="1:4" ht="69.75" customHeight="1">
      <c r="A87" s="68" t="s">
        <v>6</v>
      </c>
      <c r="B87" s="87" t="s">
        <v>532</v>
      </c>
      <c r="C87" s="87"/>
      <c r="D87" s="87"/>
    </row>
    <row r="88" spans="1:4" ht="41.25" customHeight="1">
      <c r="A88" s="9" t="s">
        <v>55</v>
      </c>
      <c r="B88" s="86" t="s">
        <v>93</v>
      </c>
      <c r="C88" s="86"/>
      <c r="D88" s="86"/>
    </row>
    <row r="89" spans="1:4" s="27" customFormat="1" ht="72" customHeight="1">
      <c r="A89" s="9" t="s">
        <v>62</v>
      </c>
      <c r="B89" s="80" t="s">
        <v>162</v>
      </c>
      <c r="C89" s="80"/>
      <c r="D89" s="80"/>
    </row>
    <row r="90" spans="1:4" s="27" customFormat="1" ht="72.75" customHeight="1">
      <c r="A90" s="9" t="s">
        <v>7</v>
      </c>
      <c r="B90" s="80" t="s">
        <v>163</v>
      </c>
      <c r="C90" s="80"/>
      <c r="D90" s="80"/>
    </row>
    <row r="91" spans="1:4" s="27" customFormat="1" ht="83.25" customHeight="1">
      <c r="A91" s="9" t="s">
        <v>8</v>
      </c>
      <c r="B91" s="80" t="s">
        <v>164</v>
      </c>
      <c r="C91" s="80"/>
      <c r="D91" s="80"/>
    </row>
    <row r="92" spans="1:4" s="27" customFormat="1" ht="72.75" customHeight="1">
      <c r="A92" s="9" t="s">
        <v>21</v>
      </c>
      <c r="B92" s="80" t="s">
        <v>165</v>
      </c>
      <c r="C92" s="80"/>
      <c r="D92" s="80"/>
    </row>
    <row r="93" spans="1:4" ht="39.75" customHeight="1">
      <c r="A93" s="9" t="s">
        <v>61</v>
      </c>
      <c r="B93" s="80" t="s">
        <v>24</v>
      </c>
      <c r="C93" s="80"/>
      <c r="D93" s="80"/>
    </row>
    <row r="94" spans="1:4" ht="32.25" customHeight="1">
      <c r="A94" s="9" t="s">
        <v>1</v>
      </c>
      <c r="B94" s="81" t="s">
        <v>56</v>
      </c>
      <c r="C94" s="81"/>
      <c r="D94" s="81"/>
    </row>
    <row r="95" spans="1:4" ht="39" customHeight="1">
      <c r="A95" s="9" t="s">
        <v>0</v>
      </c>
      <c r="B95" s="80" t="s">
        <v>57</v>
      </c>
      <c r="C95" s="80"/>
      <c r="D95" s="80"/>
    </row>
    <row r="96" spans="1:4" ht="33.75" customHeight="1">
      <c r="A96" s="9" t="s">
        <v>64</v>
      </c>
      <c r="B96" s="80" t="s">
        <v>82</v>
      </c>
      <c r="C96" s="80"/>
      <c r="D96" s="80"/>
    </row>
    <row r="97" spans="2:4" ht="33.75" customHeight="1">
      <c r="B97" s="80" t="s">
        <v>80</v>
      </c>
      <c r="C97" s="80"/>
      <c r="D97" s="80"/>
    </row>
    <row r="98" spans="2:4" ht="30" customHeight="1">
      <c r="B98" s="84" t="s">
        <v>81</v>
      </c>
      <c r="C98" s="84"/>
      <c r="D98" s="84"/>
    </row>
    <row r="99" spans="1:4" ht="18" customHeight="1">
      <c r="A99" s="9" t="s">
        <v>65</v>
      </c>
      <c r="B99" s="4" t="s">
        <v>9</v>
      </c>
      <c r="C99" s="1"/>
      <c r="D99" s="9"/>
    </row>
    <row r="100" spans="1:4" ht="18" customHeight="1">
      <c r="A100" s="29"/>
      <c r="B100" s="72" t="s">
        <v>22</v>
      </c>
      <c r="C100" s="73"/>
      <c r="D100" s="74"/>
    </row>
    <row r="101" spans="2:4" ht="18" customHeight="1">
      <c r="B101" s="72" t="s">
        <v>10</v>
      </c>
      <c r="C101" s="74"/>
      <c r="D101" s="21"/>
    </row>
    <row r="102" spans="2:4" ht="18" customHeight="1">
      <c r="B102" s="70"/>
      <c r="C102" s="71"/>
      <c r="D102" s="21"/>
    </row>
    <row r="103" spans="2:4" ht="18" customHeight="1">
      <c r="B103" s="70"/>
      <c r="C103" s="71"/>
      <c r="D103" s="21"/>
    </row>
    <row r="104" spans="2:4" ht="18" customHeight="1">
      <c r="B104" s="70"/>
      <c r="C104" s="71"/>
      <c r="D104" s="21"/>
    </row>
    <row r="105" spans="2:4" ht="18" customHeight="1">
      <c r="B105" s="31" t="s">
        <v>12</v>
      </c>
      <c r="C105" s="31"/>
      <c r="D105" s="7"/>
    </row>
    <row r="106" spans="2:4" ht="18" customHeight="1">
      <c r="B106" s="72" t="s">
        <v>23</v>
      </c>
      <c r="C106" s="73"/>
      <c r="D106" s="74"/>
    </row>
    <row r="107" spans="2:4" ht="18" customHeight="1">
      <c r="B107" s="32" t="s">
        <v>10</v>
      </c>
      <c r="C107" s="30" t="s">
        <v>11</v>
      </c>
      <c r="D107" s="33" t="s">
        <v>13</v>
      </c>
    </row>
    <row r="108" spans="2:4" ht="18" customHeight="1">
      <c r="B108" s="34"/>
      <c r="C108" s="30"/>
      <c r="D108" s="35"/>
    </row>
    <row r="109" spans="2:4" ht="18" customHeight="1">
      <c r="B109" s="34"/>
      <c r="C109" s="30"/>
      <c r="D109" s="35"/>
    </row>
    <row r="110" spans="2:4" ht="18" customHeight="1">
      <c r="B110" s="31"/>
      <c r="C110" s="31"/>
      <c r="D110" s="7"/>
    </row>
    <row r="111" spans="2:4" ht="18" customHeight="1">
      <c r="B111" s="72" t="s">
        <v>25</v>
      </c>
      <c r="C111" s="73"/>
      <c r="D111" s="74"/>
    </row>
    <row r="112" spans="2:4" ht="18" customHeight="1">
      <c r="B112" s="72" t="s">
        <v>14</v>
      </c>
      <c r="C112" s="74"/>
      <c r="D112" s="21"/>
    </row>
    <row r="113" spans="2:4" ht="18" customHeight="1">
      <c r="B113" s="69"/>
      <c r="C113" s="69"/>
      <c r="D113" s="21"/>
    </row>
    <row r="114" spans="2:4" ht="34.5" customHeight="1">
      <c r="B114" s="20"/>
      <c r="C114" s="28"/>
      <c r="D114" s="28"/>
    </row>
  </sheetData>
  <sheetProtection/>
  <mergeCells count="34">
    <mergeCell ref="B100:D100"/>
    <mergeCell ref="B93:D93"/>
    <mergeCell ref="B98:D98"/>
    <mergeCell ref="B89:D89"/>
    <mergeCell ref="C12:D12"/>
    <mergeCell ref="B85:D85"/>
    <mergeCell ref="B18:D18"/>
    <mergeCell ref="C16:D16"/>
    <mergeCell ref="B88:D88"/>
    <mergeCell ref="B87:D87"/>
    <mergeCell ref="B101:C101"/>
    <mergeCell ref="B95:D95"/>
    <mergeCell ref="B94:D94"/>
    <mergeCell ref="B97:D97"/>
    <mergeCell ref="B96:D96"/>
    <mergeCell ref="C6:D6"/>
    <mergeCell ref="C13:D13"/>
    <mergeCell ref="C11:D11"/>
    <mergeCell ref="C14:D14"/>
    <mergeCell ref="C8:D8"/>
    <mergeCell ref="B86:D86"/>
    <mergeCell ref="C15:D15"/>
    <mergeCell ref="C9:D9"/>
    <mergeCell ref="C10:D10"/>
    <mergeCell ref="B91:D91"/>
    <mergeCell ref="B92:D92"/>
    <mergeCell ref="B90:D90"/>
    <mergeCell ref="B113:C113"/>
    <mergeCell ref="B102:C102"/>
    <mergeCell ref="B103:C103"/>
    <mergeCell ref="B104:C104"/>
    <mergeCell ref="B106:D106"/>
    <mergeCell ref="B112:C112"/>
    <mergeCell ref="B111:D11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335</v>
      </c>
      <c r="C11" s="21" t="s">
        <v>336</v>
      </c>
      <c r="D11" s="21" t="s">
        <v>337</v>
      </c>
      <c r="E11" s="64">
        <v>200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S90"/>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10</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SUM(N11:N20)</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69" customHeight="1">
      <c r="A11" s="51" t="s">
        <v>3</v>
      </c>
      <c r="B11" s="54" t="s">
        <v>338</v>
      </c>
      <c r="C11" s="55" t="s">
        <v>339</v>
      </c>
      <c r="D11" s="56" t="s">
        <v>147</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503</v>
      </c>
      <c r="C12" s="55" t="s">
        <v>340</v>
      </c>
      <c r="D12" s="56" t="s">
        <v>341</v>
      </c>
      <c r="E12" s="57">
        <v>6480</v>
      </c>
      <c r="F12" s="58" t="s">
        <v>63</v>
      </c>
      <c r="G12" s="42" t="s">
        <v>90</v>
      </c>
      <c r="H12" s="45"/>
      <c r="I12" s="45"/>
      <c r="J12" s="42"/>
      <c r="K12" s="42"/>
      <c r="L12" s="15" t="str">
        <f aca="true" t="shared" si="0" ref="L12:L20">IF(K12=0,"0,00",IF(K12&gt;0,ROUND(E12/K12,2)))</f>
        <v>0,00</v>
      </c>
      <c r="M12" s="42"/>
      <c r="N12" s="43">
        <f aca="true" t="shared" si="1" ref="N12:N20">ROUND(L12*ROUND(M12,2),2)</f>
        <v>0</v>
      </c>
    </row>
    <row r="13" spans="1:14" ht="59.25" customHeight="1">
      <c r="A13" s="51" t="s">
        <v>5</v>
      </c>
      <c r="B13" s="54" t="s">
        <v>503</v>
      </c>
      <c r="C13" s="55" t="s">
        <v>342</v>
      </c>
      <c r="D13" s="56" t="s">
        <v>341</v>
      </c>
      <c r="E13" s="57">
        <v>8100</v>
      </c>
      <c r="F13" s="58" t="s">
        <v>63</v>
      </c>
      <c r="G13" s="42" t="s">
        <v>90</v>
      </c>
      <c r="H13" s="45"/>
      <c r="I13" s="45"/>
      <c r="J13" s="42"/>
      <c r="K13" s="42"/>
      <c r="L13" s="15" t="str">
        <f t="shared" si="0"/>
        <v>0,00</v>
      </c>
      <c r="M13" s="42"/>
      <c r="N13" s="43">
        <f t="shared" si="1"/>
        <v>0</v>
      </c>
    </row>
    <row r="14" spans="1:14" ht="59.25" customHeight="1">
      <c r="A14" s="51" t="s">
        <v>6</v>
      </c>
      <c r="B14" s="54" t="s">
        <v>343</v>
      </c>
      <c r="C14" s="55" t="s">
        <v>344</v>
      </c>
      <c r="D14" s="56" t="s">
        <v>345</v>
      </c>
      <c r="E14" s="57">
        <v>2340</v>
      </c>
      <c r="F14" s="58" t="s">
        <v>63</v>
      </c>
      <c r="G14" s="42" t="s">
        <v>90</v>
      </c>
      <c r="H14" s="45"/>
      <c r="I14" s="45"/>
      <c r="J14" s="42"/>
      <c r="K14" s="42"/>
      <c r="L14" s="15" t="str">
        <f t="shared" si="0"/>
        <v>0,00</v>
      </c>
      <c r="M14" s="42"/>
      <c r="N14" s="43">
        <f t="shared" si="1"/>
        <v>0</v>
      </c>
    </row>
    <row r="15" spans="1:14" ht="59.25" customHeight="1">
      <c r="A15" s="51" t="s">
        <v>55</v>
      </c>
      <c r="B15" s="54" t="s">
        <v>516</v>
      </c>
      <c r="C15" s="55" t="s">
        <v>346</v>
      </c>
      <c r="D15" s="56" t="s">
        <v>147</v>
      </c>
      <c r="E15" s="57">
        <v>1500</v>
      </c>
      <c r="F15" s="58" t="s">
        <v>63</v>
      </c>
      <c r="G15" s="42" t="s">
        <v>90</v>
      </c>
      <c r="H15" s="45"/>
      <c r="I15" s="45"/>
      <c r="J15" s="42"/>
      <c r="K15" s="42"/>
      <c r="L15" s="15" t="str">
        <f t="shared" si="0"/>
        <v>0,00</v>
      </c>
      <c r="M15" s="42"/>
      <c r="N15" s="43">
        <f t="shared" si="1"/>
        <v>0</v>
      </c>
    </row>
    <row r="16" spans="1:14" ht="59.25" customHeight="1">
      <c r="A16" s="51" t="s">
        <v>62</v>
      </c>
      <c r="B16" s="54" t="s">
        <v>516</v>
      </c>
      <c r="C16" s="55" t="s">
        <v>149</v>
      </c>
      <c r="D16" s="56" t="s">
        <v>147</v>
      </c>
      <c r="E16" s="57">
        <v>4320</v>
      </c>
      <c r="F16" s="58" t="s">
        <v>63</v>
      </c>
      <c r="G16" s="42" t="s">
        <v>90</v>
      </c>
      <c r="H16" s="45"/>
      <c r="I16" s="45"/>
      <c r="J16" s="42"/>
      <c r="K16" s="42"/>
      <c r="L16" s="15" t="str">
        <f t="shared" si="0"/>
        <v>0,00</v>
      </c>
      <c r="M16" s="42"/>
      <c r="N16" s="43">
        <f t="shared" si="1"/>
        <v>0</v>
      </c>
    </row>
    <row r="17" spans="1:14" ht="59.25" customHeight="1">
      <c r="A17" s="51" t="s">
        <v>7</v>
      </c>
      <c r="B17" s="54" t="s">
        <v>347</v>
      </c>
      <c r="C17" s="55" t="s">
        <v>208</v>
      </c>
      <c r="D17" s="56" t="s">
        <v>144</v>
      </c>
      <c r="E17" s="57">
        <v>360</v>
      </c>
      <c r="F17" s="58" t="s">
        <v>63</v>
      </c>
      <c r="G17" s="42" t="s">
        <v>90</v>
      </c>
      <c r="H17" s="45"/>
      <c r="I17" s="45"/>
      <c r="J17" s="42"/>
      <c r="K17" s="42"/>
      <c r="L17" s="15" t="str">
        <f t="shared" si="0"/>
        <v>0,00</v>
      </c>
      <c r="M17" s="42"/>
      <c r="N17" s="43">
        <f t="shared" si="1"/>
        <v>0</v>
      </c>
    </row>
    <row r="18" spans="1:14" ht="59.25" customHeight="1">
      <c r="A18" s="51" t="s">
        <v>8</v>
      </c>
      <c r="B18" s="54" t="s">
        <v>348</v>
      </c>
      <c r="C18" s="55" t="s">
        <v>349</v>
      </c>
      <c r="D18" s="56" t="s">
        <v>350</v>
      </c>
      <c r="E18" s="57">
        <v>540</v>
      </c>
      <c r="F18" s="58" t="s">
        <v>63</v>
      </c>
      <c r="G18" s="42" t="s">
        <v>90</v>
      </c>
      <c r="H18" s="45"/>
      <c r="I18" s="45"/>
      <c r="J18" s="42"/>
      <c r="K18" s="42"/>
      <c r="L18" s="15" t="str">
        <f t="shared" si="0"/>
        <v>0,00</v>
      </c>
      <c r="M18" s="42"/>
      <c r="N18" s="43">
        <f t="shared" si="1"/>
        <v>0</v>
      </c>
    </row>
    <row r="19" spans="1:14" ht="59.25" customHeight="1">
      <c r="A19" s="51" t="s">
        <v>21</v>
      </c>
      <c r="B19" s="54" t="s">
        <v>351</v>
      </c>
      <c r="C19" s="55" t="s">
        <v>207</v>
      </c>
      <c r="D19" s="56" t="s">
        <v>147</v>
      </c>
      <c r="E19" s="57">
        <v>300</v>
      </c>
      <c r="F19" s="58" t="s">
        <v>63</v>
      </c>
      <c r="G19" s="42" t="s">
        <v>90</v>
      </c>
      <c r="H19" s="45"/>
      <c r="I19" s="45"/>
      <c r="J19" s="42"/>
      <c r="K19" s="42"/>
      <c r="L19" s="15" t="str">
        <f t="shared" si="0"/>
        <v>0,00</v>
      </c>
      <c r="M19" s="42"/>
      <c r="N19" s="43">
        <f t="shared" si="1"/>
        <v>0</v>
      </c>
    </row>
    <row r="20" spans="1:14" ht="59.25" customHeight="1">
      <c r="A20" s="51" t="s">
        <v>61</v>
      </c>
      <c r="B20" s="54" t="s">
        <v>352</v>
      </c>
      <c r="C20" s="55" t="s">
        <v>159</v>
      </c>
      <c r="D20" s="56" t="s">
        <v>144</v>
      </c>
      <c r="E20" s="57">
        <v>720</v>
      </c>
      <c r="F20" s="58" t="s">
        <v>63</v>
      </c>
      <c r="G20" s="42" t="s">
        <v>90</v>
      </c>
      <c r="H20" s="45"/>
      <c r="I20" s="45"/>
      <c r="J20" s="42"/>
      <c r="K20" s="42"/>
      <c r="L20" s="15" t="str">
        <f t="shared" si="0"/>
        <v>0,00</v>
      </c>
      <c r="M20" s="42"/>
      <c r="N20" s="43">
        <f t="shared" si="1"/>
        <v>0</v>
      </c>
    </row>
    <row r="21" spans="1:16" s="9" customFormat="1" ht="24" customHeight="1">
      <c r="A21" s="59"/>
      <c r="B21" s="60"/>
      <c r="C21" s="61"/>
      <c r="D21" s="62"/>
      <c r="E21" s="63"/>
      <c r="F21" s="47"/>
      <c r="G21" s="48"/>
      <c r="H21" s="49"/>
      <c r="I21" s="49"/>
      <c r="J21" s="48"/>
      <c r="K21" s="48"/>
      <c r="L21" s="48"/>
      <c r="M21" s="48"/>
      <c r="N21" s="50"/>
      <c r="P21" s="46"/>
    </row>
    <row r="22" spans="1:16" s="9" customFormat="1" ht="24" customHeight="1">
      <c r="A22" s="47"/>
      <c r="B22" s="92" t="s">
        <v>515</v>
      </c>
      <c r="C22" s="92"/>
      <c r="D22" s="92"/>
      <c r="E22" s="92"/>
      <c r="F22" s="92"/>
      <c r="G22" s="48"/>
      <c r="H22" s="49"/>
      <c r="I22" s="49"/>
      <c r="J22" s="48"/>
      <c r="K22" s="48"/>
      <c r="L22" s="48"/>
      <c r="M22" s="48"/>
      <c r="N22" s="50"/>
      <c r="P22" s="46"/>
    </row>
    <row r="23" spans="2:6" s="2" customFormat="1" ht="21.75" customHeight="1">
      <c r="B23" s="75"/>
      <c r="C23" s="75"/>
      <c r="D23" s="75"/>
      <c r="E23" s="75"/>
      <c r="F23" s="75"/>
    </row>
    <row r="24" s="2" customFormat="1" ht="13.5">
      <c r="E24" s="39"/>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sheetData>
  <sheetProtection/>
  <mergeCells count="4">
    <mergeCell ref="G2:I2"/>
    <mergeCell ref="H6:I6"/>
    <mergeCell ref="B22:F22"/>
    <mergeCell ref="B23:F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353</v>
      </c>
      <c r="C11" s="21" t="s">
        <v>354</v>
      </c>
      <c r="D11" s="21" t="s">
        <v>355</v>
      </c>
      <c r="E11" s="64">
        <v>7200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SUM(N11:N12)</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356</v>
      </c>
      <c r="C11" s="21" t="s">
        <v>357</v>
      </c>
      <c r="D11" s="21" t="s">
        <v>358</v>
      </c>
      <c r="E11" s="64">
        <v>1300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356</v>
      </c>
      <c r="C12" s="21" t="s">
        <v>359</v>
      </c>
      <c r="D12" s="21" t="s">
        <v>360</v>
      </c>
      <c r="E12" s="64">
        <v>200</v>
      </c>
      <c r="F12" s="14" t="s">
        <v>63</v>
      </c>
      <c r="G12" s="15" t="s">
        <v>76</v>
      </c>
      <c r="H12" s="44"/>
      <c r="I12" s="44"/>
      <c r="J12" s="16"/>
      <c r="K12" s="15"/>
      <c r="L12" s="15" t="str">
        <f>IF(K12=0,"0,00",IF(K12&gt;0,ROUND(E12/K12,2)))</f>
        <v>0,00</v>
      </c>
      <c r="M12" s="15"/>
      <c r="N12" s="17">
        <f>ROUND(L12*ROUND(M12,2),2)</f>
        <v>0</v>
      </c>
    </row>
    <row r="13" spans="2:3" ht="13.5">
      <c r="B13" s="95"/>
      <c r="C13" s="96"/>
    </row>
    <row r="14" spans="2:17" ht="23.25" customHeight="1">
      <c r="B14" s="93" t="s">
        <v>94</v>
      </c>
      <c r="C14" s="93"/>
      <c r="D14" s="93"/>
      <c r="E14" s="93"/>
      <c r="F14" s="93"/>
      <c r="Q14" s="1"/>
    </row>
    <row r="15" spans="2:17" ht="20.25" customHeight="1">
      <c r="B15" s="75"/>
      <c r="C15" s="94"/>
      <c r="D15" s="94"/>
      <c r="E15" s="94"/>
      <c r="F15" s="94"/>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SUM(N11:N12)</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361</v>
      </c>
      <c r="C11" s="21" t="s">
        <v>362</v>
      </c>
      <c r="D11" s="21" t="s">
        <v>363</v>
      </c>
      <c r="E11" s="64">
        <v>800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361</v>
      </c>
      <c r="C12" s="21" t="s">
        <v>362</v>
      </c>
      <c r="D12" s="21" t="s">
        <v>364</v>
      </c>
      <c r="E12" s="64">
        <v>550</v>
      </c>
      <c r="F12" s="14" t="s">
        <v>63</v>
      </c>
      <c r="G12" s="15" t="s">
        <v>76</v>
      </c>
      <c r="H12" s="44"/>
      <c r="I12" s="44"/>
      <c r="J12" s="16"/>
      <c r="K12" s="15"/>
      <c r="L12" s="15" t="str">
        <f>IF(K12=0,"0,00",IF(K12&gt;0,ROUND(E12/K12,2)))</f>
        <v>0,00</v>
      </c>
      <c r="M12" s="15"/>
      <c r="N12" s="17">
        <f>ROUND(L12*ROUND(M12,2),2)</f>
        <v>0</v>
      </c>
    </row>
    <row r="13" spans="2:3" ht="13.5">
      <c r="B13" s="95"/>
      <c r="C13" s="96"/>
    </row>
    <row r="14" spans="2:17" ht="23.25" customHeight="1">
      <c r="B14" s="93" t="s">
        <v>94</v>
      </c>
      <c r="C14" s="93"/>
      <c r="D14" s="93"/>
      <c r="E14" s="93"/>
      <c r="F14" s="93"/>
      <c r="Q14" s="1"/>
    </row>
    <row r="15" spans="2:17" ht="20.25" customHeight="1">
      <c r="B15" s="75"/>
      <c r="C15" s="94"/>
      <c r="D15" s="94"/>
      <c r="E15" s="94"/>
      <c r="F15" s="94"/>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365</v>
      </c>
      <c r="C11" s="21" t="s">
        <v>366</v>
      </c>
      <c r="D11" s="21" t="s">
        <v>367</v>
      </c>
      <c r="E11" s="64">
        <v>900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S85"/>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15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SUM(N11:N15)</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69" customHeight="1">
      <c r="A11" s="51" t="s">
        <v>3</v>
      </c>
      <c r="B11" s="54" t="s">
        <v>368</v>
      </c>
      <c r="C11" s="55" t="s">
        <v>369</v>
      </c>
      <c r="D11" s="56" t="s">
        <v>370</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368</v>
      </c>
      <c r="C12" s="55" t="s">
        <v>371</v>
      </c>
      <c r="D12" s="56" t="s">
        <v>370</v>
      </c>
      <c r="E12" s="57">
        <v>6480</v>
      </c>
      <c r="F12" s="58" t="s">
        <v>63</v>
      </c>
      <c r="G12" s="42" t="s">
        <v>90</v>
      </c>
      <c r="H12" s="45"/>
      <c r="I12" s="45"/>
      <c r="J12" s="42"/>
      <c r="K12" s="42"/>
      <c r="L12" s="15" t="str">
        <f>IF(K12=0,"0,00",IF(K12&gt;0,ROUND(E12/K12,2)))</f>
        <v>0,00</v>
      </c>
      <c r="M12" s="42"/>
      <c r="N12" s="43">
        <f>ROUND(L12*ROUND(M12,2),2)</f>
        <v>0</v>
      </c>
    </row>
    <row r="13" spans="1:14" ht="59.25" customHeight="1">
      <c r="A13" s="51" t="s">
        <v>5</v>
      </c>
      <c r="B13" s="54" t="s">
        <v>372</v>
      </c>
      <c r="C13" s="55" t="s">
        <v>373</v>
      </c>
      <c r="D13" s="56" t="s">
        <v>370</v>
      </c>
      <c r="E13" s="57">
        <v>8100</v>
      </c>
      <c r="F13" s="58" t="s">
        <v>63</v>
      </c>
      <c r="G13" s="42" t="s">
        <v>90</v>
      </c>
      <c r="H13" s="45"/>
      <c r="I13" s="45"/>
      <c r="J13" s="42"/>
      <c r="K13" s="42"/>
      <c r="L13" s="15" t="str">
        <f>IF(K13=0,"0,00",IF(K13&gt;0,ROUND(E13/K13,2)))</f>
        <v>0,00</v>
      </c>
      <c r="M13" s="42"/>
      <c r="N13" s="43">
        <f>ROUND(L13*ROUND(M13,2),2)</f>
        <v>0</v>
      </c>
    </row>
    <row r="14" spans="1:14" ht="59.25" customHeight="1">
      <c r="A14" s="51" t="s">
        <v>6</v>
      </c>
      <c r="B14" s="54" t="s">
        <v>374</v>
      </c>
      <c r="C14" s="55" t="s">
        <v>375</v>
      </c>
      <c r="D14" s="56" t="s">
        <v>376</v>
      </c>
      <c r="E14" s="57">
        <v>2340</v>
      </c>
      <c r="F14" s="58" t="s">
        <v>63</v>
      </c>
      <c r="G14" s="42" t="s">
        <v>90</v>
      </c>
      <c r="H14" s="45"/>
      <c r="I14" s="45"/>
      <c r="J14" s="42"/>
      <c r="K14" s="42"/>
      <c r="L14" s="15" t="str">
        <f>IF(K14=0,"0,00",IF(K14&gt;0,ROUND(E14/K14,2)))</f>
        <v>0,00</v>
      </c>
      <c r="M14" s="42"/>
      <c r="N14" s="43">
        <f>ROUND(L14*ROUND(M14,2),2)</f>
        <v>0</v>
      </c>
    </row>
    <row r="15" spans="1:14" ht="59.25" customHeight="1">
      <c r="A15" s="51" t="s">
        <v>55</v>
      </c>
      <c r="B15" s="54" t="s">
        <v>377</v>
      </c>
      <c r="C15" s="55" t="s">
        <v>378</v>
      </c>
      <c r="D15" s="56" t="s">
        <v>379</v>
      </c>
      <c r="E15" s="57">
        <v>1500</v>
      </c>
      <c r="F15" s="58" t="s">
        <v>63</v>
      </c>
      <c r="G15" s="42" t="s">
        <v>90</v>
      </c>
      <c r="H15" s="45"/>
      <c r="I15" s="45"/>
      <c r="J15" s="42"/>
      <c r="K15" s="42"/>
      <c r="L15" s="15" t="str">
        <f>IF(K15=0,"0,00",IF(K15&gt;0,ROUND(E15/K15,2)))</f>
        <v>0,00</v>
      </c>
      <c r="M15" s="42"/>
      <c r="N15" s="43">
        <f>ROUND(L15*ROUND(M15,2),2)</f>
        <v>0</v>
      </c>
    </row>
    <row r="16" spans="1:16" s="9" customFormat="1" ht="24" customHeight="1">
      <c r="A16" s="59"/>
      <c r="B16" s="60"/>
      <c r="C16" s="61"/>
      <c r="D16" s="62"/>
      <c r="E16" s="63"/>
      <c r="F16" s="47"/>
      <c r="G16" s="48"/>
      <c r="H16" s="49"/>
      <c r="I16" s="49"/>
      <c r="J16" s="48"/>
      <c r="K16" s="48"/>
      <c r="L16" s="48"/>
      <c r="M16" s="48"/>
      <c r="N16" s="50"/>
      <c r="P16" s="46"/>
    </row>
    <row r="17" spans="1:16" s="9" customFormat="1" ht="24" customHeight="1">
      <c r="A17" s="47"/>
      <c r="B17" s="92" t="s">
        <v>504</v>
      </c>
      <c r="C17" s="92"/>
      <c r="D17" s="92"/>
      <c r="E17" s="92"/>
      <c r="F17" s="92"/>
      <c r="G17" s="48"/>
      <c r="H17" s="49"/>
      <c r="I17" s="49"/>
      <c r="J17" s="48"/>
      <c r="K17" s="48"/>
      <c r="L17" s="48"/>
      <c r="M17" s="48"/>
      <c r="N17" s="50"/>
      <c r="P17" s="46"/>
    </row>
    <row r="18" spans="2:6" s="2" customFormat="1" ht="12.75" customHeight="1">
      <c r="B18" s="75"/>
      <c r="C18" s="75"/>
      <c r="D18" s="75"/>
      <c r="E18" s="75"/>
      <c r="F18" s="75"/>
    </row>
    <row r="19" s="2" customFormat="1" ht="13.5">
      <c r="E19" s="39"/>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sheetData>
  <sheetProtection/>
  <mergeCells count="4">
    <mergeCell ref="G2:I2"/>
    <mergeCell ref="H6:I6"/>
    <mergeCell ref="B17:F17"/>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380</v>
      </c>
      <c r="C11" s="21" t="s">
        <v>381</v>
      </c>
      <c r="D11" s="21" t="s">
        <v>382</v>
      </c>
      <c r="E11" s="64">
        <v>15000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383</v>
      </c>
      <c r="C11" s="21" t="s">
        <v>384</v>
      </c>
      <c r="D11" s="21" t="s">
        <v>385</v>
      </c>
      <c r="E11" s="64">
        <v>5000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386</v>
      </c>
      <c r="C11" s="21" t="s">
        <v>387</v>
      </c>
      <c r="D11" s="21" t="s">
        <v>345</v>
      </c>
      <c r="E11" s="64">
        <v>2000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S95"/>
  <sheetViews>
    <sheetView showGridLines="0" view="pageBreakPreview" zoomScale="80" zoomScaleNormal="80" zoomScaleSheetLayoutView="80" zoomScalePageLayoutView="85" workbookViewId="0" topLeftCell="A19">
      <selection activeCell="B14" sqref="B14"/>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SUM(N11:N23)</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69" customHeight="1">
      <c r="A11" s="51" t="s">
        <v>3</v>
      </c>
      <c r="B11" s="54" t="s">
        <v>129</v>
      </c>
      <c r="C11" s="55" t="s">
        <v>130</v>
      </c>
      <c r="D11" s="56" t="s">
        <v>150</v>
      </c>
      <c r="E11" s="57">
        <v>90</v>
      </c>
      <c r="F11" s="58" t="s">
        <v>63</v>
      </c>
      <c r="G11" s="42" t="s">
        <v>90</v>
      </c>
      <c r="H11" s="45"/>
      <c r="I11" s="45"/>
      <c r="J11" s="42"/>
      <c r="K11" s="42"/>
      <c r="L11" s="15" t="str">
        <f>IF(K11=0,"0,00",IF(K11&gt;0,ROUND(E11/K11,2)))</f>
        <v>0,00</v>
      </c>
      <c r="M11" s="42"/>
      <c r="N11" s="43">
        <f>ROUND(L11*ROUND(M11,2),2)</f>
        <v>0</v>
      </c>
    </row>
    <row r="12" spans="1:14" ht="59.25" customHeight="1">
      <c r="A12" s="51" t="s">
        <v>4</v>
      </c>
      <c r="B12" s="54" t="s">
        <v>529</v>
      </c>
      <c r="C12" s="55" t="s">
        <v>131</v>
      </c>
      <c r="D12" s="56" t="s">
        <v>151</v>
      </c>
      <c r="E12" s="57">
        <v>1260</v>
      </c>
      <c r="F12" s="58" t="s">
        <v>63</v>
      </c>
      <c r="G12" s="42" t="s">
        <v>90</v>
      </c>
      <c r="H12" s="45"/>
      <c r="I12" s="45"/>
      <c r="J12" s="42"/>
      <c r="K12" s="42"/>
      <c r="L12" s="15" t="str">
        <f aca="true" t="shared" si="0" ref="L12:L23">IF(K12=0,"0,00",IF(K12&gt;0,ROUND(E12/K12,2)))</f>
        <v>0,00</v>
      </c>
      <c r="M12" s="42"/>
      <c r="N12" s="43">
        <f aca="true" t="shared" si="1" ref="N12:N23">ROUND(L12*ROUND(M12,2),2)</f>
        <v>0</v>
      </c>
    </row>
    <row r="13" spans="1:14" ht="59.25" customHeight="1">
      <c r="A13" s="51" t="s">
        <v>5</v>
      </c>
      <c r="B13" s="54" t="s">
        <v>529</v>
      </c>
      <c r="C13" s="55" t="s">
        <v>132</v>
      </c>
      <c r="D13" s="56" t="s">
        <v>151</v>
      </c>
      <c r="E13" s="57">
        <v>570</v>
      </c>
      <c r="F13" s="58" t="s">
        <v>63</v>
      </c>
      <c r="G13" s="42" t="s">
        <v>90</v>
      </c>
      <c r="H13" s="45"/>
      <c r="I13" s="45"/>
      <c r="J13" s="42"/>
      <c r="K13" s="42"/>
      <c r="L13" s="15" t="str">
        <f t="shared" si="0"/>
        <v>0,00</v>
      </c>
      <c r="M13" s="42"/>
      <c r="N13" s="43">
        <f t="shared" si="1"/>
        <v>0</v>
      </c>
    </row>
    <row r="14" spans="1:14" ht="59.25" customHeight="1">
      <c r="A14" s="51" t="s">
        <v>6</v>
      </c>
      <c r="B14" s="54" t="s">
        <v>133</v>
      </c>
      <c r="C14" s="55" t="s">
        <v>97</v>
      </c>
      <c r="D14" s="56" t="s">
        <v>134</v>
      </c>
      <c r="E14" s="57">
        <v>1620</v>
      </c>
      <c r="F14" s="58" t="s">
        <v>63</v>
      </c>
      <c r="G14" s="42" t="s">
        <v>90</v>
      </c>
      <c r="H14" s="45"/>
      <c r="I14" s="45"/>
      <c r="J14" s="42"/>
      <c r="K14" s="42"/>
      <c r="L14" s="15" t="str">
        <f t="shared" si="0"/>
        <v>0,00</v>
      </c>
      <c r="M14" s="42"/>
      <c r="N14" s="43">
        <f t="shared" si="1"/>
        <v>0</v>
      </c>
    </row>
    <row r="15" spans="1:14" ht="59.25" customHeight="1">
      <c r="A15" s="51" t="s">
        <v>55</v>
      </c>
      <c r="B15" s="54" t="s">
        <v>135</v>
      </c>
      <c r="C15" s="55" t="s">
        <v>136</v>
      </c>
      <c r="D15" s="56" t="s">
        <v>137</v>
      </c>
      <c r="E15" s="57">
        <v>15</v>
      </c>
      <c r="F15" s="58" t="s">
        <v>63</v>
      </c>
      <c r="G15" s="42" t="s">
        <v>90</v>
      </c>
      <c r="H15" s="45"/>
      <c r="I15" s="45"/>
      <c r="J15" s="42"/>
      <c r="K15" s="42"/>
      <c r="L15" s="15" t="str">
        <f t="shared" si="0"/>
        <v>0,00</v>
      </c>
      <c r="M15" s="42"/>
      <c r="N15" s="43">
        <f t="shared" si="1"/>
        <v>0</v>
      </c>
    </row>
    <row r="16" spans="1:14" ht="59.25" customHeight="1">
      <c r="A16" s="51" t="s">
        <v>62</v>
      </c>
      <c r="B16" s="54" t="s">
        <v>138</v>
      </c>
      <c r="C16" s="55" t="s">
        <v>139</v>
      </c>
      <c r="D16" s="56" t="s">
        <v>86</v>
      </c>
      <c r="E16" s="57">
        <v>9100</v>
      </c>
      <c r="F16" s="58" t="s">
        <v>63</v>
      </c>
      <c r="G16" s="42" t="s">
        <v>90</v>
      </c>
      <c r="H16" s="45"/>
      <c r="I16" s="45"/>
      <c r="J16" s="42"/>
      <c r="K16" s="42"/>
      <c r="L16" s="15" t="str">
        <f t="shared" si="0"/>
        <v>0,00</v>
      </c>
      <c r="M16" s="42"/>
      <c r="N16" s="43">
        <f t="shared" si="1"/>
        <v>0</v>
      </c>
    </row>
    <row r="17" spans="1:14" ht="59.25" customHeight="1">
      <c r="A17" s="51" t="s">
        <v>7</v>
      </c>
      <c r="B17" s="54" t="s">
        <v>140</v>
      </c>
      <c r="C17" s="55" t="s">
        <v>141</v>
      </c>
      <c r="D17" s="56" t="s">
        <v>86</v>
      </c>
      <c r="E17" s="57">
        <v>11340</v>
      </c>
      <c r="F17" s="58" t="s">
        <v>63</v>
      </c>
      <c r="G17" s="42" t="s">
        <v>90</v>
      </c>
      <c r="H17" s="45"/>
      <c r="I17" s="45"/>
      <c r="J17" s="42"/>
      <c r="K17" s="42"/>
      <c r="L17" s="15" t="str">
        <f t="shared" si="0"/>
        <v>0,00</v>
      </c>
      <c r="M17" s="42"/>
      <c r="N17" s="43">
        <f t="shared" si="1"/>
        <v>0</v>
      </c>
    </row>
    <row r="18" spans="1:14" ht="59.25" customHeight="1">
      <c r="A18" s="51" t="s">
        <v>8</v>
      </c>
      <c r="B18" s="54" t="s">
        <v>142</v>
      </c>
      <c r="C18" s="55" t="s">
        <v>143</v>
      </c>
      <c r="D18" s="56" t="s">
        <v>144</v>
      </c>
      <c r="E18" s="57">
        <v>19440</v>
      </c>
      <c r="F18" s="58" t="s">
        <v>63</v>
      </c>
      <c r="G18" s="42" t="s">
        <v>90</v>
      </c>
      <c r="H18" s="45"/>
      <c r="I18" s="45"/>
      <c r="J18" s="42"/>
      <c r="K18" s="42"/>
      <c r="L18" s="15" t="str">
        <f t="shared" si="0"/>
        <v>0,00</v>
      </c>
      <c r="M18" s="42"/>
      <c r="N18" s="43">
        <f t="shared" si="1"/>
        <v>0</v>
      </c>
    </row>
    <row r="19" spans="1:14" ht="59.25" customHeight="1">
      <c r="A19" s="51" t="s">
        <v>21</v>
      </c>
      <c r="B19" s="54" t="s">
        <v>142</v>
      </c>
      <c r="C19" s="55" t="s">
        <v>145</v>
      </c>
      <c r="D19" s="56" t="s">
        <v>144</v>
      </c>
      <c r="E19" s="57">
        <v>6480</v>
      </c>
      <c r="F19" s="58" t="s">
        <v>63</v>
      </c>
      <c r="G19" s="42" t="s">
        <v>90</v>
      </c>
      <c r="H19" s="45"/>
      <c r="I19" s="45"/>
      <c r="J19" s="42"/>
      <c r="K19" s="42"/>
      <c r="L19" s="15" t="str">
        <f t="shared" si="0"/>
        <v>0,00</v>
      </c>
      <c r="M19" s="42"/>
      <c r="N19" s="43">
        <f t="shared" si="1"/>
        <v>0</v>
      </c>
    </row>
    <row r="20" spans="1:14" ht="59.25" customHeight="1">
      <c r="A20" s="51" t="s">
        <v>61</v>
      </c>
      <c r="B20" s="54" t="s">
        <v>146</v>
      </c>
      <c r="C20" s="55" t="s">
        <v>95</v>
      </c>
      <c r="D20" s="56" t="s">
        <v>147</v>
      </c>
      <c r="E20" s="57">
        <v>21600</v>
      </c>
      <c r="F20" s="58" t="s">
        <v>63</v>
      </c>
      <c r="G20" s="42" t="s">
        <v>90</v>
      </c>
      <c r="H20" s="45"/>
      <c r="I20" s="45"/>
      <c r="J20" s="42"/>
      <c r="K20" s="42"/>
      <c r="L20" s="15" t="str">
        <f t="shared" si="0"/>
        <v>0,00</v>
      </c>
      <c r="M20" s="42"/>
      <c r="N20" s="43">
        <f t="shared" si="1"/>
        <v>0</v>
      </c>
    </row>
    <row r="21" spans="1:14" ht="59.25" customHeight="1">
      <c r="A21" s="51" t="s">
        <v>1</v>
      </c>
      <c r="B21" s="54" t="s">
        <v>148</v>
      </c>
      <c r="C21" s="55" t="s">
        <v>149</v>
      </c>
      <c r="D21" s="56" t="s">
        <v>144</v>
      </c>
      <c r="E21" s="57">
        <v>504</v>
      </c>
      <c r="F21" s="58" t="s">
        <v>63</v>
      </c>
      <c r="G21" s="42" t="s">
        <v>90</v>
      </c>
      <c r="H21" s="45"/>
      <c r="I21" s="45"/>
      <c r="J21" s="42"/>
      <c r="K21" s="42"/>
      <c r="L21" s="15" t="str">
        <f t="shared" si="0"/>
        <v>0,00</v>
      </c>
      <c r="M21" s="42"/>
      <c r="N21" s="43">
        <f t="shared" si="1"/>
        <v>0</v>
      </c>
    </row>
    <row r="22" spans="1:14" ht="56.25" customHeight="1">
      <c r="A22" s="51" t="s">
        <v>0</v>
      </c>
      <c r="B22" s="54" t="s">
        <v>148</v>
      </c>
      <c r="C22" s="55" t="s">
        <v>131</v>
      </c>
      <c r="D22" s="56" t="s">
        <v>144</v>
      </c>
      <c r="E22" s="57">
        <v>280</v>
      </c>
      <c r="F22" s="58" t="s">
        <v>63</v>
      </c>
      <c r="G22" s="42" t="s">
        <v>90</v>
      </c>
      <c r="H22" s="45"/>
      <c r="I22" s="45"/>
      <c r="J22" s="42"/>
      <c r="K22" s="42"/>
      <c r="L22" s="15" t="str">
        <f t="shared" si="0"/>
        <v>0,00</v>
      </c>
      <c r="M22" s="42"/>
      <c r="N22" s="43">
        <f t="shared" si="1"/>
        <v>0</v>
      </c>
    </row>
    <row r="23" spans="1:16" s="9" customFormat="1" ht="53.25" customHeight="1">
      <c r="A23" s="51" t="s">
        <v>64</v>
      </c>
      <c r="B23" s="54" t="s">
        <v>148</v>
      </c>
      <c r="C23" s="55" t="s">
        <v>132</v>
      </c>
      <c r="D23" s="56" t="s">
        <v>144</v>
      </c>
      <c r="E23" s="57">
        <v>280</v>
      </c>
      <c r="F23" s="58" t="s">
        <v>63</v>
      </c>
      <c r="G23" s="42" t="s">
        <v>90</v>
      </c>
      <c r="H23" s="45"/>
      <c r="I23" s="45"/>
      <c r="J23" s="42"/>
      <c r="K23" s="42"/>
      <c r="L23" s="15" t="str">
        <f t="shared" si="0"/>
        <v>0,00</v>
      </c>
      <c r="M23" s="42"/>
      <c r="N23" s="43">
        <f t="shared" si="1"/>
        <v>0</v>
      </c>
      <c r="P23" s="46"/>
    </row>
    <row r="24" spans="1:16" s="9" customFormat="1" ht="24" customHeight="1">
      <c r="A24" s="59"/>
      <c r="B24" s="60"/>
      <c r="C24" s="61"/>
      <c r="D24" s="62"/>
      <c r="E24" s="63"/>
      <c r="F24" s="47"/>
      <c r="G24" s="48"/>
      <c r="H24" s="49"/>
      <c r="I24" s="49"/>
      <c r="J24" s="48"/>
      <c r="K24" s="48"/>
      <c r="L24" s="48"/>
      <c r="M24" s="48"/>
      <c r="N24" s="50"/>
      <c r="P24" s="46"/>
    </row>
    <row r="25" spans="1:16" s="9" customFormat="1" ht="26.25" customHeight="1">
      <c r="A25" s="47"/>
      <c r="B25" s="91" t="s">
        <v>152</v>
      </c>
      <c r="C25" s="91"/>
      <c r="D25" s="91"/>
      <c r="E25" s="91"/>
      <c r="F25" s="91"/>
      <c r="G25" s="48"/>
      <c r="H25" s="49"/>
      <c r="I25" s="49"/>
      <c r="J25" s="48"/>
      <c r="K25" s="48"/>
      <c r="L25" s="48"/>
      <c r="M25" s="48"/>
      <c r="N25" s="50"/>
      <c r="P25" s="46"/>
    </row>
    <row r="26" spans="1:16" s="9" customFormat="1" ht="24" customHeight="1">
      <c r="A26" s="47"/>
      <c r="B26" s="92" t="s">
        <v>502</v>
      </c>
      <c r="C26" s="92"/>
      <c r="D26" s="92"/>
      <c r="E26" s="92"/>
      <c r="F26" s="92"/>
      <c r="G26" s="48"/>
      <c r="H26" s="49"/>
      <c r="I26" s="49"/>
      <c r="J26" s="48"/>
      <c r="K26" s="48"/>
      <c r="L26" s="48"/>
      <c r="M26" s="48"/>
      <c r="N26" s="50"/>
      <c r="P26" s="46"/>
    </row>
    <row r="27" spans="2:6" s="2" customFormat="1" ht="25.5" customHeight="1">
      <c r="B27" s="93" t="s">
        <v>153</v>
      </c>
      <c r="C27" s="93"/>
      <c r="D27" s="93"/>
      <c r="E27" s="93"/>
      <c r="F27" s="93"/>
    </row>
    <row r="28" spans="2:6" s="2" customFormat="1" ht="32.25" customHeight="1">
      <c r="B28" s="75"/>
      <c r="C28" s="75"/>
      <c r="D28" s="75"/>
      <c r="E28" s="75"/>
      <c r="F28" s="75"/>
    </row>
    <row r="29" s="2" customFormat="1" ht="13.5">
      <c r="E29" s="39"/>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sheetData>
  <sheetProtection/>
  <mergeCells count="6">
    <mergeCell ref="G2:I2"/>
    <mergeCell ref="H6:I6"/>
    <mergeCell ref="B28:F28"/>
    <mergeCell ref="B25:F25"/>
    <mergeCell ref="B26:F26"/>
    <mergeCell ref="B27:F2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19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388</v>
      </c>
      <c r="C11" s="21" t="s">
        <v>389</v>
      </c>
      <c r="D11" s="21" t="s">
        <v>345</v>
      </c>
      <c r="E11" s="64">
        <v>1200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274</v>
      </c>
      <c r="C11" s="21" t="s">
        <v>390</v>
      </c>
      <c r="D11" s="21" t="s">
        <v>391</v>
      </c>
      <c r="E11" s="64">
        <v>5000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392</v>
      </c>
      <c r="C11" s="21" t="s">
        <v>393</v>
      </c>
      <c r="D11" s="21" t="s">
        <v>394</v>
      </c>
      <c r="E11" s="64">
        <v>80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395</v>
      </c>
      <c r="C11" s="21" t="s">
        <v>143</v>
      </c>
      <c r="D11" s="21" t="s">
        <v>396</v>
      </c>
      <c r="E11" s="64">
        <v>220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397</v>
      </c>
      <c r="C11" s="21" t="s">
        <v>398</v>
      </c>
      <c r="D11" s="21" t="s">
        <v>399</v>
      </c>
      <c r="E11" s="64">
        <v>44000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S83"/>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SUM(N11:N13)</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c r="L10" s="5" t="s">
        <v>53</v>
      </c>
      <c r="M10" s="5" t="s">
        <v>54</v>
      </c>
      <c r="N10" s="5" t="s">
        <v>18</v>
      </c>
    </row>
    <row r="11" spans="1:14" ht="69" customHeight="1">
      <c r="A11" s="51" t="s">
        <v>3</v>
      </c>
      <c r="B11" s="54" t="s">
        <v>505</v>
      </c>
      <c r="C11" s="55" t="s">
        <v>265</v>
      </c>
      <c r="D11" s="56" t="s">
        <v>401</v>
      </c>
      <c r="E11" s="57">
        <v>10</v>
      </c>
      <c r="F11" s="58" t="s">
        <v>89</v>
      </c>
      <c r="G11" s="42" t="s">
        <v>90</v>
      </c>
      <c r="H11" s="45"/>
      <c r="I11" s="45"/>
      <c r="J11" s="42"/>
      <c r="K11" s="42"/>
      <c r="L11" s="15"/>
      <c r="M11" s="42"/>
      <c r="N11" s="43">
        <f>ROUND(L11*ROUND(M11,2),2)</f>
        <v>0</v>
      </c>
    </row>
    <row r="12" spans="1:14" ht="59.25" customHeight="1">
      <c r="A12" s="51" t="s">
        <v>4</v>
      </c>
      <c r="B12" s="54" t="s">
        <v>505</v>
      </c>
      <c r="C12" s="55" t="s">
        <v>95</v>
      </c>
      <c r="D12" s="56" t="s">
        <v>401</v>
      </c>
      <c r="E12" s="57">
        <v>10</v>
      </c>
      <c r="F12" s="58" t="s">
        <v>89</v>
      </c>
      <c r="G12" s="42" t="s">
        <v>90</v>
      </c>
      <c r="H12" s="45"/>
      <c r="I12" s="45"/>
      <c r="J12" s="42"/>
      <c r="K12" s="42"/>
      <c r="L12" s="15"/>
      <c r="M12" s="42"/>
      <c r="N12" s="43">
        <f>ROUND(L12*ROUND(M12,2),2)</f>
        <v>0</v>
      </c>
    </row>
    <row r="13" spans="1:14" ht="59.25" customHeight="1">
      <c r="A13" s="51" t="s">
        <v>5</v>
      </c>
      <c r="B13" s="54" t="s">
        <v>505</v>
      </c>
      <c r="C13" s="55" t="s">
        <v>400</v>
      </c>
      <c r="D13" s="56" t="s">
        <v>402</v>
      </c>
      <c r="E13" s="57">
        <v>15</v>
      </c>
      <c r="F13" s="58" t="s">
        <v>89</v>
      </c>
      <c r="G13" s="42" t="s">
        <v>90</v>
      </c>
      <c r="H13" s="45"/>
      <c r="I13" s="45"/>
      <c r="J13" s="42"/>
      <c r="K13" s="42"/>
      <c r="L13" s="15"/>
      <c r="M13" s="42"/>
      <c r="N13" s="43">
        <f>ROUND(L13*ROUND(M13,2),2)</f>
        <v>0</v>
      </c>
    </row>
    <row r="14" spans="1:16" s="9" customFormat="1" ht="24" customHeight="1">
      <c r="A14" s="59"/>
      <c r="B14" s="60"/>
      <c r="C14" s="61"/>
      <c r="D14" s="62"/>
      <c r="E14" s="63"/>
      <c r="F14" s="47"/>
      <c r="G14" s="48"/>
      <c r="H14" s="49"/>
      <c r="I14" s="49"/>
      <c r="J14" s="48"/>
      <c r="K14" s="48"/>
      <c r="L14" s="48"/>
      <c r="M14" s="48"/>
      <c r="N14" s="50"/>
      <c r="P14" s="46"/>
    </row>
    <row r="15" spans="1:16" s="9" customFormat="1" ht="24" customHeight="1">
      <c r="A15" s="47"/>
      <c r="B15" s="92" t="s">
        <v>94</v>
      </c>
      <c r="C15" s="92"/>
      <c r="D15" s="92"/>
      <c r="E15" s="92"/>
      <c r="F15" s="92"/>
      <c r="G15" s="48"/>
      <c r="H15" s="49"/>
      <c r="I15" s="49"/>
      <c r="J15" s="48"/>
      <c r="K15" s="48"/>
      <c r="L15" s="48"/>
      <c r="M15" s="48"/>
      <c r="N15" s="50"/>
      <c r="P15" s="46"/>
    </row>
    <row r="16" spans="2:6" s="2" customFormat="1" ht="12.75" customHeight="1">
      <c r="B16" s="75"/>
      <c r="C16" s="75"/>
      <c r="D16" s="75"/>
      <c r="E16" s="75"/>
      <c r="F16" s="75"/>
    </row>
    <row r="17" s="2" customFormat="1" ht="13.5">
      <c r="E17" s="39"/>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sheetData>
  <sheetProtection/>
  <mergeCells count="4">
    <mergeCell ref="G2:I2"/>
    <mergeCell ref="H6:I6"/>
    <mergeCell ref="B15:F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SUM(N11:N11)</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c r="L10" s="5" t="s">
        <v>53</v>
      </c>
      <c r="M10" s="5" t="s">
        <v>54</v>
      </c>
      <c r="N10" s="5" t="s">
        <v>18</v>
      </c>
    </row>
    <row r="11" spans="1:14" ht="69" customHeight="1">
      <c r="A11" s="51" t="s">
        <v>3</v>
      </c>
      <c r="B11" s="54" t="s">
        <v>403</v>
      </c>
      <c r="C11" s="55" t="s">
        <v>404</v>
      </c>
      <c r="D11" s="56" t="s">
        <v>405</v>
      </c>
      <c r="E11" s="57">
        <v>50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75"/>
      <c r="C13" s="75"/>
      <c r="D13" s="75"/>
      <c r="E13" s="75"/>
      <c r="F13" s="75"/>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2.50390625" style="1" customWidth="1"/>
    <col min="3" max="3" width="24.125" style="1" customWidth="1"/>
    <col min="4" max="4" width="26.875" style="1" customWidth="1"/>
    <col min="5" max="5" width="8.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26</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SUM(N11:N11)</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c r="L10" s="5" t="s">
        <v>53</v>
      </c>
      <c r="M10" s="5" t="s">
        <v>54</v>
      </c>
      <c r="N10" s="5" t="s">
        <v>18</v>
      </c>
    </row>
    <row r="11" spans="1:14" ht="159.75" customHeight="1">
      <c r="A11" s="51" t="s">
        <v>3</v>
      </c>
      <c r="B11" s="54" t="s">
        <v>406</v>
      </c>
      <c r="C11" s="55" t="s">
        <v>407</v>
      </c>
      <c r="D11" s="56" t="s">
        <v>408</v>
      </c>
      <c r="E11" s="57">
        <v>60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75"/>
      <c r="C13" s="75"/>
      <c r="D13" s="75"/>
      <c r="E13" s="75"/>
      <c r="F13" s="75"/>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30.375" style="1" customWidth="1"/>
    <col min="3" max="3" width="18.503906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159" customHeight="1">
      <c r="A11" s="51" t="s">
        <v>3</v>
      </c>
      <c r="B11" s="54" t="s">
        <v>506</v>
      </c>
      <c r="C11" s="55" t="s">
        <v>409</v>
      </c>
      <c r="D11" s="56" t="s">
        <v>410</v>
      </c>
      <c r="E11" s="57">
        <v>180000</v>
      </c>
      <c r="F11" s="58" t="s">
        <v>63</v>
      </c>
      <c r="G11" s="42" t="s">
        <v>90</v>
      </c>
      <c r="H11" s="45"/>
      <c r="I11" s="45"/>
      <c r="J11" s="42"/>
      <c r="K11" s="42"/>
      <c r="L11" s="15" t="str">
        <f>IF(K11=0,"0,00",IF(K11&gt;0,ROUND(E11/K11,2)))</f>
        <v>0,00</v>
      </c>
      <c r="M11" s="42"/>
      <c r="N11" s="43">
        <f>ROUND(L11*ROUND(M11,2),2)</f>
        <v>0</v>
      </c>
    </row>
    <row r="12" spans="1:14" ht="160.5" customHeight="1">
      <c r="A12" s="51" t="s">
        <v>4</v>
      </c>
      <c r="B12" s="54" t="s">
        <v>506</v>
      </c>
      <c r="C12" s="55" t="s">
        <v>411</v>
      </c>
      <c r="D12" s="56" t="s">
        <v>412</v>
      </c>
      <c r="E12" s="57">
        <v>10000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92" t="s">
        <v>507</v>
      </c>
      <c r="C14" s="92"/>
      <c r="D14" s="92"/>
      <c r="E14" s="92"/>
      <c r="F14" s="92"/>
      <c r="G14" s="48"/>
      <c r="H14" s="49"/>
      <c r="I14" s="49"/>
      <c r="J14" s="48"/>
      <c r="K14" s="48"/>
      <c r="L14" s="48"/>
      <c r="M14" s="48"/>
      <c r="N14" s="50"/>
      <c r="P14" s="46"/>
    </row>
    <row r="15" spans="2:6" s="2" customFormat="1" ht="12.75" customHeight="1">
      <c r="B15" s="75"/>
      <c r="C15" s="75"/>
      <c r="D15" s="75"/>
      <c r="E15" s="75"/>
      <c r="F15" s="75"/>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413</v>
      </c>
      <c r="C11" s="21" t="s">
        <v>414</v>
      </c>
      <c r="D11" s="21" t="s">
        <v>415</v>
      </c>
      <c r="E11" s="64">
        <v>100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6.125" style="1" customWidth="1"/>
    <col min="4" max="4" width="28.50390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SUM(N11:N12)</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154</v>
      </c>
      <c r="C11" s="21" t="s">
        <v>155</v>
      </c>
      <c r="D11" s="21" t="s">
        <v>157</v>
      </c>
      <c r="E11" s="64">
        <v>500</v>
      </c>
      <c r="F11" s="14" t="s">
        <v>63</v>
      </c>
      <c r="G11" s="15" t="s">
        <v>76</v>
      </c>
      <c r="H11" s="44"/>
      <c r="I11" s="44"/>
      <c r="J11" s="16"/>
      <c r="K11" s="16"/>
      <c r="L11" s="15" t="str">
        <f>IF(K11=0,"0,00",IF(K11&gt;0,ROUND(E11/K11,2)))</f>
        <v>0,00</v>
      </c>
      <c r="M11" s="15"/>
      <c r="N11" s="17">
        <f>ROUND(L11*ROUND(M11,2),2)</f>
        <v>0</v>
      </c>
    </row>
    <row r="12" spans="1:14" ht="64.5" customHeight="1">
      <c r="A12" s="51" t="s">
        <v>4</v>
      </c>
      <c r="B12" s="52" t="s">
        <v>154</v>
      </c>
      <c r="C12" s="53" t="s">
        <v>156</v>
      </c>
      <c r="D12" s="53" t="s">
        <v>157</v>
      </c>
      <c r="E12" s="65">
        <v>1200</v>
      </c>
      <c r="F12" s="14" t="s">
        <v>63</v>
      </c>
      <c r="G12" s="15" t="s">
        <v>76</v>
      </c>
      <c r="H12" s="44"/>
      <c r="I12" s="44"/>
      <c r="J12" s="16"/>
      <c r="K12" s="16"/>
      <c r="L12" s="15" t="str">
        <f>IF(K12=0,"0,00",IF(K12&gt;0,ROUND(E12/K12,2)))</f>
        <v>0,00</v>
      </c>
      <c r="M12" s="15"/>
      <c r="N12" s="17">
        <f>ROUND(L12*ROUND(M12,2),2)</f>
        <v>0</v>
      </c>
    </row>
    <row r="13" spans="2:3" ht="13.5">
      <c r="B13" s="95"/>
      <c r="C13" s="96"/>
    </row>
    <row r="14" spans="2:6" ht="31.5" customHeight="1">
      <c r="B14" s="88" t="s">
        <v>94</v>
      </c>
      <c r="C14" s="88"/>
      <c r="D14" s="88"/>
      <c r="E14" s="88"/>
      <c r="F14" s="88"/>
    </row>
    <row r="15" spans="2:6" ht="15" customHeight="1">
      <c r="B15" s="93"/>
      <c r="C15" s="93"/>
      <c r="D15" s="93"/>
      <c r="E15" s="93"/>
      <c r="F15" s="93"/>
    </row>
    <row r="16" spans="2:17" ht="23.25" customHeight="1">
      <c r="B16" s="93"/>
      <c r="C16" s="93"/>
      <c r="D16" s="93"/>
      <c r="E16" s="93"/>
      <c r="F16" s="93"/>
      <c r="Q16" s="1"/>
    </row>
    <row r="17" spans="2:17" ht="20.25" customHeight="1">
      <c r="B17" s="75"/>
      <c r="C17" s="94"/>
      <c r="D17" s="94"/>
      <c r="E17" s="94"/>
      <c r="F17" s="94"/>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7">
    <mergeCell ref="G2:I2"/>
    <mergeCell ref="H6:I6"/>
    <mergeCell ref="B17:F17"/>
    <mergeCell ref="B14:F14"/>
    <mergeCell ref="B15:F15"/>
    <mergeCell ref="B16:F16"/>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29</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SUM(N11:N13)</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69" customHeight="1">
      <c r="A11" s="51" t="s">
        <v>3</v>
      </c>
      <c r="B11" s="54" t="s">
        <v>416</v>
      </c>
      <c r="C11" s="55" t="s">
        <v>417</v>
      </c>
      <c r="D11" s="56" t="s">
        <v>418</v>
      </c>
      <c r="E11" s="57">
        <v>1200</v>
      </c>
      <c r="F11" s="58" t="s">
        <v>63</v>
      </c>
      <c r="G11" s="42" t="s">
        <v>90</v>
      </c>
      <c r="H11" s="45"/>
      <c r="I11" s="45"/>
      <c r="J11" s="42"/>
      <c r="K11" s="42"/>
      <c r="L11" s="15" t="str">
        <f>IF(K11=0,"0,00",IF(K11&gt;0,ROUND(E11/K11,2)))</f>
        <v>0,00</v>
      </c>
      <c r="M11" s="42"/>
      <c r="N11" s="43">
        <f>ROUND(L11*ROUND(M11,2),2)</f>
        <v>0</v>
      </c>
    </row>
    <row r="12" spans="1:14" ht="59.25" customHeight="1">
      <c r="A12" s="51" t="s">
        <v>4</v>
      </c>
      <c r="B12" s="54" t="s">
        <v>419</v>
      </c>
      <c r="C12" s="55" t="s">
        <v>420</v>
      </c>
      <c r="D12" s="56" t="s">
        <v>421</v>
      </c>
      <c r="E12" s="57">
        <v>600</v>
      </c>
      <c r="F12" s="58" t="s">
        <v>63</v>
      </c>
      <c r="G12" s="42" t="s">
        <v>90</v>
      </c>
      <c r="H12" s="45"/>
      <c r="I12" s="45"/>
      <c r="J12" s="42"/>
      <c r="K12" s="42"/>
      <c r="L12" s="15" t="str">
        <f>IF(K12=0,"0,00",IF(K12&gt;0,ROUND(E12/K12,2)))</f>
        <v>0,00</v>
      </c>
      <c r="M12" s="42"/>
      <c r="N12" s="43">
        <f>ROUND(L12*ROUND(M12,2),2)</f>
        <v>0</v>
      </c>
    </row>
    <row r="13" spans="1:14" ht="59.25" customHeight="1">
      <c r="A13" s="51" t="s">
        <v>5</v>
      </c>
      <c r="B13" s="54" t="s">
        <v>422</v>
      </c>
      <c r="C13" s="55" t="s">
        <v>423</v>
      </c>
      <c r="D13" s="56" t="s">
        <v>424</v>
      </c>
      <c r="E13" s="57">
        <v>270</v>
      </c>
      <c r="F13" s="58" t="s">
        <v>63</v>
      </c>
      <c r="G13" s="42" t="s">
        <v>90</v>
      </c>
      <c r="H13" s="45"/>
      <c r="I13" s="45"/>
      <c r="J13" s="42"/>
      <c r="K13" s="42"/>
      <c r="L13" s="15" t="str">
        <f>IF(K13=0,"0,00",IF(K13&gt;0,ROUND(E13/K13,2)))</f>
        <v>0,00</v>
      </c>
      <c r="M13" s="42"/>
      <c r="N13" s="43">
        <f>ROUND(L13*ROUND(M13,2),2)</f>
        <v>0</v>
      </c>
    </row>
    <row r="14" spans="2:6" s="2" customFormat="1" ht="12.75" customHeight="1">
      <c r="B14" s="75"/>
      <c r="C14" s="75"/>
      <c r="D14" s="75"/>
      <c r="E14" s="75"/>
      <c r="F14" s="75"/>
    </row>
    <row r="15" s="2" customFormat="1" ht="13.5">
      <c r="E15" s="39"/>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5.50390625" style="1" customWidth="1"/>
    <col min="3" max="3" width="24.1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65.25" customHeight="1">
      <c r="A11" s="51" t="s">
        <v>3</v>
      </c>
      <c r="B11" s="54" t="s">
        <v>508</v>
      </c>
      <c r="C11" s="55" t="s">
        <v>425</v>
      </c>
      <c r="D11" s="56" t="s">
        <v>426</v>
      </c>
      <c r="E11" s="57">
        <v>95000</v>
      </c>
      <c r="F11" s="58" t="s">
        <v>63</v>
      </c>
      <c r="G11" s="42" t="s">
        <v>90</v>
      </c>
      <c r="H11" s="45"/>
      <c r="I11" s="45"/>
      <c r="J11" s="42"/>
      <c r="K11" s="42"/>
      <c r="L11" s="15" t="str">
        <f>IF(K11=0,"0,00",IF(K11&gt;0,ROUND(E11/K11,2)))</f>
        <v>0,00</v>
      </c>
      <c r="M11" s="42"/>
      <c r="N11" s="43">
        <f>ROUND(L11*ROUND(M11,2),2)</f>
        <v>0</v>
      </c>
    </row>
    <row r="12" spans="1:14" ht="63" customHeight="1">
      <c r="A12" s="51" t="s">
        <v>4</v>
      </c>
      <c r="B12" s="54" t="s">
        <v>508</v>
      </c>
      <c r="C12" s="55" t="s">
        <v>427</v>
      </c>
      <c r="D12" s="56" t="s">
        <v>428</v>
      </c>
      <c r="E12" s="57">
        <v>1500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92" t="s">
        <v>94</v>
      </c>
      <c r="C14" s="92"/>
      <c r="D14" s="92"/>
      <c r="E14" s="92"/>
      <c r="F14" s="92"/>
      <c r="G14" s="48"/>
      <c r="H14" s="49"/>
      <c r="I14" s="49"/>
      <c r="J14" s="48"/>
      <c r="K14" s="48"/>
      <c r="L14" s="48"/>
      <c r="M14" s="48"/>
      <c r="N14" s="50"/>
      <c r="P14" s="46"/>
    </row>
    <row r="15" spans="2:6" s="2" customFormat="1" ht="12.75" customHeight="1">
      <c r="B15" s="75"/>
      <c r="C15" s="75"/>
      <c r="D15" s="75"/>
      <c r="E15" s="75"/>
      <c r="F15" s="75"/>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429</v>
      </c>
      <c r="C11" s="21" t="s">
        <v>430</v>
      </c>
      <c r="D11" s="21" t="s">
        <v>431</v>
      </c>
      <c r="E11" s="64">
        <v>1080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432</v>
      </c>
      <c r="C11" s="21" t="s">
        <v>433</v>
      </c>
      <c r="D11" s="21" t="s">
        <v>434</v>
      </c>
      <c r="E11" s="64">
        <v>2700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6.75390625" style="1" customWidth="1"/>
    <col min="3" max="3" width="24.125" style="1" customWidth="1"/>
    <col min="4" max="4" width="34.50390625" style="1" customWidth="1"/>
    <col min="5" max="5" width="7.375" style="23" customWidth="1"/>
    <col min="6" max="6" width="8.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33</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SUM(N11:N13)</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ht="75" customHeight="1">
      <c r="A11" s="51" t="s">
        <v>3</v>
      </c>
      <c r="B11" s="54" t="s">
        <v>509</v>
      </c>
      <c r="C11" s="55" t="s">
        <v>435</v>
      </c>
      <c r="D11" s="56" t="s">
        <v>436</v>
      </c>
      <c r="E11" s="57">
        <v>120</v>
      </c>
      <c r="F11" s="58" t="s">
        <v>63</v>
      </c>
      <c r="G11" s="42" t="s">
        <v>90</v>
      </c>
      <c r="H11" s="45"/>
      <c r="I11" s="45"/>
      <c r="J11" s="42"/>
      <c r="K11" s="42"/>
      <c r="L11" s="15" t="str">
        <f>IF(K11=0,"0,00",IF(K11&gt;0,ROUND(E11/K11,2)))</f>
        <v>0,00</v>
      </c>
      <c r="M11" s="42"/>
      <c r="N11" s="43">
        <f>ROUND(L11*ROUND(M11,2),2)</f>
        <v>0</v>
      </c>
    </row>
    <row r="12" spans="1:14" ht="75.75" customHeight="1">
      <c r="A12" s="51" t="s">
        <v>4</v>
      </c>
      <c r="B12" s="54" t="s">
        <v>509</v>
      </c>
      <c r="C12" s="55" t="s">
        <v>437</v>
      </c>
      <c r="D12" s="56" t="s">
        <v>436</v>
      </c>
      <c r="E12" s="57">
        <v>90</v>
      </c>
      <c r="F12" s="58" t="s">
        <v>63</v>
      </c>
      <c r="G12" s="42" t="s">
        <v>90</v>
      </c>
      <c r="H12" s="45"/>
      <c r="I12" s="45"/>
      <c r="J12" s="42"/>
      <c r="K12" s="42"/>
      <c r="L12" s="15" t="str">
        <f>IF(K12=0,"0,00",IF(K12&gt;0,ROUND(E12/K12,2)))</f>
        <v>0,00</v>
      </c>
      <c r="M12" s="42"/>
      <c r="N12" s="43">
        <f>ROUND(L12*ROUND(M12,2),2)</f>
        <v>0</v>
      </c>
    </row>
    <row r="13" spans="1:14" ht="72" customHeight="1">
      <c r="A13" s="51" t="s">
        <v>5</v>
      </c>
      <c r="B13" s="54" t="s">
        <v>509</v>
      </c>
      <c r="C13" s="55" t="s">
        <v>438</v>
      </c>
      <c r="D13" s="56" t="s">
        <v>436</v>
      </c>
      <c r="E13" s="57">
        <v>18</v>
      </c>
      <c r="F13" s="58" t="s">
        <v>63</v>
      </c>
      <c r="G13" s="42" t="s">
        <v>90</v>
      </c>
      <c r="H13" s="45"/>
      <c r="I13" s="45"/>
      <c r="J13" s="42"/>
      <c r="K13" s="42"/>
      <c r="L13" s="15" t="str">
        <f>IF(K13=0,"0,00",IF(K13&gt;0,ROUND(E13/K13,2)))</f>
        <v>0,00</v>
      </c>
      <c r="M13" s="42"/>
      <c r="N13" s="43">
        <f>ROUND(L13*ROUND(M13,2),2)</f>
        <v>0</v>
      </c>
    </row>
    <row r="14" spans="2:6" s="2" customFormat="1" ht="12.75" customHeight="1">
      <c r="B14" s="88"/>
      <c r="C14" s="88"/>
      <c r="D14" s="88"/>
      <c r="E14" s="88"/>
      <c r="F14" s="88"/>
    </row>
    <row r="15" spans="2:6" s="2" customFormat="1" ht="19.5" customHeight="1">
      <c r="B15" s="93" t="s">
        <v>94</v>
      </c>
      <c r="C15" s="93"/>
      <c r="D15" s="93"/>
      <c r="E15" s="93"/>
      <c r="F15" s="93"/>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34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446</v>
      </c>
      <c r="I10" s="5" t="str">
        <f>B10</f>
        <v>Skład</v>
      </c>
      <c r="J10" s="5" t="s">
        <v>517</v>
      </c>
      <c r="K10" s="5" t="s">
        <v>52</v>
      </c>
      <c r="L10" s="5" t="s">
        <v>53</v>
      </c>
      <c r="M10" s="5" t="s">
        <v>54</v>
      </c>
      <c r="N10" s="5" t="s">
        <v>18</v>
      </c>
    </row>
    <row r="11" spans="1:14" ht="152.25" customHeight="1">
      <c r="A11" s="51" t="s">
        <v>3</v>
      </c>
      <c r="B11" s="54" t="s">
        <v>439</v>
      </c>
      <c r="C11" s="55" t="s">
        <v>440</v>
      </c>
      <c r="D11" s="56" t="s">
        <v>441</v>
      </c>
      <c r="E11" s="57">
        <v>750</v>
      </c>
      <c r="F11" s="58" t="s">
        <v>63</v>
      </c>
      <c r="G11" s="42" t="s">
        <v>90</v>
      </c>
      <c r="H11" s="45"/>
      <c r="I11" s="45"/>
      <c r="J11" s="42"/>
      <c r="K11" s="42"/>
      <c r="L11" s="15" t="str">
        <f>IF(K11=0,"0,00",IF(K11&gt;0,ROUND(E11/K11,2)))</f>
        <v>0,00</v>
      </c>
      <c r="M11" s="42"/>
      <c r="N11" s="43">
        <f>ROUND(L11*ROUND(M11,2),2)</f>
        <v>0</v>
      </c>
    </row>
    <row r="12" spans="1:14" ht="98.25" customHeight="1">
      <c r="A12" s="51" t="s">
        <v>4</v>
      </c>
      <c r="B12" s="54" t="s">
        <v>442</v>
      </c>
      <c r="C12" s="55" t="s">
        <v>443</v>
      </c>
      <c r="D12" s="56" t="s">
        <v>444</v>
      </c>
      <c r="E12" s="57">
        <v>1800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447</v>
      </c>
      <c r="C11" s="21" t="s">
        <v>448</v>
      </c>
      <c r="D11" s="21" t="s">
        <v>449</v>
      </c>
      <c r="E11" s="64">
        <v>144</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105.75" customHeight="1">
      <c r="A11" s="51" t="s">
        <v>3</v>
      </c>
      <c r="B11" s="21" t="s">
        <v>450</v>
      </c>
      <c r="C11" s="21" t="s">
        <v>451</v>
      </c>
      <c r="D11" s="21" t="s">
        <v>452</v>
      </c>
      <c r="E11" s="64">
        <v>80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37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446</v>
      </c>
      <c r="I10" s="5" t="str">
        <f>B10</f>
        <v>Skład</v>
      </c>
      <c r="J10" s="5" t="s">
        <v>99</v>
      </c>
      <c r="K10" s="5" t="s">
        <v>52</v>
      </c>
      <c r="L10" s="5" t="s">
        <v>53</v>
      </c>
      <c r="M10" s="5" t="s">
        <v>54</v>
      </c>
      <c r="N10" s="5" t="s">
        <v>18</v>
      </c>
    </row>
    <row r="11" spans="1:14" ht="63" customHeight="1">
      <c r="A11" s="51" t="s">
        <v>3</v>
      </c>
      <c r="B11" s="54" t="s">
        <v>453</v>
      </c>
      <c r="C11" s="55" t="s">
        <v>400</v>
      </c>
      <c r="D11" s="56" t="s">
        <v>454</v>
      </c>
      <c r="E11" s="57">
        <v>360</v>
      </c>
      <c r="F11" s="58" t="s">
        <v>63</v>
      </c>
      <c r="G11" s="42" t="s">
        <v>90</v>
      </c>
      <c r="H11" s="45"/>
      <c r="I11" s="45"/>
      <c r="J11" s="42"/>
      <c r="K11" s="42"/>
      <c r="L11" s="15" t="str">
        <f>IF(K11=0,"0,00",IF(K11&gt;0,ROUND(E11/K11,2)))</f>
        <v>0,00</v>
      </c>
      <c r="M11" s="42"/>
      <c r="N11" s="43">
        <f>ROUND(L11*ROUND(M11,2),2)</f>
        <v>0</v>
      </c>
    </row>
    <row r="12" spans="1:14" ht="55.5" customHeight="1">
      <c r="A12" s="51" t="s">
        <v>4</v>
      </c>
      <c r="B12" s="54" t="s">
        <v>455</v>
      </c>
      <c r="C12" s="55" t="s">
        <v>435</v>
      </c>
      <c r="D12" s="56" t="s">
        <v>454</v>
      </c>
      <c r="E12" s="57">
        <v>150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3" t="s">
        <v>94</v>
      </c>
      <c r="C14" s="93"/>
      <c r="D14" s="93"/>
      <c r="E14" s="93"/>
    </row>
    <row r="15" spans="2:16" ht="27" customHeight="1">
      <c r="B15" s="88" t="s">
        <v>510</v>
      </c>
      <c r="C15" s="88"/>
      <c r="D15" s="88"/>
      <c r="E15" s="88"/>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4">
    <mergeCell ref="G2:I2"/>
    <mergeCell ref="H6:I6"/>
    <mergeCell ref="B15:E15"/>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8" customHeight="1">
      <c r="A11" s="51" t="s">
        <v>3</v>
      </c>
      <c r="B11" s="21" t="s">
        <v>456</v>
      </c>
      <c r="C11" s="21" t="s">
        <v>457</v>
      </c>
      <c r="D11" s="21" t="s">
        <v>399</v>
      </c>
      <c r="E11" s="64">
        <v>20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SUM(N11:N14)</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501</v>
      </c>
      <c r="C11" s="21" t="s">
        <v>87</v>
      </c>
      <c r="D11" s="21" t="s">
        <v>158</v>
      </c>
      <c r="E11" s="64">
        <v>3600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501</v>
      </c>
      <c r="C12" s="21" t="s">
        <v>159</v>
      </c>
      <c r="D12" s="21" t="s">
        <v>158</v>
      </c>
      <c r="E12" s="64">
        <v>4500</v>
      </c>
      <c r="F12" s="14" t="s">
        <v>63</v>
      </c>
      <c r="G12" s="15" t="s">
        <v>76</v>
      </c>
      <c r="H12" s="44"/>
      <c r="I12" s="44"/>
      <c r="J12" s="16"/>
      <c r="K12" s="15"/>
      <c r="L12" s="15" t="str">
        <f>IF(K12=0,"0,00",IF(K12&gt;0,ROUND(E12/K12,2)))</f>
        <v>0,00</v>
      </c>
      <c r="M12" s="15"/>
      <c r="N12" s="17">
        <f>ROUND(L12*ROUND(M12,2),2)</f>
        <v>0</v>
      </c>
    </row>
    <row r="13" spans="1:14" s="4" customFormat="1" ht="73.5" customHeight="1">
      <c r="A13" s="51" t="s">
        <v>5</v>
      </c>
      <c r="B13" s="21" t="s">
        <v>501</v>
      </c>
      <c r="C13" s="21" t="s">
        <v>95</v>
      </c>
      <c r="D13" s="21" t="s">
        <v>158</v>
      </c>
      <c r="E13" s="64">
        <v>3600</v>
      </c>
      <c r="F13" s="14" t="s">
        <v>63</v>
      </c>
      <c r="G13" s="15" t="s">
        <v>76</v>
      </c>
      <c r="H13" s="44"/>
      <c r="I13" s="44"/>
      <c r="J13" s="16"/>
      <c r="K13" s="15"/>
      <c r="L13" s="15" t="str">
        <f>IF(K13=0,"0,00",IF(K13&gt;0,ROUND(E13/K13,2)))</f>
        <v>0,00</v>
      </c>
      <c r="M13" s="15"/>
      <c r="N13" s="17">
        <f>ROUND(L13*ROUND(M13,2),2)</f>
        <v>0</v>
      </c>
    </row>
    <row r="14" spans="1:14" ht="64.5" customHeight="1">
      <c r="A14" s="51" t="s">
        <v>6</v>
      </c>
      <c r="B14" s="21" t="s">
        <v>501</v>
      </c>
      <c r="C14" s="53" t="s">
        <v>160</v>
      </c>
      <c r="D14" s="53" t="s">
        <v>161</v>
      </c>
      <c r="E14" s="65">
        <v>15</v>
      </c>
      <c r="F14" s="14" t="s">
        <v>63</v>
      </c>
      <c r="G14" s="15" t="s">
        <v>76</v>
      </c>
      <c r="H14" s="44"/>
      <c r="I14" s="44"/>
      <c r="J14" s="16"/>
      <c r="K14" s="15"/>
      <c r="L14" s="15" t="str">
        <f>IF(K14=0,"0,00",IF(K14&gt;0,ROUND(E14/K14,2)))</f>
        <v>0,00</v>
      </c>
      <c r="M14" s="15"/>
      <c r="N14" s="17">
        <f>ROUND(L14*ROUND(M14,2),2)</f>
        <v>0</v>
      </c>
    </row>
    <row r="15" spans="2:5" ht="13.5">
      <c r="B15" s="97"/>
      <c r="C15" s="98"/>
      <c r="D15" s="99"/>
      <c r="E15" s="99"/>
    </row>
    <row r="16" spans="2:17" ht="23.25" customHeight="1">
      <c r="B16" s="93" t="s">
        <v>94</v>
      </c>
      <c r="C16" s="93"/>
      <c r="D16" s="93"/>
      <c r="E16" s="93"/>
      <c r="F16" s="93"/>
      <c r="Q16" s="1"/>
    </row>
    <row r="17" spans="2:17" ht="20.25" customHeight="1">
      <c r="B17" s="75"/>
      <c r="C17" s="94"/>
      <c r="D17" s="94"/>
      <c r="E17" s="94"/>
      <c r="F17" s="94"/>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5">
    <mergeCell ref="B17:F17"/>
    <mergeCell ref="G2:I2"/>
    <mergeCell ref="H6:I6"/>
    <mergeCell ref="B16:F16"/>
    <mergeCell ref="B15:E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39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458</v>
      </c>
      <c r="C11" s="21" t="s">
        <v>216</v>
      </c>
      <c r="D11" s="21" t="s">
        <v>459</v>
      </c>
      <c r="E11" s="64">
        <v>2700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460</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511</v>
      </c>
      <c r="C11" s="21" t="s">
        <v>461</v>
      </c>
      <c r="D11" s="21" t="s">
        <v>462</v>
      </c>
      <c r="E11" s="64">
        <v>240</v>
      </c>
      <c r="F11" s="14" t="s">
        <v>63</v>
      </c>
      <c r="G11" s="15" t="s">
        <v>76</v>
      </c>
      <c r="H11" s="44"/>
      <c r="I11" s="44"/>
      <c r="J11" s="16"/>
      <c r="K11" s="15"/>
      <c r="L11" s="15" t="str">
        <f>IF(K11=0,"0,00",IF(K11&gt;0,ROUND(E11/K11,2)))</f>
        <v>0,00</v>
      </c>
      <c r="M11" s="15"/>
      <c r="N11" s="17">
        <f>ROUND(L11*ROUND(M11,2),2)</f>
        <v>0</v>
      </c>
    </row>
    <row r="12" spans="2:3" ht="13.5">
      <c r="B12" s="100"/>
      <c r="C12" s="101"/>
    </row>
    <row r="13" spans="2:17" ht="23.25" customHeight="1">
      <c r="B13" s="93" t="s">
        <v>463</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15" sqref="C15"/>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465</v>
      </c>
      <c r="C11" s="21" t="s">
        <v>143</v>
      </c>
      <c r="D11" s="21" t="s">
        <v>530</v>
      </c>
      <c r="E11" s="64">
        <v>8000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464</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518</v>
      </c>
      <c r="C11" s="21" t="s">
        <v>95</v>
      </c>
      <c r="D11" s="21" t="s">
        <v>462</v>
      </c>
      <c r="E11" s="64">
        <v>72</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463</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467</v>
      </c>
      <c r="C11" s="21" t="s">
        <v>468</v>
      </c>
      <c r="D11" s="21" t="s">
        <v>469</v>
      </c>
      <c r="E11" s="64">
        <v>60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463</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S79"/>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44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446</v>
      </c>
      <c r="I10" s="5" t="str">
        <f>B10</f>
        <v>Skład</v>
      </c>
      <c r="J10" s="5" t="s">
        <v>211</v>
      </c>
      <c r="K10" s="5" t="s">
        <v>52</v>
      </c>
      <c r="L10" s="5" t="s">
        <v>53</v>
      </c>
      <c r="M10" s="5" t="s">
        <v>54</v>
      </c>
      <c r="N10" s="5" t="s">
        <v>18</v>
      </c>
    </row>
    <row r="11" spans="1:14" ht="63" customHeight="1">
      <c r="A11" s="51" t="s">
        <v>3</v>
      </c>
      <c r="B11" s="54" t="s">
        <v>470</v>
      </c>
      <c r="C11" s="55" t="s">
        <v>95</v>
      </c>
      <c r="D11" s="56" t="s">
        <v>86</v>
      </c>
      <c r="E11" s="57">
        <v>3600</v>
      </c>
      <c r="F11" s="58" t="s">
        <v>63</v>
      </c>
      <c r="G11" s="42" t="s">
        <v>90</v>
      </c>
      <c r="H11" s="45"/>
      <c r="I11" s="45"/>
      <c r="J11" s="42"/>
      <c r="K11" s="42"/>
      <c r="L11" s="15" t="str">
        <f>IF(K11=0,"0,00",IF(K11&gt;0,ROUND(E11/K11,2)))</f>
        <v>0,00</v>
      </c>
      <c r="M11" s="42"/>
      <c r="N11" s="43">
        <f>ROUND(L11*ROUND(M11,2),2)</f>
        <v>0</v>
      </c>
    </row>
    <row r="12" spans="1:14" ht="55.5" customHeight="1">
      <c r="A12" s="51" t="s">
        <v>4</v>
      </c>
      <c r="B12" s="54" t="s">
        <v>471</v>
      </c>
      <c r="C12" s="55" t="s">
        <v>472</v>
      </c>
      <c r="D12" s="56" t="s">
        <v>473</v>
      </c>
      <c r="E12" s="57">
        <v>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3" t="s">
        <v>463</v>
      </c>
      <c r="C14" s="93"/>
      <c r="D14" s="93"/>
      <c r="E14" s="93"/>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sheetData>
  <sheetProtection/>
  <mergeCells count="3">
    <mergeCell ref="G2:I2"/>
    <mergeCell ref="H6:I6"/>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519</v>
      </c>
      <c r="C11" s="21" t="s">
        <v>87</v>
      </c>
      <c r="D11" s="21" t="s">
        <v>466</v>
      </c>
      <c r="E11" s="64">
        <v>1620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463</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520</v>
      </c>
      <c r="C11" s="21" t="s">
        <v>474</v>
      </c>
      <c r="D11" s="21" t="s">
        <v>475</v>
      </c>
      <c r="E11" s="64">
        <v>4000</v>
      </c>
      <c r="F11" s="14" t="s">
        <v>63</v>
      </c>
      <c r="G11" s="15" t="s">
        <v>76</v>
      </c>
      <c r="H11" s="44"/>
      <c r="I11" s="44"/>
      <c r="J11" s="16"/>
      <c r="K11" s="15"/>
      <c r="L11" s="15" t="str">
        <f>IF(K11=0,"0,00",IF(K11&gt;0,ROUND(E11/K11,2)))</f>
        <v>0,00</v>
      </c>
      <c r="M11" s="15"/>
      <c r="N11" s="17">
        <f>ROUND(L11*ROUND(M11,2),2)</f>
        <v>0</v>
      </c>
    </row>
    <row r="12" spans="2:3" ht="13.5">
      <c r="B12" s="95"/>
      <c r="C12" s="96"/>
    </row>
    <row r="13" spans="2:17" ht="20.25" customHeight="1">
      <c r="B13" s="75" t="s">
        <v>463</v>
      </c>
      <c r="C13" s="94"/>
      <c r="D13" s="94"/>
      <c r="E13" s="94"/>
      <c r="F13" s="94"/>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211</v>
      </c>
      <c r="K10" s="5" t="s">
        <v>52</v>
      </c>
      <c r="L10" s="5" t="s">
        <v>53</v>
      </c>
      <c r="M10" s="5" t="s">
        <v>54</v>
      </c>
      <c r="N10" s="5" t="s">
        <v>18</v>
      </c>
    </row>
    <row r="11" spans="1:14" s="4" customFormat="1" ht="78.75" customHeight="1">
      <c r="A11" s="51" t="s">
        <v>3</v>
      </c>
      <c r="B11" s="21" t="s">
        <v>521</v>
      </c>
      <c r="C11" s="21" t="s">
        <v>476</v>
      </c>
      <c r="D11" s="21" t="s">
        <v>367</v>
      </c>
      <c r="E11" s="64">
        <v>360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t="s">
        <v>463</v>
      </c>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G20" sqref="G20"/>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48</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487</v>
      </c>
      <c r="I10" s="5" t="str">
        <f>B10</f>
        <v>Skład</v>
      </c>
      <c r="J10" s="5" t="s">
        <v>211</v>
      </c>
      <c r="K10" s="5" t="s">
        <v>52</v>
      </c>
      <c r="L10" s="5" t="s">
        <v>53</v>
      </c>
      <c r="M10" s="5" t="s">
        <v>54</v>
      </c>
      <c r="N10" s="5" t="s">
        <v>18</v>
      </c>
    </row>
    <row r="11" spans="1:14" ht="63" customHeight="1">
      <c r="A11" s="51" t="s">
        <v>3</v>
      </c>
      <c r="B11" s="54" t="s">
        <v>477</v>
      </c>
      <c r="C11" s="55" t="s">
        <v>478</v>
      </c>
      <c r="D11" s="56" t="s">
        <v>479</v>
      </c>
      <c r="E11" s="57">
        <v>900</v>
      </c>
      <c r="F11" s="58" t="s">
        <v>63</v>
      </c>
      <c r="G11" s="42" t="s">
        <v>90</v>
      </c>
      <c r="H11" s="45"/>
      <c r="I11" s="45"/>
      <c r="J11" s="42"/>
      <c r="K11" s="42"/>
      <c r="L11" s="15" t="str">
        <f>IF(K11=0,"0,00",IF(K11&gt;0,ROUND(E11/K11,2)))</f>
        <v>0,00</v>
      </c>
      <c r="M11" s="42"/>
      <c r="N11" s="43">
        <f>ROUND(L11*ROUND(M11,2),2)</f>
        <v>0</v>
      </c>
    </row>
    <row r="12" spans="1:14" ht="63" customHeight="1">
      <c r="A12" s="51" t="s">
        <v>4</v>
      </c>
      <c r="B12" s="54" t="s">
        <v>480</v>
      </c>
      <c r="C12" s="55" t="s">
        <v>481</v>
      </c>
      <c r="D12" s="56" t="s">
        <v>482</v>
      </c>
      <c r="E12" s="57">
        <v>100</v>
      </c>
      <c r="F12" s="58" t="s">
        <v>63</v>
      </c>
      <c r="G12" s="42" t="s">
        <v>90</v>
      </c>
      <c r="H12" s="45"/>
      <c r="I12" s="45"/>
      <c r="J12" s="42"/>
      <c r="K12" s="42"/>
      <c r="L12" s="15" t="str">
        <f>IF(K12=0,"0,00",IF(K12&gt;0,ROUND(E12/K12,2)))</f>
        <v>0,00</v>
      </c>
      <c r="M12" s="42"/>
      <c r="N12" s="43">
        <f>ROUND(L12*ROUND(M12,2),2)</f>
        <v>0</v>
      </c>
    </row>
    <row r="13" spans="1:14" ht="18.75" customHeight="1">
      <c r="A13" s="102" t="s">
        <v>5</v>
      </c>
      <c r="B13" s="103" t="s">
        <v>533</v>
      </c>
      <c r="C13" s="55"/>
      <c r="D13" s="55"/>
      <c r="E13" s="55"/>
      <c r="F13" s="55"/>
      <c r="G13" s="55"/>
      <c r="H13" s="55"/>
      <c r="I13" s="55"/>
      <c r="J13" s="55"/>
      <c r="K13" s="55"/>
      <c r="L13" s="55"/>
      <c r="M13" s="55"/>
      <c r="N13" s="55"/>
    </row>
    <row r="14" spans="1:14" ht="17.25" customHeight="1">
      <c r="A14" s="102" t="s">
        <v>6</v>
      </c>
      <c r="B14" s="103" t="s">
        <v>533</v>
      </c>
      <c r="C14" s="55"/>
      <c r="D14" s="55"/>
      <c r="E14" s="55"/>
      <c r="F14" s="55"/>
      <c r="G14" s="55"/>
      <c r="H14" s="55"/>
      <c r="I14" s="55"/>
      <c r="J14" s="55"/>
      <c r="K14" s="55"/>
      <c r="L14" s="55"/>
      <c r="M14" s="55"/>
      <c r="N14" s="55"/>
    </row>
    <row r="15" spans="1:16" s="9" customFormat="1" ht="17.25" customHeight="1">
      <c r="A15" s="59"/>
      <c r="B15" s="66"/>
      <c r="C15" s="61"/>
      <c r="D15" s="62"/>
      <c r="E15" s="63"/>
      <c r="F15" s="47"/>
      <c r="G15" s="48"/>
      <c r="H15" s="49"/>
      <c r="I15" s="49"/>
      <c r="J15" s="48"/>
      <c r="K15" s="48"/>
      <c r="L15" s="48"/>
      <c r="M15" s="48"/>
      <c r="N15" s="50"/>
      <c r="P15" s="46"/>
    </row>
    <row r="16" spans="2:16" ht="24.75" customHeight="1">
      <c r="B16" s="88" t="s">
        <v>522</v>
      </c>
      <c r="C16" s="88"/>
      <c r="D16" s="88"/>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S136"/>
  <sheetViews>
    <sheetView showGridLines="0" view="pageBreakPreview" zoomScale="80" zoomScaleNormal="80" zoomScaleSheetLayoutView="80" zoomScalePageLayoutView="85" workbookViewId="0" topLeftCell="A58">
      <selection activeCell="B68" sqref="B68:F68"/>
    </sheetView>
  </sheetViews>
  <sheetFormatPr defaultColWidth="9.125" defaultRowHeight="12.75"/>
  <cols>
    <col min="1" max="1" width="5.125" style="1" customWidth="1"/>
    <col min="2" max="2" width="23.00390625" style="1" customWidth="1"/>
    <col min="3" max="3" width="24.50390625" style="1" customWidth="1"/>
    <col min="4" max="4" width="29.375" style="1" customWidth="1"/>
    <col min="5" max="5" width="10.50390625" style="23" customWidth="1"/>
    <col min="6" max="6" width="16.5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SUM(N11:N64)</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108.75" customHeight="1">
      <c r="A10" s="5" t="s">
        <v>60</v>
      </c>
      <c r="B10" s="5" t="s">
        <v>16</v>
      </c>
      <c r="C10" s="5" t="s">
        <v>17</v>
      </c>
      <c r="D10" s="5" t="s">
        <v>85</v>
      </c>
      <c r="E10" s="36" t="s">
        <v>83</v>
      </c>
      <c r="F10" s="14"/>
      <c r="G10" s="5" t="str">
        <f>"Nazwa handlowa /
"&amp;C10&amp;" / 
"&amp;D10</f>
        <v>Nazwa handlowa /
Dawka / 
Postać/ Opakowanie</v>
      </c>
      <c r="H10" s="5" t="s">
        <v>445</v>
      </c>
      <c r="I10" s="5" t="str">
        <f>B10</f>
        <v>Skład</v>
      </c>
      <c r="J10" s="5" t="s">
        <v>512</v>
      </c>
      <c r="K10" s="5" t="s">
        <v>52</v>
      </c>
      <c r="L10" s="5" t="s">
        <v>53</v>
      </c>
      <c r="M10" s="5" t="s">
        <v>54</v>
      </c>
      <c r="N10" s="5" t="s">
        <v>18</v>
      </c>
    </row>
    <row r="11" spans="1:14" ht="69" customHeight="1">
      <c r="A11" s="51" t="s">
        <v>3</v>
      </c>
      <c r="B11" s="54" t="s">
        <v>212</v>
      </c>
      <c r="C11" s="55" t="s">
        <v>98</v>
      </c>
      <c r="D11" s="56" t="s">
        <v>213</v>
      </c>
      <c r="E11" s="57">
        <v>50</v>
      </c>
      <c r="F11" s="58" t="s">
        <v>63</v>
      </c>
      <c r="G11" s="42" t="s">
        <v>90</v>
      </c>
      <c r="H11" s="45"/>
      <c r="I11" s="45"/>
      <c r="J11" s="42"/>
      <c r="K11" s="42"/>
      <c r="L11" s="15" t="str">
        <f aca="true" t="shared" si="0" ref="L11:L22">IF(K11=0,"0,00",IF(K11&gt;0,ROUND(E11/K11,2)))</f>
        <v>0,00</v>
      </c>
      <c r="M11" s="42"/>
      <c r="N11" s="43">
        <f aca="true" t="shared" si="1" ref="N11:N22">ROUND(L11*ROUND(M11,2),2)</f>
        <v>0</v>
      </c>
    </row>
    <row r="12" spans="1:14" ht="59.25" customHeight="1">
      <c r="A12" s="51" t="s">
        <v>4</v>
      </c>
      <c r="B12" s="54" t="s">
        <v>214</v>
      </c>
      <c r="C12" s="55" t="s">
        <v>513</v>
      </c>
      <c r="D12" s="54" t="s">
        <v>215</v>
      </c>
      <c r="E12" s="57">
        <v>600</v>
      </c>
      <c r="F12" s="58" t="s">
        <v>63</v>
      </c>
      <c r="G12" s="42" t="s">
        <v>90</v>
      </c>
      <c r="H12" s="45"/>
      <c r="I12" s="45"/>
      <c r="J12" s="42"/>
      <c r="K12" s="42"/>
      <c r="L12" s="15" t="str">
        <f t="shared" si="0"/>
        <v>0,00</v>
      </c>
      <c r="M12" s="42"/>
      <c r="N12" s="43">
        <f t="shared" si="1"/>
        <v>0</v>
      </c>
    </row>
    <row r="13" spans="1:14" ht="59.25" customHeight="1">
      <c r="A13" s="51" t="s">
        <v>5</v>
      </c>
      <c r="B13" s="54" t="s">
        <v>214</v>
      </c>
      <c r="C13" s="55" t="s">
        <v>514</v>
      </c>
      <c r="D13" s="54" t="s">
        <v>215</v>
      </c>
      <c r="E13" s="57">
        <v>400</v>
      </c>
      <c r="F13" s="58" t="s">
        <v>63</v>
      </c>
      <c r="G13" s="42" t="s">
        <v>90</v>
      </c>
      <c r="H13" s="45"/>
      <c r="I13" s="45"/>
      <c r="J13" s="42"/>
      <c r="K13" s="42"/>
      <c r="L13" s="15" t="str">
        <f t="shared" si="0"/>
        <v>0,00</v>
      </c>
      <c r="M13" s="42"/>
      <c r="N13" s="43">
        <f t="shared" si="1"/>
        <v>0</v>
      </c>
    </row>
    <row r="14" spans="1:14" ht="59.25" customHeight="1">
      <c r="A14" s="51" t="s">
        <v>6</v>
      </c>
      <c r="B14" s="54" t="s">
        <v>217</v>
      </c>
      <c r="C14" s="55" t="s">
        <v>218</v>
      </c>
      <c r="D14" s="56" t="s">
        <v>206</v>
      </c>
      <c r="E14" s="57">
        <v>2520</v>
      </c>
      <c r="F14" s="58" t="s">
        <v>63</v>
      </c>
      <c r="G14" s="42" t="s">
        <v>90</v>
      </c>
      <c r="H14" s="45"/>
      <c r="I14" s="45"/>
      <c r="J14" s="42"/>
      <c r="K14" s="42"/>
      <c r="L14" s="15" t="str">
        <f t="shared" si="0"/>
        <v>0,00</v>
      </c>
      <c r="M14" s="42"/>
      <c r="N14" s="43">
        <f t="shared" si="1"/>
        <v>0</v>
      </c>
    </row>
    <row r="15" spans="1:14" ht="59.25" customHeight="1">
      <c r="A15" s="51" t="s">
        <v>55</v>
      </c>
      <c r="B15" s="54" t="s">
        <v>217</v>
      </c>
      <c r="C15" s="55" t="s">
        <v>218</v>
      </c>
      <c r="D15" s="56" t="s">
        <v>207</v>
      </c>
      <c r="E15" s="57">
        <v>2520</v>
      </c>
      <c r="F15" s="58" t="s">
        <v>63</v>
      </c>
      <c r="G15" s="42" t="s">
        <v>90</v>
      </c>
      <c r="H15" s="45"/>
      <c r="I15" s="45"/>
      <c r="J15" s="42"/>
      <c r="K15" s="42"/>
      <c r="L15" s="15" t="str">
        <f t="shared" si="0"/>
        <v>0,00</v>
      </c>
      <c r="M15" s="42"/>
      <c r="N15" s="43">
        <f t="shared" si="1"/>
        <v>0</v>
      </c>
    </row>
    <row r="16" spans="1:14" ht="59.25" customHeight="1">
      <c r="A16" s="51" t="s">
        <v>62</v>
      </c>
      <c r="B16" s="54" t="s">
        <v>217</v>
      </c>
      <c r="C16" s="55" t="s">
        <v>218</v>
      </c>
      <c r="D16" s="56" t="s">
        <v>209</v>
      </c>
      <c r="E16" s="57">
        <v>2520</v>
      </c>
      <c r="F16" s="58" t="s">
        <v>63</v>
      </c>
      <c r="G16" s="42" t="s">
        <v>90</v>
      </c>
      <c r="H16" s="45"/>
      <c r="I16" s="45"/>
      <c r="J16" s="42"/>
      <c r="K16" s="42"/>
      <c r="L16" s="15" t="str">
        <f t="shared" si="0"/>
        <v>0,00</v>
      </c>
      <c r="M16" s="42"/>
      <c r="N16" s="43">
        <f t="shared" si="1"/>
        <v>0</v>
      </c>
    </row>
    <row r="17" spans="1:14" ht="59.25" customHeight="1">
      <c r="A17" s="51" t="s">
        <v>7</v>
      </c>
      <c r="B17" s="54" t="s">
        <v>219</v>
      </c>
      <c r="C17" s="55" t="s">
        <v>220</v>
      </c>
      <c r="D17" s="56" t="s">
        <v>86</v>
      </c>
      <c r="E17" s="57">
        <v>360</v>
      </c>
      <c r="F17" s="58" t="s">
        <v>63</v>
      </c>
      <c r="G17" s="42" t="s">
        <v>90</v>
      </c>
      <c r="H17" s="45"/>
      <c r="I17" s="45"/>
      <c r="J17" s="42"/>
      <c r="K17" s="42"/>
      <c r="L17" s="15" t="str">
        <f t="shared" si="0"/>
        <v>0,00</v>
      </c>
      <c r="M17" s="42"/>
      <c r="N17" s="43">
        <f t="shared" si="1"/>
        <v>0</v>
      </c>
    </row>
    <row r="18" spans="1:14" ht="59.25" customHeight="1">
      <c r="A18" s="51" t="s">
        <v>8</v>
      </c>
      <c r="B18" s="54" t="s">
        <v>524</v>
      </c>
      <c r="C18" s="55" t="s">
        <v>221</v>
      </c>
      <c r="D18" s="56" t="s">
        <v>222</v>
      </c>
      <c r="E18" s="57">
        <v>15</v>
      </c>
      <c r="F18" s="58" t="s">
        <v>63</v>
      </c>
      <c r="G18" s="42" t="s">
        <v>90</v>
      </c>
      <c r="H18" s="45"/>
      <c r="I18" s="45"/>
      <c r="J18" s="42"/>
      <c r="K18" s="42"/>
      <c r="L18" s="15" t="str">
        <f t="shared" si="0"/>
        <v>0,00</v>
      </c>
      <c r="M18" s="42"/>
      <c r="N18" s="43">
        <f t="shared" si="1"/>
        <v>0</v>
      </c>
    </row>
    <row r="19" spans="1:14" ht="59.25" customHeight="1">
      <c r="A19" s="51" t="s">
        <v>21</v>
      </c>
      <c r="B19" s="54" t="s">
        <v>223</v>
      </c>
      <c r="C19" s="55" t="s">
        <v>224</v>
      </c>
      <c r="D19" s="56" t="s">
        <v>225</v>
      </c>
      <c r="E19" s="57">
        <v>40</v>
      </c>
      <c r="F19" s="58" t="s">
        <v>63</v>
      </c>
      <c r="G19" s="42" t="s">
        <v>90</v>
      </c>
      <c r="H19" s="45"/>
      <c r="I19" s="45"/>
      <c r="J19" s="42"/>
      <c r="K19" s="42"/>
      <c r="L19" s="15" t="str">
        <f t="shared" si="0"/>
        <v>0,00</v>
      </c>
      <c r="M19" s="42"/>
      <c r="N19" s="43">
        <f t="shared" si="1"/>
        <v>0</v>
      </c>
    </row>
    <row r="20" spans="1:14" ht="59.25" customHeight="1">
      <c r="A20" s="51" t="s">
        <v>61</v>
      </c>
      <c r="B20" s="54" t="s">
        <v>226</v>
      </c>
      <c r="C20" s="55" t="s">
        <v>227</v>
      </c>
      <c r="D20" s="56" t="s">
        <v>228</v>
      </c>
      <c r="E20" s="57">
        <v>36</v>
      </c>
      <c r="F20" s="58" t="s">
        <v>63</v>
      </c>
      <c r="G20" s="42" t="s">
        <v>90</v>
      </c>
      <c r="H20" s="45"/>
      <c r="I20" s="45"/>
      <c r="J20" s="42"/>
      <c r="K20" s="42"/>
      <c r="L20" s="15" t="str">
        <f t="shared" si="0"/>
        <v>0,00</v>
      </c>
      <c r="M20" s="42"/>
      <c r="N20" s="43">
        <f t="shared" si="1"/>
        <v>0</v>
      </c>
    </row>
    <row r="21" spans="1:14" ht="59.25" customHeight="1">
      <c r="A21" s="51" t="s">
        <v>1</v>
      </c>
      <c r="B21" s="54" t="s">
        <v>229</v>
      </c>
      <c r="C21" s="55" t="s">
        <v>230</v>
      </c>
      <c r="D21" s="56" t="s">
        <v>231</v>
      </c>
      <c r="E21" s="57">
        <v>1800</v>
      </c>
      <c r="F21" s="58" t="s">
        <v>63</v>
      </c>
      <c r="G21" s="42" t="s">
        <v>90</v>
      </c>
      <c r="H21" s="45"/>
      <c r="I21" s="45"/>
      <c r="J21" s="42"/>
      <c r="K21" s="42"/>
      <c r="L21" s="15" t="str">
        <f t="shared" si="0"/>
        <v>0,00</v>
      </c>
      <c r="M21" s="42"/>
      <c r="N21" s="43">
        <f t="shared" si="1"/>
        <v>0</v>
      </c>
    </row>
    <row r="22" spans="1:14" ht="56.25" customHeight="1">
      <c r="A22" s="51" t="s">
        <v>0</v>
      </c>
      <c r="B22" s="54" t="s">
        <v>232</v>
      </c>
      <c r="C22" s="55" t="s">
        <v>233</v>
      </c>
      <c r="D22" s="56" t="s">
        <v>86</v>
      </c>
      <c r="E22" s="57">
        <v>1800</v>
      </c>
      <c r="F22" s="58" t="s">
        <v>63</v>
      </c>
      <c r="G22" s="42" t="s">
        <v>90</v>
      </c>
      <c r="H22" s="45"/>
      <c r="I22" s="45"/>
      <c r="J22" s="42"/>
      <c r="K22" s="42"/>
      <c r="L22" s="15" t="str">
        <f t="shared" si="0"/>
        <v>0,00</v>
      </c>
      <c r="M22" s="42"/>
      <c r="N22" s="43">
        <f t="shared" si="1"/>
        <v>0</v>
      </c>
    </row>
    <row r="23" spans="1:14" ht="56.25" customHeight="1">
      <c r="A23" s="51" t="s">
        <v>64</v>
      </c>
      <c r="B23" s="54" t="s">
        <v>234</v>
      </c>
      <c r="C23" s="55" t="s">
        <v>207</v>
      </c>
      <c r="D23" s="56" t="s">
        <v>147</v>
      </c>
      <c r="E23" s="57">
        <v>5400</v>
      </c>
      <c r="F23" s="58" t="s">
        <v>63</v>
      </c>
      <c r="G23" s="42" t="s">
        <v>90</v>
      </c>
      <c r="H23" s="45"/>
      <c r="I23" s="45"/>
      <c r="J23" s="42"/>
      <c r="K23" s="42"/>
      <c r="L23" s="15" t="str">
        <f aca="true" t="shared" si="2" ref="L23:L62">IF(K23=0,"0,00",IF(K23&gt;0,ROUND(E23/K23,2)))</f>
        <v>0,00</v>
      </c>
      <c r="M23" s="42"/>
      <c r="N23" s="43">
        <f aca="true" t="shared" si="3" ref="N23:N62">ROUND(L23*ROUND(M23,2),2)</f>
        <v>0</v>
      </c>
    </row>
    <row r="24" spans="1:14" ht="56.25" customHeight="1">
      <c r="A24" s="51" t="s">
        <v>65</v>
      </c>
      <c r="B24" s="54" t="s">
        <v>235</v>
      </c>
      <c r="C24" s="55" t="s">
        <v>87</v>
      </c>
      <c r="D24" s="56" t="s">
        <v>86</v>
      </c>
      <c r="E24" s="57">
        <v>6000</v>
      </c>
      <c r="F24" s="58" t="s">
        <v>63</v>
      </c>
      <c r="G24" s="42" t="s">
        <v>90</v>
      </c>
      <c r="H24" s="45"/>
      <c r="I24" s="45"/>
      <c r="J24" s="42"/>
      <c r="K24" s="42"/>
      <c r="L24" s="15" t="str">
        <f t="shared" si="2"/>
        <v>0,00</v>
      </c>
      <c r="M24" s="42"/>
      <c r="N24" s="43">
        <f t="shared" si="3"/>
        <v>0</v>
      </c>
    </row>
    <row r="25" spans="1:14" ht="56.25" customHeight="1">
      <c r="A25" s="51" t="s">
        <v>166</v>
      </c>
      <c r="B25" s="54" t="s">
        <v>235</v>
      </c>
      <c r="C25" s="55" t="s">
        <v>159</v>
      </c>
      <c r="D25" s="56" t="s">
        <v>86</v>
      </c>
      <c r="E25" s="57">
        <v>5400</v>
      </c>
      <c r="F25" s="58" t="s">
        <v>63</v>
      </c>
      <c r="G25" s="42" t="s">
        <v>90</v>
      </c>
      <c r="H25" s="45"/>
      <c r="I25" s="45"/>
      <c r="J25" s="42"/>
      <c r="K25" s="42"/>
      <c r="L25" s="15" t="str">
        <f t="shared" si="2"/>
        <v>0,00</v>
      </c>
      <c r="M25" s="42"/>
      <c r="N25" s="43">
        <f t="shared" si="3"/>
        <v>0</v>
      </c>
    </row>
    <row r="26" spans="1:14" ht="56.25" customHeight="1">
      <c r="A26" s="51" t="s">
        <v>167</v>
      </c>
      <c r="B26" s="54" t="s">
        <v>236</v>
      </c>
      <c r="C26" s="55" t="s">
        <v>237</v>
      </c>
      <c r="D26" s="56" t="s">
        <v>320</v>
      </c>
      <c r="E26" s="57">
        <v>18</v>
      </c>
      <c r="F26" s="58" t="s">
        <v>63</v>
      </c>
      <c r="G26" s="42" t="s">
        <v>90</v>
      </c>
      <c r="H26" s="45"/>
      <c r="I26" s="45"/>
      <c r="J26" s="42"/>
      <c r="K26" s="42"/>
      <c r="L26" s="15" t="str">
        <f t="shared" si="2"/>
        <v>0,00</v>
      </c>
      <c r="M26" s="42"/>
      <c r="N26" s="43">
        <f t="shared" si="3"/>
        <v>0</v>
      </c>
    </row>
    <row r="27" spans="1:14" ht="56.25" customHeight="1">
      <c r="A27" s="51" t="s">
        <v>168</v>
      </c>
      <c r="B27" s="54" t="s">
        <v>238</v>
      </c>
      <c r="C27" s="55" t="s">
        <v>239</v>
      </c>
      <c r="D27" s="56" t="s">
        <v>240</v>
      </c>
      <c r="E27" s="57">
        <v>840</v>
      </c>
      <c r="F27" s="58" t="s">
        <v>63</v>
      </c>
      <c r="G27" s="42" t="s">
        <v>90</v>
      </c>
      <c r="H27" s="45"/>
      <c r="I27" s="45"/>
      <c r="J27" s="42"/>
      <c r="K27" s="42"/>
      <c r="L27" s="15" t="str">
        <f t="shared" si="2"/>
        <v>0,00</v>
      </c>
      <c r="M27" s="42"/>
      <c r="N27" s="43">
        <f t="shared" si="3"/>
        <v>0</v>
      </c>
    </row>
    <row r="28" spans="1:14" ht="56.25" customHeight="1">
      <c r="A28" s="51" t="s">
        <v>169</v>
      </c>
      <c r="B28" s="54" t="s">
        <v>238</v>
      </c>
      <c r="C28" s="55" t="s">
        <v>241</v>
      </c>
      <c r="D28" s="56" t="s">
        <v>240</v>
      </c>
      <c r="E28" s="57">
        <v>1080</v>
      </c>
      <c r="F28" s="58" t="s">
        <v>63</v>
      </c>
      <c r="G28" s="42" t="s">
        <v>90</v>
      </c>
      <c r="H28" s="45"/>
      <c r="I28" s="45"/>
      <c r="J28" s="42"/>
      <c r="K28" s="42"/>
      <c r="L28" s="15" t="str">
        <f t="shared" si="2"/>
        <v>0,00</v>
      </c>
      <c r="M28" s="42"/>
      <c r="N28" s="43">
        <f t="shared" si="3"/>
        <v>0</v>
      </c>
    </row>
    <row r="29" spans="1:14" ht="56.25" customHeight="1">
      <c r="A29" s="51" t="s">
        <v>170</v>
      </c>
      <c r="B29" s="54" t="s">
        <v>242</v>
      </c>
      <c r="C29" s="55" t="s">
        <v>243</v>
      </c>
      <c r="D29" s="56" t="s">
        <v>244</v>
      </c>
      <c r="E29" s="57">
        <v>60</v>
      </c>
      <c r="F29" s="58" t="s">
        <v>63</v>
      </c>
      <c r="G29" s="42" t="s">
        <v>90</v>
      </c>
      <c r="H29" s="45"/>
      <c r="I29" s="45"/>
      <c r="J29" s="42"/>
      <c r="K29" s="42"/>
      <c r="L29" s="15" t="str">
        <f t="shared" si="2"/>
        <v>0,00</v>
      </c>
      <c r="M29" s="42"/>
      <c r="N29" s="43">
        <f t="shared" si="3"/>
        <v>0</v>
      </c>
    </row>
    <row r="30" spans="1:14" ht="56.25" customHeight="1">
      <c r="A30" s="51" t="s">
        <v>171</v>
      </c>
      <c r="B30" s="54" t="s">
        <v>526</v>
      </c>
      <c r="C30" s="55" t="s">
        <v>233</v>
      </c>
      <c r="D30" s="56" t="s">
        <v>86</v>
      </c>
      <c r="E30" s="57">
        <v>600</v>
      </c>
      <c r="F30" s="58" t="s">
        <v>63</v>
      </c>
      <c r="G30" s="42" t="s">
        <v>90</v>
      </c>
      <c r="H30" s="45"/>
      <c r="I30" s="45"/>
      <c r="J30" s="42"/>
      <c r="K30" s="42"/>
      <c r="L30" s="15" t="str">
        <f t="shared" si="2"/>
        <v>0,00</v>
      </c>
      <c r="M30" s="42"/>
      <c r="N30" s="43">
        <f t="shared" si="3"/>
        <v>0</v>
      </c>
    </row>
    <row r="31" spans="1:14" ht="56.25" customHeight="1">
      <c r="A31" s="51" t="s">
        <v>172</v>
      </c>
      <c r="B31" s="54" t="s">
        <v>245</v>
      </c>
      <c r="C31" s="55" t="s">
        <v>246</v>
      </c>
      <c r="D31" s="56" t="s">
        <v>321</v>
      </c>
      <c r="E31" s="57">
        <v>20</v>
      </c>
      <c r="F31" s="58" t="s">
        <v>63</v>
      </c>
      <c r="G31" s="42" t="s">
        <v>90</v>
      </c>
      <c r="H31" s="45"/>
      <c r="I31" s="45"/>
      <c r="J31" s="42"/>
      <c r="K31" s="42"/>
      <c r="L31" s="15" t="str">
        <f t="shared" si="2"/>
        <v>0,00</v>
      </c>
      <c r="M31" s="42"/>
      <c r="N31" s="43">
        <f t="shared" si="3"/>
        <v>0</v>
      </c>
    </row>
    <row r="32" spans="1:14" ht="56.25" customHeight="1">
      <c r="A32" s="51" t="s">
        <v>173</v>
      </c>
      <c r="B32" s="54" t="s">
        <v>247</v>
      </c>
      <c r="C32" s="55" t="s">
        <v>248</v>
      </c>
      <c r="D32" s="56" t="s">
        <v>249</v>
      </c>
      <c r="E32" s="57">
        <v>180</v>
      </c>
      <c r="F32" s="58" t="s">
        <v>63</v>
      </c>
      <c r="G32" s="42" t="s">
        <v>90</v>
      </c>
      <c r="H32" s="45"/>
      <c r="I32" s="45"/>
      <c r="J32" s="42"/>
      <c r="K32" s="42"/>
      <c r="L32" s="15" t="str">
        <f t="shared" si="2"/>
        <v>0,00</v>
      </c>
      <c r="M32" s="42"/>
      <c r="N32" s="43">
        <f t="shared" si="3"/>
        <v>0</v>
      </c>
    </row>
    <row r="33" spans="1:14" ht="56.25" customHeight="1">
      <c r="A33" s="51" t="s">
        <v>174</v>
      </c>
      <c r="B33" s="54" t="s">
        <v>250</v>
      </c>
      <c r="C33" s="55" t="s">
        <v>251</v>
      </c>
      <c r="D33" s="56" t="s">
        <v>252</v>
      </c>
      <c r="E33" s="57">
        <v>1250</v>
      </c>
      <c r="F33" s="58" t="s">
        <v>63</v>
      </c>
      <c r="G33" s="42" t="s">
        <v>90</v>
      </c>
      <c r="H33" s="45"/>
      <c r="I33" s="45"/>
      <c r="J33" s="42"/>
      <c r="K33" s="42"/>
      <c r="L33" s="15" t="str">
        <f t="shared" si="2"/>
        <v>0,00</v>
      </c>
      <c r="M33" s="42"/>
      <c r="N33" s="43">
        <f t="shared" si="3"/>
        <v>0</v>
      </c>
    </row>
    <row r="34" spans="1:14" ht="56.25" customHeight="1">
      <c r="A34" s="51" t="s">
        <v>175</v>
      </c>
      <c r="B34" s="54" t="s">
        <v>253</v>
      </c>
      <c r="C34" s="55" t="s">
        <v>254</v>
      </c>
      <c r="D34" s="56" t="s">
        <v>86</v>
      </c>
      <c r="E34" s="57">
        <v>3920</v>
      </c>
      <c r="F34" s="58" t="s">
        <v>63</v>
      </c>
      <c r="G34" s="42" t="s">
        <v>90</v>
      </c>
      <c r="H34" s="45"/>
      <c r="I34" s="45"/>
      <c r="J34" s="42"/>
      <c r="K34" s="42"/>
      <c r="L34" s="15" t="str">
        <f t="shared" si="2"/>
        <v>0,00</v>
      </c>
      <c r="M34" s="42"/>
      <c r="N34" s="43">
        <f t="shared" si="3"/>
        <v>0</v>
      </c>
    </row>
    <row r="35" spans="1:14" ht="56.25" customHeight="1">
      <c r="A35" s="51" t="s">
        <v>176</v>
      </c>
      <c r="B35" s="54" t="s">
        <v>525</v>
      </c>
      <c r="C35" s="55" t="s">
        <v>255</v>
      </c>
      <c r="D35" s="56" t="s">
        <v>256</v>
      </c>
      <c r="E35" s="57">
        <v>20</v>
      </c>
      <c r="F35" s="58" t="s">
        <v>63</v>
      </c>
      <c r="G35" s="42" t="s">
        <v>90</v>
      </c>
      <c r="H35" s="45"/>
      <c r="I35" s="45"/>
      <c r="J35" s="42"/>
      <c r="K35" s="42"/>
      <c r="L35" s="15" t="str">
        <f t="shared" si="2"/>
        <v>0,00</v>
      </c>
      <c r="M35" s="42"/>
      <c r="N35" s="43">
        <f t="shared" si="3"/>
        <v>0</v>
      </c>
    </row>
    <row r="36" spans="1:14" ht="56.25" customHeight="1">
      <c r="A36" s="51" t="s">
        <v>177</v>
      </c>
      <c r="B36" s="54" t="s">
        <v>257</v>
      </c>
      <c r="C36" s="55" t="s">
        <v>205</v>
      </c>
      <c r="D36" s="56" t="s">
        <v>86</v>
      </c>
      <c r="E36" s="57">
        <v>540</v>
      </c>
      <c r="F36" s="58" t="s">
        <v>63</v>
      </c>
      <c r="G36" s="42" t="s">
        <v>90</v>
      </c>
      <c r="H36" s="45"/>
      <c r="I36" s="45"/>
      <c r="J36" s="42"/>
      <c r="K36" s="42"/>
      <c r="L36" s="15" t="str">
        <f t="shared" si="2"/>
        <v>0,00</v>
      </c>
      <c r="M36" s="42"/>
      <c r="N36" s="43">
        <f t="shared" si="3"/>
        <v>0</v>
      </c>
    </row>
    <row r="37" spans="1:14" ht="56.25" customHeight="1">
      <c r="A37" s="51" t="s">
        <v>178</v>
      </c>
      <c r="B37" s="54" t="s">
        <v>258</v>
      </c>
      <c r="C37" s="55" t="s">
        <v>259</v>
      </c>
      <c r="D37" s="56" t="s">
        <v>260</v>
      </c>
      <c r="E37" s="57">
        <v>7200</v>
      </c>
      <c r="F37" s="58" t="s">
        <v>63</v>
      </c>
      <c r="G37" s="42" t="s">
        <v>90</v>
      </c>
      <c r="H37" s="45"/>
      <c r="I37" s="45"/>
      <c r="J37" s="42"/>
      <c r="K37" s="42"/>
      <c r="L37" s="15" t="str">
        <f t="shared" si="2"/>
        <v>0,00</v>
      </c>
      <c r="M37" s="42"/>
      <c r="N37" s="43">
        <f t="shared" si="3"/>
        <v>0</v>
      </c>
    </row>
    <row r="38" spans="1:14" ht="192" customHeight="1">
      <c r="A38" s="51" t="s">
        <v>179</v>
      </c>
      <c r="B38" s="54" t="s">
        <v>261</v>
      </c>
      <c r="C38" s="55" t="s">
        <v>262</v>
      </c>
      <c r="D38" s="56" t="s">
        <v>263</v>
      </c>
      <c r="E38" s="57">
        <v>500</v>
      </c>
      <c r="F38" s="58" t="s">
        <v>89</v>
      </c>
      <c r="G38" s="42" t="s">
        <v>90</v>
      </c>
      <c r="H38" s="45"/>
      <c r="I38" s="45"/>
      <c r="J38" s="42"/>
      <c r="K38" s="42"/>
      <c r="L38" s="15"/>
      <c r="M38" s="42"/>
      <c r="N38" s="43">
        <f t="shared" si="3"/>
        <v>0</v>
      </c>
    </row>
    <row r="39" spans="1:14" ht="56.25" customHeight="1">
      <c r="A39" s="51" t="s">
        <v>180</v>
      </c>
      <c r="B39" s="54" t="s">
        <v>264</v>
      </c>
      <c r="C39" s="55" t="s">
        <v>265</v>
      </c>
      <c r="D39" s="56" t="s">
        <v>144</v>
      </c>
      <c r="E39" s="57">
        <v>375</v>
      </c>
      <c r="F39" s="58" t="s">
        <v>63</v>
      </c>
      <c r="G39" s="42" t="s">
        <v>90</v>
      </c>
      <c r="H39" s="45"/>
      <c r="I39" s="45"/>
      <c r="J39" s="42"/>
      <c r="K39" s="42"/>
      <c r="L39" s="15" t="str">
        <f t="shared" si="2"/>
        <v>0,00</v>
      </c>
      <c r="M39" s="42"/>
      <c r="N39" s="43">
        <f t="shared" si="3"/>
        <v>0</v>
      </c>
    </row>
    <row r="40" spans="1:14" ht="56.25" customHeight="1">
      <c r="A40" s="51" t="s">
        <v>181</v>
      </c>
      <c r="B40" s="54" t="s">
        <v>266</v>
      </c>
      <c r="C40" s="55" t="s">
        <v>96</v>
      </c>
      <c r="D40" s="56" t="s">
        <v>86</v>
      </c>
      <c r="E40" s="57">
        <v>250</v>
      </c>
      <c r="F40" s="58" t="s">
        <v>63</v>
      </c>
      <c r="G40" s="42" t="s">
        <v>90</v>
      </c>
      <c r="H40" s="45"/>
      <c r="I40" s="45"/>
      <c r="J40" s="42"/>
      <c r="K40" s="42"/>
      <c r="L40" s="15" t="str">
        <f t="shared" si="2"/>
        <v>0,00</v>
      </c>
      <c r="M40" s="42"/>
      <c r="N40" s="43">
        <f t="shared" si="3"/>
        <v>0</v>
      </c>
    </row>
    <row r="41" spans="1:14" ht="56.25" customHeight="1">
      <c r="A41" s="51" t="s">
        <v>182</v>
      </c>
      <c r="B41" s="54" t="s">
        <v>266</v>
      </c>
      <c r="C41" s="55" t="s">
        <v>267</v>
      </c>
      <c r="D41" s="56" t="s">
        <v>268</v>
      </c>
      <c r="E41" s="57">
        <v>30</v>
      </c>
      <c r="F41" s="58" t="s">
        <v>63</v>
      </c>
      <c r="G41" s="42" t="s">
        <v>90</v>
      </c>
      <c r="H41" s="45"/>
      <c r="I41" s="45"/>
      <c r="J41" s="42"/>
      <c r="K41" s="42"/>
      <c r="L41" s="15" t="str">
        <f t="shared" si="2"/>
        <v>0,00</v>
      </c>
      <c r="M41" s="42"/>
      <c r="N41" s="43">
        <f t="shared" si="3"/>
        <v>0</v>
      </c>
    </row>
    <row r="42" spans="1:14" ht="56.25" customHeight="1">
      <c r="A42" s="51" t="s">
        <v>183</v>
      </c>
      <c r="B42" s="54" t="s">
        <v>269</v>
      </c>
      <c r="C42" s="55" t="s">
        <v>270</v>
      </c>
      <c r="D42" s="56" t="s">
        <v>322</v>
      </c>
      <c r="E42" s="57">
        <v>1200</v>
      </c>
      <c r="F42" s="58" t="s">
        <v>63</v>
      </c>
      <c r="G42" s="42" t="s">
        <v>90</v>
      </c>
      <c r="H42" s="45"/>
      <c r="I42" s="45"/>
      <c r="J42" s="42"/>
      <c r="K42" s="42"/>
      <c r="L42" s="15" t="str">
        <f t="shared" si="2"/>
        <v>0,00</v>
      </c>
      <c r="M42" s="42"/>
      <c r="N42" s="43">
        <f t="shared" si="3"/>
        <v>0</v>
      </c>
    </row>
    <row r="43" spans="1:14" ht="56.25" customHeight="1">
      <c r="A43" s="51" t="s">
        <v>184</v>
      </c>
      <c r="B43" s="54" t="s">
        <v>271</v>
      </c>
      <c r="C43" s="55" t="s">
        <v>272</v>
      </c>
      <c r="D43" s="56" t="s">
        <v>273</v>
      </c>
      <c r="E43" s="57">
        <v>180</v>
      </c>
      <c r="F43" s="58" t="s">
        <v>63</v>
      </c>
      <c r="G43" s="42" t="s">
        <v>90</v>
      </c>
      <c r="H43" s="45"/>
      <c r="I43" s="45"/>
      <c r="J43" s="42"/>
      <c r="K43" s="42"/>
      <c r="L43" s="15" t="str">
        <f t="shared" si="2"/>
        <v>0,00</v>
      </c>
      <c r="M43" s="42"/>
      <c r="N43" s="43">
        <f t="shared" si="3"/>
        <v>0</v>
      </c>
    </row>
    <row r="44" spans="1:14" ht="56.25" customHeight="1">
      <c r="A44" s="51" t="s">
        <v>185</v>
      </c>
      <c r="B44" s="54" t="s">
        <v>274</v>
      </c>
      <c r="C44" s="55" t="s">
        <v>275</v>
      </c>
      <c r="D44" s="56" t="s">
        <v>276</v>
      </c>
      <c r="E44" s="57">
        <v>50</v>
      </c>
      <c r="F44" s="58" t="s">
        <v>63</v>
      </c>
      <c r="G44" s="42" t="s">
        <v>90</v>
      </c>
      <c r="H44" s="45"/>
      <c r="I44" s="45"/>
      <c r="J44" s="42"/>
      <c r="K44" s="42"/>
      <c r="L44" s="15" t="str">
        <f t="shared" si="2"/>
        <v>0,00</v>
      </c>
      <c r="M44" s="42"/>
      <c r="N44" s="43">
        <f t="shared" si="3"/>
        <v>0</v>
      </c>
    </row>
    <row r="45" spans="1:14" ht="56.25" customHeight="1">
      <c r="A45" s="51" t="s">
        <v>186</v>
      </c>
      <c r="B45" s="54" t="s">
        <v>277</v>
      </c>
      <c r="C45" s="55" t="s">
        <v>97</v>
      </c>
      <c r="D45" s="56" t="s">
        <v>86</v>
      </c>
      <c r="E45" s="57">
        <v>5400</v>
      </c>
      <c r="F45" s="58" t="s">
        <v>63</v>
      </c>
      <c r="G45" s="42" t="s">
        <v>90</v>
      </c>
      <c r="H45" s="45"/>
      <c r="I45" s="45"/>
      <c r="J45" s="42"/>
      <c r="K45" s="42"/>
      <c r="L45" s="15" t="str">
        <f t="shared" si="2"/>
        <v>0,00</v>
      </c>
      <c r="M45" s="42"/>
      <c r="N45" s="43">
        <f t="shared" si="3"/>
        <v>0</v>
      </c>
    </row>
    <row r="46" spans="1:14" ht="115.5" customHeight="1">
      <c r="A46" s="51" t="s">
        <v>187</v>
      </c>
      <c r="B46" s="54" t="s">
        <v>278</v>
      </c>
      <c r="C46" s="55" t="s">
        <v>279</v>
      </c>
      <c r="D46" s="56" t="s">
        <v>280</v>
      </c>
      <c r="E46" s="57">
        <v>190</v>
      </c>
      <c r="F46" s="58" t="s">
        <v>63</v>
      </c>
      <c r="G46" s="42" t="s">
        <v>90</v>
      </c>
      <c r="H46" s="45"/>
      <c r="I46" s="45"/>
      <c r="J46" s="42"/>
      <c r="K46" s="42"/>
      <c r="L46" s="15" t="str">
        <f t="shared" si="2"/>
        <v>0,00</v>
      </c>
      <c r="M46" s="42"/>
      <c r="N46" s="43">
        <f t="shared" si="3"/>
        <v>0</v>
      </c>
    </row>
    <row r="47" spans="1:14" ht="56.25" customHeight="1">
      <c r="A47" s="51" t="s">
        <v>188</v>
      </c>
      <c r="B47" s="54" t="s">
        <v>281</v>
      </c>
      <c r="C47" s="55" t="s">
        <v>282</v>
      </c>
      <c r="D47" s="56" t="s">
        <v>283</v>
      </c>
      <c r="E47" s="57">
        <v>40</v>
      </c>
      <c r="F47" s="58" t="s">
        <v>63</v>
      </c>
      <c r="G47" s="42" t="s">
        <v>90</v>
      </c>
      <c r="H47" s="45"/>
      <c r="I47" s="45"/>
      <c r="J47" s="42"/>
      <c r="K47" s="42"/>
      <c r="L47" s="15" t="str">
        <f t="shared" si="2"/>
        <v>0,00</v>
      </c>
      <c r="M47" s="42"/>
      <c r="N47" s="43">
        <f t="shared" si="3"/>
        <v>0</v>
      </c>
    </row>
    <row r="48" spans="1:14" ht="56.25" customHeight="1">
      <c r="A48" s="51" t="s">
        <v>189</v>
      </c>
      <c r="B48" s="54" t="s">
        <v>284</v>
      </c>
      <c r="C48" s="55" t="s">
        <v>285</v>
      </c>
      <c r="D48" s="56" t="s">
        <v>286</v>
      </c>
      <c r="E48" s="57">
        <v>420</v>
      </c>
      <c r="F48" s="58" t="s">
        <v>63</v>
      </c>
      <c r="G48" s="42" t="s">
        <v>90</v>
      </c>
      <c r="H48" s="45"/>
      <c r="I48" s="45"/>
      <c r="J48" s="42"/>
      <c r="K48" s="42"/>
      <c r="L48" s="15" t="str">
        <f t="shared" si="2"/>
        <v>0,00</v>
      </c>
      <c r="M48" s="42"/>
      <c r="N48" s="43">
        <f t="shared" si="3"/>
        <v>0</v>
      </c>
    </row>
    <row r="49" spans="1:14" ht="56.25" customHeight="1">
      <c r="A49" s="51" t="s">
        <v>190</v>
      </c>
      <c r="B49" s="54" t="s">
        <v>287</v>
      </c>
      <c r="C49" s="55" t="s">
        <v>205</v>
      </c>
      <c r="D49" s="56" t="s">
        <v>86</v>
      </c>
      <c r="E49" s="57">
        <v>7000</v>
      </c>
      <c r="F49" s="58" t="s">
        <v>63</v>
      </c>
      <c r="G49" s="42" t="s">
        <v>90</v>
      </c>
      <c r="H49" s="45"/>
      <c r="I49" s="45"/>
      <c r="J49" s="42"/>
      <c r="K49" s="42"/>
      <c r="L49" s="15" t="str">
        <f t="shared" si="2"/>
        <v>0,00</v>
      </c>
      <c r="M49" s="42"/>
      <c r="N49" s="43">
        <f t="shared" si="3"/>
        <v>0</v>
      </c>
    </row>
    <row r="50" spans="1:14" ht="56.25" customHeight="1">
      <c r="A50" s="51" t="s">
        <v>191</v>
      </c>
      <c r="B50" s="54" t="s">
        <v>288</v>
      </c>
      <c r="C50" s="55" t="s">
        <v>289</v>
      </c>
      <c r="D50" s="56" t="s">
        <v>147</v>
      </c>
      <c r="E50" s="57">
        <v>4500</v>
      </c>
      <c r="F50" s="58" t="s">
        <v>63</v>
      </c>
      <c r="G50" s="42" t="s">
        <v>90</v>
      </c>
      <c r="H50" s="45"/>
      <c r="I50" s="45"/>
      <c r="J50" s="42"/>
      <c r="K50" s="42"/>
      <c r="L50" s="15" t="str">
        <f t="shared" si="2"/>
        <v>0,00</v>
      </c>
      <c r="M50" s="42"/>
      <c r="N50" s="43">
        <f t="shared" si="3"/>
        <v>0</v>
      </c>
    </row>
    <row r="51" spans="1:14" ht="56.25" customHeight="1">
      <c r="A51" s="51" t="s">
        <v>192</v>
      </c>
      <c r="B51" s="54" t="s">
        <v>290</v>
      </c>
      <c r="C51" s="55" t="s">
        <v>291</v>
      </c>
      <c r="D51" s="56" t="s">
        <v>292</v>
      </c>
      <c r="E51" s="57">
        <v>30</v>
      </c>
      <c r="F51" s="58" t="s">
        <v>63</v>
      </c>
      <c r="G51" s="42" t="s">
        <v>90</v>
      </c>
      <c r="H51" s="45"/>
      <c r="I51" s="45"/>
      <c r="J51" s="42"/>
      <c r="K51" s="42"/>
      <c r="L51" s="15" t="str">
        <f t="shared" si="2"/>
        <v>0,00</v>
      </c>
      <c r="M51" s="42"/>
      <c r="N51" s="43">
        <f t="shared" si="3"/>
        <v>0</v>
      </c>
    </row>
    <row r="52" spans="1:14" ht="56.25" customHeight="1">
      <c r="A52" s="51" t="s">
        <v>193</v>
      </c>
      <c r="B52" s="54" t="s">
        <v>293</v>
      </c>
      <c r="C52" s="55" t="s">
        <v>210</v>
      </c>
      <c r="D52" s="56" t="s">
        <v>294</v>
      </c>
      <c r="E52" s="57">
        <v>112</v>
      </c>
      <c r="F52" s="58" t="s">
        <v>63</v>
      </c>
      <c r="G52" s="42" t="s">
        <v>90</v>
      </c>
      <c r="H52" s="45"/>
      <c r="I52" s="45"/>
      <c r="J52" s="42"/>
      <c r="K52" s="42"/>
      <c r="L52" s="15" t="str">
        <f t="shared" si="2"/>
        <v>0,00</v>
      </c>
      <c r="M52" s="42"/>
      <c r="N52" s="43">
        <f t="shared" si="3"/>
        <v>0</v>
      </c>
    </row>
    <row r="53" spans="1:14" ht="56.25" customHeight="1">
      <c r="A53" s="51" t="s">
        <v>194</v>
      </c>
      <c r="B53" s="54" t="s">
        <v>295</v>
      </c>
      <c r="C53" s="55" t="s">
        <v>296</v>
      </c>
      <c r="D53" s="56" t="s">
        <v>297</v>
      </c>
      <c r="E53" s="57">
        <v>1200</v>
      </c>
      <c r="F53" s="58" t="s">
        <v>63</v>
      </c>
      <c r="G53" s="42" t="s">
        <v>90</v>
      </c>
      <c r="H53" s="45"/>
      <c r="I53" s="45"/>
      <c r="J53" s="42"/>
      <c r="K53" s="42"/>
      <c r="L53" s="15" t="str">
        <f t="shared" si="2"/>
        <v>0,00</v>
      </c>
      <c r="M53" s="42"/>
      <c r="N53" s="43">
        <f t="shared" si="3"/>
        <v>0</v>
      </c>
    </row>
    <row r="54" spans="1:14" ht="56.25" customHeight="1">
      <c r="A54" s="51" t="s">
        <v>195</v>
      </c>
      <c r="B54" s="54" t="s">
        <v>298</v>
      </c>
      <c r="C54" s="55" t="s">
        <v>299</v>
      </c>
      <c r="D54" s="56" t="s">
        <v>297</v>
      </c>
      <c r="E54" s="57">
        <v>1800</v>
      </c>
      <c r="F54" s="58" t="s">
        <v>63</v>
      </c>
      <c r="G54" s="42" t="s">
        <v>90</v>
      </c>
      <c r="H54" s="45"/>
      <c r="I54" s="45"/>
      <c r="J54" s="42"/>
      <c r="K54" s="42"/>
      <c r="L54" s="15" t="str">
        <f t="shared" si="2"/>
        <v>0,00</v>
      </c>
      <c r="M54" s="42"/>
      <c r="N54" s="43">
        <f t="shared" si="3"/>
        <v>0</v>
      </c>
    </row>
    <row r="55" spans="1:14" ht="56.25" customHeight="1">
      <c r="A55" s="51" t="s">
        <v>196</v>
      </c>
      <c r="B55" s="54" t="s">
        <v>298</v>
      </c>
      <c r="C55" s="55" t="s">
        <v>300</v>
      </c>
      <c r="D55" s="56" t="s">
        <v>297</v>
      </c>
      <c r="E55" s="57">
        <v>1200</v>
      </c>
      <c r="F55" s="58" t="s">
        <v>63</v>
      </c>
      <c r="G55" s="42" t="s">
        <v>90</v>
      </c>
      <c r="H55" s="45"/>
      <c r="I55" s="45"/>
      <c r="J55" s="42"/>
      <c r="K55" s="42"/>
      <c r="L55" s="15" t="str">
        <f t="shared" si="2"/>
        <v>0,00</v>
      </c>
      <c r="M55" s="42"/>
      <c r="N55" s="43">
        <f t="shared" si="3"/>
        <v>0</v>
      </c>
    </row>
    <row r="56" spans="1:14" ht="56.25" customHeight="1">
      <c r="A56" s="51" t="s">
        <v>197</v>
      </c>
      <c r="B56" s="54" t="s">
        <v>301</v>
      </c>
      <c r="C56" s="55" t="s">
        <v>95</v>
      </c>
      <c r="D56" s="56" t="s">
        <v>86</v>
      </c>
      <c r="E56" s="57">
        <v>9000</v>
      </c>
      <c r="F56" s="58" t="s">
        <v>63</v>
      </c>
      <c r="G56" s="42" t="s">
        <v>90</v>
      </c>
      <c r="H56" s="45"/>
      <c r="I56" s="45"/>
      <c r="J56" s="42"/>
      <c r="K56" s="42"/>
      <c r="L56" s="15" t="str">
        <f t="shared" si="2"/>
        <v>0,00</v>
      </c>
      <c r="M56" s="42"/>
      <c r="N56" s="43">
        <f t="shared" si="3"/>
        <v>0</v>
      </c>
    </row>
    <row r="57" spans="1:14" ht="56.25" customHeight="1">
      <c r="A57" s="51" t="s">
        <v>198</v>
      </c>
      <c r="B57" s="54" t="s">
        <v>302</v>
      </c>
      <c r="C57" s="55" t="s">
        <v>303</v>
      </c>
      <c r="D57" s="56" t="s">
        <v>304</v>
      </c>
      <c r="E57" s="57">
        <v>2500</v>
      </c>
      <c r="F57" s="58" t="s">
        <v>63</v>
      </c>
      <c r="G57" s="42" t="s">
        <v>90</v>
      </c>
      <c r="H57" s="45"/>
      <c r="I57" s="45"/>
      <c r="J57" s="42"/>
      <c r="K57" s="42"/>
      <c r="L57" s="15" t="str">
        <f t="shared" si="2"/>
        <v>0,00</v>
      </c>
      <c r="M57" s="42"/>
      <c r="N57" s="43">
        <f t="shared" si="3"/>
        <v>0</v>
      </c>
    </row>
    <row r="58" spans="1:14" ht="70.5" customHeight="1">
      <c r="A58" s="51" t="s">
        <v>199</v>
      </c>
      <c r="B58" s="54" t="s">
        <v>305</v>
      </c>
      <c r="C58" s="55" t="s">
        <v>306</v>
      </c>
      <c r="D58" s="56" t="s">
        <v>86</v>
      </c>
      <c r="E58" s="57">
        <v>1000</v>
      </c>
      <c r="F58" s="58" t="s">
        <v>63</v>
      </c>
      <c r="G58" s="42" t="s">
        <v>90</v>
      </c>
      <c r="H58" s="45"/>
      <c r="I58" s="45"/>
      <c r="J58" s="42"/>
      <c r="K58" s="42"/>
      <c r="L58" s="15" t="str">
        <f t="shared" si="2"/>
        <v>0,00</v>
      </c>
      <c r="M58" s="42"/>
      <c r="N58" s="43">
        <f t="shared" si="3"/>
        <v>0</v>
      </c>
    </row>
    <row r="59" spans="1:14" ht="56.25" customHeight="1">
      <c r="A59" s="51" t="s">
        <v>200</v>
      </c>
      <c r="B59" s="54" t="s">
        <v>307</v>
      </c>
      <c r="C59" s="55" t="s">
        <v>308</v>
      </c>
      <c r="D59" s="56" t="s">
        <v>309</v>
      </c>
      <c r="E59" s="57">
        <v>180</v>
      </c>
      <c r="F59" s="58" t="s">
        <v>63</v>
      </c>
      <c r="G59" s="42" t="s">
        <v>90</v>
      </c>
      <c r="H59" s="45"/>
      <c r="I59" s="45"/>
      <c r="J59" s="42"/>
      <c r="K59" s="42"/>
      <c r="L59" s="15" t="str">
        <f t="shared" si="2"/>
        <v>0,00</v>
      </c>
      <c r="M59" s="42"/>
      <c r="N59" s="43">
        <f t="shared" si="3"/>
        <v>0</v>
      </c>
    </row>
    <row r="60" spans="1:14" ht="56.25" customHeight="1">
      <c r="A60" s="51" t="s">
        <v>201</v>
      </c>
      <c r="B60" s="54" t="s">
        <v>310</v>
      </c>
      <c r="C60" s="55" t="s">
        <v>143</v>
      </c>
      <c r="D60" s="56" t="s">
        <v>86</v>
      </c>
      <c r="E60" s="57">
        <v>40</v>
      </c>
      <c r="F60" s="58" t="s">
        <v>63</v>
      </c>
      <c r="G60" s="42" t="s">
        <v>90</v>
      </c>
      <c r="H60" s="45"/>
      <c r="I60" s="45"/>
      <c r="J60" s="42"/>
      <c r="K60" s="42"/>
      <c r="L60" s="15" t="str">
        <f t="shared" si="2"/>
        <v>0,00</v>
      </c>
      <c r="M60" s="42"/>
      <c r="N60" s="43">
        <f t="shared" si="3"/>
        <v>0</v>
      </c>
    </row>
    <row r="61" spans="1:14" ht="56.25" customHeight="1">
      <c r="A61" s="51" t="s">
        <v>202</v>
      </c>
      <c r="B61" s="54" t="s">
        <v>311</v>
      </c>
      <c r="C61" s="55" t="s">
        <v>312</v>
      </c>
      <c r="D61" s="56" t="s">
        <v>313</v>
      </c>
      <c r="E61" s="57">
        <v>15</v>
      </c>
      <c r="F61" s="58" t="s">
        <v>63</v>
      </c>
      <c r="G61" s="42" t="s">
        <v>90</v>
      </c>
      <c r="H61" s="45"/>
      <c r="I61" s="45"/>
      <c r="J61" s="42"/>
      <c r="K61" s="42"/>
      <c r="L61" s="15" t="str">
        <f t="shared" si="2"/>
        <v>0,00</v>
      </c>
      <c r="M61" s="42"/>
      <c r="N61" s="43">
        <f t="shared" si="3"/>
        <v>0</v>
      </c>
    </row>
    <row r="62" spans="1:14" ht="113.25" customHeight="1">
      <c r="A62" s="51" t="s">
        <v>203</v>
      </c>
      <c r="B62" s="54" t="s">
        <v>323</v>
      </c>
      <c r="C62" s="55" t="s">
        <v>314</v>
      </c>
      <c r="D62" s="56" t="s">
        <v>315</v>
      </c>
      <c r="E62" s="57">
        <v>1728</v>
      </c>
      <c r="F62" s="58" t="s">
        <v>63</v>
      </c>
      <c r="G62" s="42" t="s">
        <v>90</v>
      </c>
      <c r="H62" s="45"/>
      <c r="I62" s="45"/>
      <c r="J62" s="42"/>
      <c r="K62" s="42"/>
      <c r="L62" s="15" t="str">
        <f t="shared" si="2"/>
        <v>0,00</v>
      </c>
      <c r="M62" s="42"/>
      <c r="N62" s="43">
        <f t="shared" si="3"/>
        <v>0</v>
      </c>
    </row>
    <row r="63" spans="1:14" ht="56.25" customHeight="1">
      <c r="A63" s="51" t="s">
        <v>204</v>
      </c>
      <c r="B63" s="54" t="s">
        <v>527</v>
      </c>
      <c r="C63" s="55" t="s">
        <v>206</v>
      </c>
      <c r="D63" s="56" t="s">
        <v>86</v>
      </c>
      <c r="E63" s="57">
        <v>3500</v>
      </c>
      <c r="F63" s="58" t="s">
        <v>63</v>
      </c>
      <c r="G63" s="42" t="s">
        <v>90</v>
      </c>
      <c r="H63" s="45"/>
      <c r="I63" s="45"/>
      <c r="J63" s="42"/>
      <c r="K63" s="42"/>
      <c r="L63" s="15" t="str">
        <f>IF(K63=0,"0,00",IF(K63&gt;0,ROUND(E63/K63,2)))</f>
        <v>0,00</v>
      </c>
      <c r="M63" s="42"/>
      <c r="N63" s="43">
        <f>ROUND(L63*ROUND(M63,2),2)</f>
        <v>0</v>
      </c>
    </row>
    <row r="64" spans="1:16" s="9" customFormat="1" ht="53.25" customHeight="1">
      <c r="A64" s="51" t="s">
        <v>317</v>
      </c>
      <c r="B64" s="54" t="s">
        <v>316</v>
      </c>
      <c r="C64" s="55" t="s">
        <v>87</v>
      </c>
      <c r="D64" s="56" t="s">
        <v>86</v>
      </c>
      <c r="E64" s="57">
        <v>5400</v>
      </c>
      <c r="F64" s="58" t="s">
        <v>63</v>
      </c>
      <c r="G64" s="42" t="s">
        <v>90</v>
      </c>
      <c r="H64" s="45"/>
      <c r="I64" s="45"/>
      <c r="J64" s="42"/>
      <c r="K64" s="42"/>
      <c r="L64" s="15" t="str">
        <f>IF(K64=0,"0,00",IF(K64&gt;0,ROUND(E64/K64,2)))</f>
        <v>0,00</v>
      </c>
      <c r="M64" s="42"/>
      <c r="N64" s="43">
        <f>ROUND(L64*ROUND(M64,2),2)</f>
        <v>0</v>
      </c>
      <c r="P64" s="46"/>
    </row>
    <row r="65" spans="1:16" s="9" customFormat="1" ht="24" customHeight="1">
      <c r="A65" s="59"/>
      <c r="B65" s="60"/>
      <c r="C65" s="61"/>
      <c r="D65" s="62"/>
      <c r="E65" s="63"/>
      <c r="F65" s="47"/>
      <c r="G65" s="48"/>
      <c r="H65" s="49"/>
      <c r="I65" s="49"/>
      <c r="J65" s="48"/>
      <c r="K65" s="48"/>
      <c r="L65" s="48"/>
      <c r="M65" s="48"/>
      <c r="N65" s="50"/>
      <c r="P65" s="46"/>
    </row>
    <row r="66" spans="1:16" s="9" customFormat="1" ht="26.25" customHeight="1">
      <c r="A66" s="47"/>
      <c r="B66" s="91" t="s">
        <v>318</v>
      </c>
      <c r="C66" s="91"/>
      <c r="D66" s="91"/>
      <c r="E66" s="91"/>
      <c r="F66" s="91"/>
      <c r="G66" s="48"/>
      <c r="H66" s="49"/>
      <c r="I66" s="49"/>
      <c r="J66" s="48"/>
      <c r="K66" s="48"/>
      <c r="L66" s="48"/>
      <c r="M66" s="48"/>
      <c r="N66" s="50"/>
      <c r="P66" s="46"/>
    </row>
    <row r="67" spans="1:16" s="9" customFormat="1" ht="24" customHeight="1">
      <c r="A67" s="47"/>
      <c r="B67" s="92" t="s">
        <v>502</v>
      </c>
      <c r="C67" s="92"/>
      <c r="D67" s="92"/>
      <c r="E67" s="92"/>
      <c r="F67" s="92"/>
      <c r="G67" s="48"/>
      <c r="H67" s="49"/>
      <c r="I67" s="49"/>
      <c r="J67" s="48"/>
      <c r="K67" s="48"/>
      <c r="L67" s="48"/>
      <c r="M67" s="48"/>
      <c r="N67" s="50"/>
      <c r="P67" s="46"/>
    </row>
    <row r="68" spans="2:6" s="2" customFormat="1" ht="25.5" customHeight="1">
      <c r="B68" s="93" t="s">
        <v>319</v>
      </c>
      <c r="C68" s="93"/>
      <c r="D68" s="93"/>
      <c r="E68" s="93"/>
      <c r="F68" s="93"/>
    </row>
    <row r="69" spans="2:6" s="2" customFormat="1" ht="32.25" customHeight="1">
      <c r="B69" s="88"/>
      <c r="C69" s="88"/>
      <c r="D69" s="88"/>
      <c r="E69" s="88"/>
      <c r="F69" s="88"/>
    </row>
    <row r="70" s="2" customFormat="1" ht="13.5">
      <c r="E70" s="39"/>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row r="99" ht="13.5">
      <c r="P99" s="1"/>
    </row>
    <row r="100" ht="13.5">
      <c r="P100" s="1"/>
    </row>
    <row r="101" ht="13.5">
      <c r="P101" s="1"/>
    </row>
    <row r="102" ht="13.5">
      <c r="P102" s="1"/>
    </row>
    <row r="103" ht="13.5">
      <c r="P103" s="1"/>
    </row>
    <row r="104" ht="13.5">
      <c r="P104" s="1"/>
    </row>
    <row r="105" ht="13.5">
      <c r="P105" s="1"/>
    </row>
    <row r="106" ht="13.5">
      <c r="P106" s="1"/>
    </row>
    <row r="107" ht="13.5">
      <c r="P107" s="1"/>
    </row>
    <row r="108" ht="13.5">
      <c r="P108" s="1"/>
    </row>
    <row r="109" ht="13.5">
      <c r="P109" s="1"/>
    </row>
    <row r="110" ht="13.5">
      <c r="P110" s="1"/>
    </row>
    <row r="111" ht="13.5">
      <c r="P111" s="1"/>
    </row>
    <row r="112" ht="13.5">
      <c r="P112" s="1"/>
    </row>
    <row r="113" ht="13.5">
      <c r="P113" s="1"/>
    </row>
    <row r="114" ht="13.5">
      <c r="P114" s="1"/>
    </row>
    <row r="115" ht="13.5">
      <c r="P115" s="1"/>
    </row>
    <row r="116" ht="13.5">
      <c r="P116" s="1"/>
    </row>
    <row r="117" ht="13.5">
      <c r="P117" s="1"/>
    </row>
    <row r="118" ht="13.5">
      <c r="P118" s="1"/>
    </row>
    <row r="119" ht="13.5">
      <c r="P119" s="1"/>
    </row>
    <row r="120" ht="13.5">
      <c r="P120" s="1"/>
    </row>
    <row r="121" ht="13.5">
      <c r="P121" s="1"/>
    </row>
    <row r="122" ht="13.5">
      <c r="P122" s="1"/>
    </row>
    <row r="123" ht="13.5">
      <c r="P123" s="1"/>
    </row>
    <row r="124" ht="13.5">
      <c r="P124" s="1"/>
    </row>
    <row r="125" ht="13.5">
      <c r="P125" s="1"/>
    </row>
    <row r="126" ht="13.5">
      <c r="P126" s="1"/>
    </row>
    <row r="127" ht="13.5">
      <c r="P127" s="1"/>
    </row>
    <row r="128" ht="13.5">
      <c r="P128" s="1"/>
    </row>
    <row r="129" ht="13.5">
      <c r="P129" s="1"/>
    </row>
    <row r="130" ht="13.5">
      <c r="P130" s="1"/>
    </row>
    <row r="131" ht="13.5">
      <c r="P131" s="1"/>
    </row>
    <row r="132" ht="13.5">
      <c r="P132" s="1"/>
    </row>
    <row r="133" ht="13.5">
      <c r="P133" s="1"/>
    </row>
    <row r="134" ht="13.5">
      <c r="P134" s="1"/>
    </row>
    <row r="135" ht="13.5">
      <c r="P135" s="1"/>
    </row>
    <row r="136" ht="13.5">
      <c r="P136" s="1"/>
    </row>
  </sheetData>
  <sheetProtection/>
  <mergeCells count="6">
    <mergeCell ref="G2:I2"/>
    <mergeCell ref="H6:I6"/>
    <mergeCell ref="B66:F66"/>
    <mergeCell ref="B67:F67"/>
    <mergeCell ref="B68:F68"/>
    <mergeCell ref="B69:F6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8.50390625" style="1" customWidth="1"/>
    <col min="3" max="3" width="26.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49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488</v>
      </c>
      <c r="I10" s="5" t="str">
        <f>B10</f>
        <v>Skład</v>
      </c>
      <c r="J10" s="5" t="s">
        <v>211</v>
      </c>
      <c r="K10" s="5" t="s">
        <v>52</v>
      </c>
      <c r="L10" s="5" t="s">
        <v>53</v>
      </c>
      <c r="M10" s="5" t="s">
        <v>54</v>
      </c>
      <c r="N10" s="5" t="s">
        <v>18</v>
      </c>
    </row>
    <row r="11" spans="1:14" s="4" customFormat="1" ht="153" customHeight="1">
      <c r="A11" s="51" t="s">
        <v>3</v>
      </c>
      <c r="B11" s="21" t="s">
        <v>523</v>
      </c>
      <c r="C11" s="21" t="s">
        <v>483</v>
      </c>
      <c r="D11" s="21" t="s">
        <v>484</v>
      </c>
      <c r="E11" s="64">
        <v>12600</v>
      </c>
      <c r="F11" s="14" t="s">
        <v>63</v>
      </c>
      <c r="G11" s="15" t="s">
        <v>76</v>
      </c>
      <c r="H11" s="44"/>
      <c r="I11" s="44"/>
      <c r="J11" s="16"/>
      <c r="K11" s="15"/>
      <c r="L11" s="15" t="str">
        <f>IF(K11=0,"0,00",IF(K11&gt;0,ROUND(E11/K11,2)))</f>
        <v>0,00</v>
      </c>
      <c r="M11" s="15"/>
      <c r="N11" s="17">
        <f>ROUND(L11*ROUND(M11,2),2)</f>
        <v>0</v>
      </c>
    </row>
    <row r="12" spans="2:3" ht="13.5">
      <c r="B12" s="95"/>
      <c r="C12" s="96"/>
    </row>
    <row r="13" spans="2:17" ht="20.25" customHeight="1">
      <c r="B13" s="75"/>
      <c r="C13" s="94"/>
      <c r="D13" s="94"/>
      <c r="E13" s="94"/>
      <c r="F13" s="94"/>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18" sqref="C18"/>
    </sheetView>
  </sheetViews>
  <sheetFormatPr defaultColWidth="9.125" defaultRowHeight="12.75"/>
  <cols>
    <col min="1" max="1" width="5.125" style="1" customWidth="1"/>
    <col min="2" max="2" width="28.375" style="1" customWidth="1"/>
    <col min="3" max="3" width="26.625" style="1" customWidth="1"/>
    <col min="4" max="4" width="24.375" style="1" customWidth="1"/>
    <col min="5" max="5" width="7.875" style="23" customWidth="1"/>
    <col min="6" max="6" width="12.375" style="1" customWidth="1"/>
    <col min="7" max="7" width="27.375" style="1" customWidth="1"/>
    <col min="8" max="8" width="17.50390625" style="1" customWidth="1"/>
    <col min="9" max="9" width="15.125" style="1" customWidth="1"/>
    <col min="10" max="10" width="20.50390625" style="1" customWidth="1"/>
    <col min="11" max="11" width="20.50390625" style="1" hidden="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50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488</v>
      </c>
      <c r="I10" s="5" t="str">
        <f>B10</f>
        <v>Skład</v>
      </c>
      <c r="J10" s="5" t="s">
        <v>211</v>
      </c>
      <c r="K10" s="5"/>
      <c r="L10" s="5" t="s">
        <v>53</v>
      </c>
      <c r="M10" s="5" t="s">
        <v>54</v>
      </c>
      <c r="N10" s="5" t="s">
        <v>18</v>
      </c>
    </row>
    <row r="11" spans="1:14" s="4" customFormat="1" ht="138.75" customHeight="1">
      <c r="A11" s="51" t="s">
        <v>3</v>
      </c>
      <c r="B11" s="21" t="s">
        <v>485</v>
      </c>
      <c r="C11" s="21" t="s">
        <v>531</v>
      </c>
      <c r="D11" s="21" t="s">
        <v>486</v>
      </c>
      <c r="E11" s="64">
        <v>400</v>
      </c>
      <c r="F11" s="14" t="s">
        <v>89</v>
      </c>
      <c r="G11" s="15" t="s">
        <v>76</v>
      </c>
      <c r="H11" s="44"/>
      <c r="I11" s="44"/>
      <c r="J11" s="16"/>
      <c r="K11" s="15"/>
      <c r="L11" s="15"/>
      <c r="M11" s="15"/>
      <c r="N11" s="17">
        <f>ROUND(L11*ROUND(M11,2),2)</f>
        <v>0</v>
      </c>
    </row>
    <row r="12" spans="2:3" ht="13.5">
      <c r="B12" s="95"/>
      <c r="C12" s="96"/>
    </row>
    <row r="13" spans="2:17" ht="20.25" customHeight="1">
      <c r="B13" s="75"/>
      <c r="C13" s="94"/>
      <c r="D13" s="94"/>
      <c r="E13" s="94"/>
      <c r="F13" s="94"/>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51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488</v>
      </c>
      <c r="I10" s="5" t="str">
        <f>B10</f>
        <v>Skład</v>
      </c>
      <c r="J10" s="5" t="s">
        <v>211</v>
      </c>
      <c r="K10" s="5" t="s">
        <v>52</v>
      </c>
      <c r="L10" s="5" t="s">
        <v>53</v>
      </c>
      <c r="M10" s="5" t="s">
        <v>54</v>
      </c>
      <c r="N10" s="5" t="s">
        <v>18</v>
      </c>
    </row>
    <row r="11" spans="1:14" ht="183" customHeight="1">
      <c r="A11" s="51" t="s">
        <v>3</v>
      </c>
      <c r="B11" s="54" t="s">
        <v>492</v>
      </c>
      <c r="C11" s="55" t="s">
        <v>489</v>
      </c>
      <c r="D11" s="56" t="s">
        <v>490</v>
      </c>
      <c r="E11" s="57">
        <v>248</v>
      </c>
      <c r="F11" s="58" t="s">
        <v>63</v>
      </c>
      <c r="G11" s="42" t="s">
        <v>90</v>
      </c>
      <c r="H11" s="45"/>
      <c r="I11" s="45"/>
      <c r="J11" s="42"/>
      <c r="K11" s="42"/>
      <c r="L11" s="15" t="str">
        <f>IF(K11=0,"0,00",IF(K11&gt;0,ROUND(E11/K11,2)))</f>
        <v>0,00</v>
      </c>
      <c r="M11" s="42"/>
      <c r="N11" s="43">
        <f>ROUND(L11*ROUND(M11,2),2)</f>
        <v>0</v>
      </c>
    </row>
    <row r="12" spans="1:14" ht="192" customHeight="1">
      <c r="A12" s="51" t="s">
        <v>4</v>
      </c>
      <c r="B12" s="54" t="s">
        <v>492</v>
      </c>
      <c r="C12" s="55" t="s">
        <v>491</v>
      </c>
      <c r="D12" s="56" t="s">
        <v>490</v>
      </c>
      <c r="E12" s="57">
        <v>192</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1">
      <selection activeCell="D12" sqref="D12"/>
    </sheetView>
  </sheetViews>
  <sheetFormatPr defaultColWidth="9.125" defaultRowHeight="12.75"/>
  <cols>
    <col min="1" max="1" width="5.125" style="1" customWidth="1"/>
    <col min="2" max="2" width="32.625" style="1" customWidth="1"/>
    <col min="3" max="3" width="32.50390625" style="1" customWidth="1"/>
    <col min="4"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8"/>
      <c r="H2" s="88"/>
      <c r="I2" s="88"/>
    </row>
    <row r="3" spans="13:14" ht="13.5">
      <c r="M3" s="37"/>
      <c r="N3" s="37" t="s">
        <v>84</v>
      </c>
    </row>
    <row r="4" spans="2:16" ht="13.5">
      <c r="B4" s="4" t="s">
        <v>15</v>
      </c>
      <c r="C4" s="5">
        <v>52</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9">
        <f>SUM(N11:N12)</f>
        <v>0</v>
      </c>
      <c r="I6" s="9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488</v>
      </c>
      <c r="I10" s="5" t="str">
        <f>B10</f>
        <v>Skład</v>
      </c>
      <c r="J10" s="5" t="s">
        <v>211</v>
      </c>
      <c r="K10" s="5" t="s">
        <v>52</v>
      </c>
      <c r="L10" s="5" t="s">
        <v>53</v>
      </c>
      <c r="M10" s="5" t="s">
        <v>54</v>
      </c>
      <c r="N10" s="5" t="s">
        <v>18</v>
      </c>
    </row>
    <row r="11" spans="1:14" ht="222" customHeight="1">
      <c r="A11" s="51" t="s">
        <v>3</v>
      </c>
      <c r="B11" s="54" t="s">
        <v>493</v>
      </c>
      <c r="C11" s="55" t="s">
        <v>494</v>
      </c>
      <c r="D11" s="67" t="s">
        <v>528</v>
      </c>
      <c r="E11" s="57">
        <v>400</v>
      </c>
      <c r="F11" s="58" t="s">
        <v>63</v>
      </c>
      <c r="G11" s="42" t="s">
        <v>90</v>
      </c>
      <c r="H11" s="45"/>
      <c r="I11" s="45"/>
      <c r="J11" s="42"/>
      <c r="K11" s="42"/>
      <c r="L11" s="15" t="str">
        <f>IF(K11=0,"0,00",IF(K11&gt;0,ROUND(E11/K11,2)))</f>
        <v>0,00</v>
      </c>
      <c r="M11" s="42"/>
      <c r="N11" s="43">
        <f>ROUND(L11*ROUND(M11,2),2)</f>
        <v>0</v>
      </c>
    </row>
    <row r="12" spans="1:14" ht="204" customHeight="1">
      <c r="A12" s="51" t="s">
        <v>4</v>
      </c>
      <c r="B12" s="54" t="s">
        <v>495</v>
      </c>
      <c r="C12" s="55" t="s">
        <v>496</v>
      </c>
      <c r="D12" s="56" t="s">
        <v>497</v>
      </c>
      <c r="E12" s="57">
        <v>300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40.125" style="1" customWidth="1"/>
    <col min="3" max="3" width="20.00390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53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488</v>
      </c>
      <c r="I10" s="5" t="str">
        <f>B10</f>
        <v>Skład</v>
      </c>
      <c r="J10" s="5" t="s">
        <v>211</v>
      </c>
      <c r="K10" s="5" t="s">
        <v>52</v>
      </c>
      <c r="L10" s="5" t="s">
        <v>53</v>
      </c>
      <c r="M10" s="5" t="s">
        <v>54</v>
      </c>
      <c r="N10" s="5" t="s">
        <v>18</v>
      </c>
    </row>
    <row r="11" spans="1:14" s="4" customFormat="1" ht="367.5" customHeight="1">
      <c r="A11" s="51" t="s">
        <v>3</v>
      </c>
      <c r="B11" s="21" t="s">
        <v>498</v>
      </c>
      <c r="C11" s="21" t="s">
        <v>499</v>
      </c>
      <c r="D11" s="21" t="s">
        <v>500</v>
      </c>
      <c r="E11" s="64">
        <v>35584</v>
      </c>
      <c r="F11" s="14" t="s">
        <v>63</v>
      </c>
      <c r="G11" s="15" t="s">
        <v>76</v>
      </c>
      <c r="H11" s="44"/>
      <c r="I11" s="44"/>
      <c r="J11" s="16"/>
      <c r="K11" s="15"/>
      <c r="L11" s="15" t="str">
        <f>IF(K11=0,"0,00",IF(K11&gt;0,ROUND(E11/K11,2)))</f>
        <v>0,00</v>
      </c>
      <c r="M11" s="15"/>
      <c r="N11" s="17">
        <f>ROUND(L11*ROUND(M11,2),2)</f>
        <v>0</v>
      </c>
    </row>
    <row r="12" spans="2:3" ht="13.5">
      <c r="B12" s="95"/>
      <c r="C12" s="96"/>
    </row>
    <row r="13" spans="2:17" ht="20.25" customHeight="1">
      <c r="B13" s="75"/>
      <c r="C13" s="94"/>
      <c r="D13" s="94"/>
      <c r="E13" s="94"/>
      <c r="F13" s="94"/>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324</v>
      </c>
      <c r="C11" s="21" t="s">
        <v>325</v>
      </c>
      <c r="D11" s="21" t="s">
        <v>86</v>
      </c>
      <c r="E11" s="64">
        <v>1620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326</v>
      </c>
      <c r="C11" s="21" t="s">
        <v>327</v>
      </c>
      <c r="D11" s="21" t="s">
        <v>328</v>
      </c>
      <c r="E11" s="64">
        <v>4500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329</v>
      </c>
      <c r="C11" s="21" t="s">
        <v>330</v>
      </c>
      <c r="D11" s="21" t="s">
        <v>331</v>
      </c>
      <c r="E11" s="64">
        <v>9000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8"/>
      <c r="H2" s="88"/>
      <c r="I2" s="88"/>
    </row>
    <row r="3" ht="13.5">
      <c r="N3" s="37" t="s">
        <v>84</v>
      </c>
    </row>
    <row r="4" spans="2:17" ht="13.5">
      <c r="B4" s="4" t="s">
        <v>15</v>
      </c>
      <c r="C4" s="5">
        <v>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9">
        <f>SUM(N11:N11)</f>
        <v>0</v>
      </c>
      <c r="I6" s="9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99</v>
      </c>
      <c r="K10" s="5" t="s">
        <v>52</v>
      </c>
      <c r="L10" s="5" t="s">
        <v>53</v>
      </c>
      <c r="M10" s="5" t="s">
        <v>54</v>
      </c>
      <c r="N10" s="5" t="s">
        <v>18</v>
      </c>
    </row>
    <row r="11" spans="1:14" s="4" customFormat="1" ht="73.5" customHeight="1">
      <c r="A11" s="51" t="s">
        <v>3</v>
      </c>
      <c r="B11" s="21" t="s">
        <v>332</v>
      </c>
      <c r="C11" s="21" t="s">
        <v>333</v>
      </c>
      <c r="D11" s="21" t="s">
        <v>334</v>
      </c>
      <c r="E11" s="64">
        <v>35000</v>
      </c>
      <c r="F11" s="14" t="s">
        <v>63</v>
      </c>
      <c r="G11" s="15" t="s">
        <v>76</v>
      </c>
      <c r="H11" s="44"/>
      <c r="I11" s="44"/>
      <c r="J11" s="16"/>
      <c r="K11" s="15"/>
      <c r="L11" s="15" t="str">
        <f>IF(K11=0,"0,00",IF(K11&gt;0,ROUND(E11/K11,2)))</f>
        <v>0,00</v>
      </c>
      <c r="M11" s="15"/>
      <c r="N11" s="17">
        <f>ROUND(L11*ROUND(M11,2),2)</f>
        <v>0</v>
      </c>
    </row>
    <row r="12" spans="2:3" ht="13.5">
      <c r="B12" s="95"/>
      <c r="C12" s="96"/>
    </row>
    <row r="13" spans="2:17" ht="23.25" customHeight="1">
      <c r="B13" s="93"/>
      <c r="C13" s="93"/>
      <c r="D13" s="93"/>
      <c r="E13" s="93"/>
      <c r="F13" s="93"/>
      <c r="Q13" s="1"/>
    </row>
    <row r="14" spans="2:17" ht="20.25" customHeight="1">
      <c r="B14" s="75"/>
      <c r="C14" s="94"/>
      <c r="D14" s="94"/>
      <c r="E14" s="94"/>
      <c r="F14" s="94"/>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2020-07-20T06:48:48Z</cp:lastPrinted>
  <dcterms:created xsi:type="dcterms:W3CDTF">2003-05-16T10:10:29Z</dcterms:created>
  <dcterms:modified xsi:type="dcterms:W3CDTF">2020-07-20T06:50:02Z</dcterms:modified>
  <cp:category/>
  <cp:version/>
  <cp:contentType/>
  <cp:contentStatus/>
</cp:coreProperties>
</file>