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753" activeTab="8"/>
  </bookViews>
  <sheets>
    <sheet name="formularz_oferty" sheetId="1" r:id="rId1"/>
    <sheet name="część_(1)" sheetId="2" r:id="rId2"/>
    <sheet name="część_(2)" sheetId="3" r:id="rId3"/>
    <sheet name="część_(3)" sheetId="4" r:id="rId4"/>
    <sheet name="część_(4)" sheetId="5" r:id="rId5"/>
    <sheet name="część_(5)" sheetId="6" r:id="rId6"/>
    <sheet name="część_(6)" sheetId="7" r:id="rId7"/>
    <sheet name="część_(7)" sheetId="8" r:id="rId8"/>
    <sheet name="część_(8)" sheetId="9" r:id="rId9"/>
    <sheet name="część 9" sheetId="10" r:id="rId10"/>
    <sheet name="częśc 10" sheetId="11" r:id="rId11"/>
    <sheet name="cześc 11" sheetId="12" r:id="rId12"/>
    <sheet name="częśc 12" sheetId="13" r:id="rId13"/>
    <sheet name="częśc 13" sheetId="14" r:id="rId14"/>
    <sheet name="częśc 14" sheetId="15" r:id="rId15"/>
    <sheet name="częśc 15" sheetId="16" r:id="rId16"/>
  </sheets>
  <definedNames>
    <definedName name="Excel_BuiltIn_Print_Area" localSheetId="1">'część_(1)'!$A$1:$H$9</definedName>
    <definedName name="Excel_BuiltIn_Print_Area" localSheetId="0">'formularz_oferty'!$A$1:$E$69</definedName>
    <definedName name="_xlnm.Print_Area" localSheetId="1">'część_(1)'!$A$1:$H$9</definedName>
    <definedName name="_xlnm.Print_Area" localSheetId="0">'formularz_oferty'!$A$1:$D$69</definedName>
  </definedNames>
  <calcPr fullCalcOnLoad="1"/>
</workbook>
</file>

<file path=xl/sharedStrings.xml><?xml version="1.0" encoding="utf-8"?>
<sst xmlns="http://schemas.openxmlformats.org/spreadsheetml/2006/main" count="714" uniqueCount="327">
  <si>
    <t>FORMULARZ OFERTY</t>
  </si>
  <si>
    <t>Numer sprawy</t>
  </si>
  <si>
    <t>Nazwa zamówienia</t>
  </si>
  <si>
    <t>nazwa Wykonawcy:</t>
  </si>
  <si>
    <t>adres (siedziba) Wykonawcy:</t>
  </si>
  <si>
    <t>województwo:</t>
  </si>
  <si>
    <t>NIP</t>
  </si>
  <si>
    <t>REGON</t>
  </si>
  <si>
    <t>osoba do kontaktu</t>
  </si>
  <si>
    <t>telefon</t>
  </si>
  <si>
    <t>faks</t>
  </si>
  <si>
    <t>email</t>
  </si>
  <si>
    <t>1.</t>
  </si>
  <si>
    <t>Numer części</t>
  </si>
  <si>
    <t>Cena brutto: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</si>
  <si>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</si>
  <si>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</si>
  <si>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</si>
  <si>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</si>
  <si>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</si>
  <si>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</si>
  <si>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</si>
  <si>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</si>
  <si>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</si>
  <si>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</si>
  <si>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</si>
  <si>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częśc 12</t>
  </si>
  <si>
    <t>częśc 13</t>
  </si>
  <si>
    <t>część 14</t>
  </si>
  <si>
    <t>część 15</t>
  </si>
  <si>
    <t>2.</t>
  </si>
  <si>
    <t>3.</t>
  </si>
  <si>
    <t>4.</t>
  </si>
  <si>
    <t>5.</t>
  </si>
  <si>
    <t>Oświadczamy, że oferujemy realizację przedmiotu zamówienia zgodnie z zasadami określonymi w SWZ wraz z załącznikami.</t>
  </si>
  <si>
    <t>6.</t>
  </si>
  <si>
    <t>7.</t>
  </si>
  <si>
    <t>Oświadczamy, że zapoznaliśmy się z SWZ wraz z jej załącznikami i nie wnosimy do niej zastrzeżeń oraz, że zdobyliśmy konieczne informacje do przygotowania oferty.</t>
  </si>
  <si>
    <t>8.</t>
  </si>
  <si>
    <t>Oświadczamy, że jesteśmy związani niniejszą ofertą przez okres podany w SWZ.</t>
  </si>
  <si>
    <t>9.</t>
  </si>
  <si>
    <t>10.</t>
  </si>
  <si>
    <t>Oświadczamy, że zamierzamy powierzyć następujące części zamówienia podwykonawcom i jednocześnie podajemy nazwy (firmy) podwykonawców*: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</si>
  <si>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</si>
  <si>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</si>
  <si>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11.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</si>
  <si>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</si>
  <si>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</si>
  <si>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</si>
  <si>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</si>
  <si>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</si>
  <si>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</si>
  <si>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</si>
  <si>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</si>
  <si>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</si>
  <si>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Część nr:</t>
  </si>
  <si>
    <t>ARKUSZ CENOWY</t>
  </si>
  <si>
    <t>Poz.</t>
  </si>
  <si>
    <t>Parametry wymagane</t>
  </si>
  <si>
    <t>Ilość</t>
  </si>
  <si>
    <t>jm</t>
  </si>
  <si>
    <t>Nazwa handlowa
Producent</t>
  </si>
  <si>
    <t>Numer katalogowy
(jeżeli istnieje)</t>
  </si>
  <si>
    <t>Cena jednostkowa brutto (elementu)</t>
  </si>
  <si>
    <t>Wartość brutto pozycji</t>
  </si>
  <si>
    <t>szt.</t>
  </si>
  <si>
    <t xml:space="preserve">Ilość </t>
  </si>
  <si>
    <t>Cena jednostkowa brutto</t>
  </si>
  <si>
    <t>sztuk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</si>
  <si>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</si>
  <si>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</si>
  <si>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</si>
  <si>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</si>
  <si>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</si>
  <si>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</si>
  <si>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</si>
  <si>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</si>
  <si>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</si>
  <si>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</si>
  <si>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</si>
  <si>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</si>
  <si>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</si>
  <si>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</si>
  <si>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</si>
  <si>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</si>
  <si>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</si>
  <si>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</si>
  <si>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</si>
  <si>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</si>
  <si>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</si>
  <si>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</si>
  <si>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</si>
  <si>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</si>
  <si>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szt</t>
  </si>
  <si>
    <t xml:space="preserve">Cena jednostkowa brutto </t>
  </si>
  <si>
    <t>Przedmiot</t>
  </si>
  <si>
    <t>Jm</t>
  </si>
  <si>
    <t>Wartość brutto</t>
  </si>
  <si>
    <t>Zestaw do dializy albuminowej w trybie ciągłej dializy, kompatybilny z warunkami technicznymi, oprogramowaniem  i instrukcją obsługi posiadanych urządzeń MARS Monitor 1TC i Prismaflex. 
Zestaw  zawiera:
Dializator typu high-flux (o wysokiej przepuszczalności)  do eliminacji toksyn z krwi do dializatu albuminowego
Dializator typu low-flux (o niskiej przepuszczalności ) stosowany do eliminacji toksyn rozpuszczalnych w wodzie z dializatu albuminowego, zainstalowany na kasecie zakładanej na urządzenie Prismaflex wraz z liniami do połączenia z urządzeniem MARS 1TC
Dwie kolumny absorbujące służące do oczyszczania dializatu albuminowego, przystosowane kształtem i podłączeniami do urządzenia MARS Monitor 1TC:  jedna - wypełniona żywicą jonowymienną , druga - wypełniona węglem aktywowanym.
Zestaw linii, podgrzewacz dializatu albuminowego oraz filtr do wyłapywania cząstek węgla  do połączenia dializatora typu high-flux z kolumnami absorbującymi  i urządzeniem Prismaflex.
Pojemność obwodu krwi &lt; 300 ml
Pojemność obwodu dializatu albuminowego = 600ml.</t>
  </si>
  <si>
    <t>zestawów</t>
  </si>
  <si>
    <t>Oświadczamy, ze zapoznaliśmy się z treścią załączonego do SWZ wzoru umowy i w przypadku wyboru naszej oferty zawrzemy z zamawiającym  umowę sporządzoną na podstawie tego wzoru.</t>
  </si>
  <si>
    <t>Załącznik nr 1 do SWZ
Załącznik nr …… do umowy</t>
  </si>
  <si>
    <t>DFP.271.14.2021.BM</t>
  </si>
  <si>
    <t>Dostawa różnych materiałów medycznych.</t>
  </si>
  <si>
    <t>Oferujemy wykonanie całego przedmiotu zamówienia (w danej części) za cenę:
(* części, w których Wykonawca nie składa oferty mogą zostać usunięte/wykreślone)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</si>
  <si>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0"/>
        <color indexed="8"/>
        <rFont val="Garamond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</si>
  <si>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>Oświadczamy, że termin płatności wynosi do 60 dni.</t>
  </si>
  <si>
    <t>Oświadczamy, że zamówienie będziemy wykonywać do czasu wyczerpania kwoty wynagrodzenia umownego, nie dłużej jednak niż przez:
- 12 miesięcy od daty zawarcia umowy (dotyczy części 3 - 8); 
 - 36 miesięcy od daty zawarcia umowy (dotyczy części 1, 2, 9 - 15).</t>
  </si>
  <si>
    <t xml:space="preserve"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</t>
  </si>
  <si>
    <t>Laryngoskopowa łyżka jednorazowego użytku, z polimeru optycznego, o grubości nie większej niż 12mm w miejscu połączenia z wideolaryngoskopem, kompatybilny z prowadnicą toru wizyjnego urządzenia posiadanego przez zamawiającego videolaryngoskopem  McGRATH® MAC, rozmiary 2,3,4 do wyboru przez zamawiającego.</t>
  </si>
  <si>
    <t>Laryngoskopowa łyżka jednorazowego użytku, z polimeru optycznego, o grubości nie większej niż 12mm w miejscu połączenia z wideolaryngoskopem, kompatybilny z prowadnicą toru wizyjnego urządzenia posiadanego przez zamawiającego videolaryngoskopem  McGRATH® MAC X, rozmiar 3</t>
  </si>
  <si>
    <t xml:space="preserve">Stent do cewki opuszkowej,  samorozprężalny, wykonany z drutu nitinolowego ( z pamięcią kształtu)stent tymczasowy do 3 lat funkcjonowania zgodnie ze znakiem CE, obustronnie pokryty warstwą polimeru stent widoczny w promieniach rentgenowskich, wysoka siła radialna w głównej części stentu i obniżona na końcach (mechanizm zapobiegający migracji); posiadający możliwość usunięcia przez mechanizm  rozplatania stentu do formy taśmy; zakładany wstępująco (przezcewkowo),jednorazowy system dostarczenia OPS 24F kompatybilny z optyką 4mm długości 280mm /305mm; średnica stentu 45F; długość stentu 50mm,60mm,80mm oraz 80mm odwrócony bez kotwicy do wyboru przez zamawiającego </t>
  </si>
  <si>
    <t xml:space="preserve">Stent do cewki sterczowej,(  samorozprężalny, wykonany z drutu nitinolowego ( z pamięcią kształtu)stent tymczasowy do 3 lat funkcjonowania zgodnie ze znakiem CE, obustronnie pokryty warstwą polimeru stent widoczny w promieniach rentgenowskich, wysoka siła radialna w głównej części stentu i obniżona na końcach (mechanizm zapobiegający migracji), 2 markery radiologiczn; posiadający możliwość usunięcia przez mechanizm  rozplatania stentu do formy taśmy; zakładany wstępująco (przezcewkowo),jednorazowy system dostarczenia OPS 24F kompatybilny z optyką 4mm długości 280mm /305mm; średnica stentu 45F; z kotwicą, długość 30mm, 40mm, 50mm, 60mm do wyboru przez zamawiającego </t>
  </si>
  <si>
    <t>Stent moczowodowy, samorozprężalny, wykonany z drutu nitinolowego ( z pamięcią kształtu)stent tymczasowy do 3 lat funkcjonowania zgodnie ze znakiem CE, obustronnie pokryty warstwą polimeru stent widoczny w promieniach rentgenowskich, wysoka siła radialna w głównej części stentu i obniżona na końcach (mechanizm zapobiegający migracji), 3 markery radiologiczne; posiadający możliwość usunięcia przez mechanizm  rozplatania stentu do formy taśmy; zakładany wstępująco (przezcewkowo)/zstępująco(przez nefrostomię) na platformie 10F,z kotwicą lub bez kotwicy do wyboru przez zamawiającego, długość 80mm, 100mm, 120mm, średnice 8mm i 10mm oraz długość 200mm i średnica  9mm do wyboru przez zamawiającego ;</t>
  </si>
  <si>
    <t>Śruby IMF, tytanowe, średnica 2,0 mm, z kołnierzem naśluzówkowym oraz bez kołnierza,  z otworem heksagonalnym, dł.8,11,14 mm. Pakowane 2 szt. w opakowaniu.</t>
  </si>
  <si>
    <t>Tytanowe płytki segmentowe, o profilu 0,5 mm, pod śruby 0,9 mm i 1.2 mm, o kształtcie kwadratu o wymiarach 9 x 9 mm i prostokąta o wymiarach 9 x 7 mm.</t>
  </si>
  <si>
    <t>Śruby korowe, tytanowe o średnicy 0,9 mm, o długości od 3 do 6 mm, otwór w głowie śruby typu krzyżak</t>
  </si>
  <si>
    <t>Śruby korowe, tytanowe o średnicy 1,2 mm, o długości od 3 do 6 mm, otwór w głowie śruby typu krzyżak.</t>
  </si>
  <si>
    <t>Śruby korowe, tytanowe o średnicy 1,8 mm, o długości od 9 do 20 mm, otwór w głowie śruby heksagonalny.</t>
  </si>
  <si>
    <t>Raspator delikatnie zakrzywiony z powłoką diamentową o długości 195 mm</t>
  </si>
  <si>
    <t>Wykonawca zobowiązany jest dostarczyć Zamawiającemu do użytkowania w okresie trwania umowy pełnego instrumentarium do oferowanych wyrobów. Koszt dostarczenia instrumentarium musi być ujęty w cenie oferowanych wyrobów; nie może stanowić dodatkowej pozycji cenowej w Formularzu oferty, ani w Arkuszu cenowym.</t>
  </si>
  <si>
    <t>Wykonawca zobowiązany będzie dodatkowo do uzupełniania i serwisowania instrumentarium dostarczonego Zamawiającemu w ramach przedmiotowej umowy. Koszt uzupełniania i serwisowania instrumentarium musi być ujęty w cenie oferowanych wyrobów; nie może stanowić dodatkowej pozycji cenowej w Formularzu oferty, ani w Arkuszu cenowym.</t>
  </si>
  <si>
    <t>Wykonawca zobowiązany będzie do przeszkolenia personelu Zamawiającego w siedzibie Zamawiającego. Termin (do 2 m-cy od daty podpisania umowy) i liczba pracowników (20 osób –  w tym 9 personel lekarski) Zamawiającego do przeszkolenia do uzgodnienia z Zamawiającym. Koszt szkoleń musi być ujęty w cenie oferowanych wyrobów; nie może stanowić dodatkowej pozycji cenowej w Formularzu oferty, ani w Arkuszu cenowym.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</si>
  <si>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</si>
  <si>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</si>
  <si>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</si>
  <si>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</si>
  <si>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</si>
  <si>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</si>
  <si>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</si>
  <si>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</si>
  <si>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</si>
  <si>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</si>
  <si>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</si>
  <si>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</si>
  <si>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</si>
  <si>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</si>
  <si>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</si>
  <si>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</si>
  <si>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</si>
  <si>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</si>
  <si>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</si>
  <si>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</si>
  <si>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</si>
  <si>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</si>
  <si>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</si>
  <si>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</si>
  <si>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Szyna zębowa, miękka, dł. 1000 mm</t>
  </si>
  <si>
    <t>Drut kostny, miękki, śr. 0.3, 0.4, 0.5 oraz 0.6 mm, dł. 10m, do wyboru Zamawiającego</t>
  </si>
  <si>
    <t>Wiertła dla systemów 1.5, 2.0, 2.3, 2.7 mm. Typ i rozmiar każdorazowo do wyboru Zamawiającego.</t>
  </si>
  <si>
    <t>Płytka tytanowa, system mikro 1,5 mm, prosta, 2-otw., gr. 0,6 mm, z mostem: średnia oraz długa. Typ i rozmiar każdorazowo do wyboru Zamawiającego.</t>
  </si>
  <si>
    <t>Płytka tytanowa, system mikro 1,5 mm, prosta, 4-otw., gr. 0,6 mm, bez mostu oraz z mostem: krótka, średnia i długa. Typ i rozmiar każdorazowo do wyboru Zamawiającego.</t>
  </si>
  <si>
    <t>Płytka tytanowa, system mikro 1,5 mm, prosta, 16-otw., gr. 0,6 mm.</t>
  </si>
  <si>
    <t>Płytka tytanowa, system mikro 1,5 mm, oczodołowa, gr. 0,6 mm.; 6, 8, 10-otworowa. Typ i rozmiar każdorazowo do wyboru Zamawiającego.</t>
  </si>
  <si>
    <t>Płytka tytanowa, system mikro 1,5 mm, kształt "L", gr. 0,6 mm: - 4-otw., z mostem: krótka, średnia, długa; lewa oraz prawa; - 4-otw., 100°, z mostem: krótka, średnia, długa; lewa oraz prawa; - 5-otw., 100°, z mostem: długa, lewa oraz prawa; - 6-otw., 100°, z mostem: krótka, średnia, długa; lewa oraz prawa; - 7-otw., 100°, z mostem: krótka; lewa oraz prawa. Typ i rozmiar każdorazowo do wyboru Zamawiającego.</t>
  </si>
  <si>
    <t>Płytka tytanowa, system mikro 1,5 mm, kształt "Y", gr. 0,6 mm: - 5-otw., z mostem: krótka, średnia, długa; - 6- otw, z mostem. Typ i rozmiar każdorazowo do wyboru Zamawiającego.</t>
  </si>
  <si>
    <t>Płytka tytanowa, system mikro 1,5 mm, kształt "X", gr. 0,6 mm: 6-otw., z mostem: krótka, średnia, długa. Typ i rozmiar każdorazowo do wyboru Zamawiającego.</t>
  </si>
  <si>
    <t>Płytka tytanowa, system mikro 1,5 mm, kształt "H", gr. 0,6 mm: 12-otw., do nasady nosa</t>
  </si>
  <si>
    <t>Płytka tytanowa, system mikro 1,5 mm, kształt "H", gr. 0,6 mm: 11 i 12-otw. do wyboru Zamawiającego</t>
  </si>
  <si>
    <t>Płytka tytanowa, system mikro 1,5 mm, kształt "Z", gr. 0,6 mm: 4-otw. z mostem, lewa i prawa</t>
  </si>
  <si>
    <t>Płytka tytanowa, system mikro 1,5 mm, ramkowa, gr. 0,6 mm: 4, 6, 8 oraz 10-otw. do wyboru Zamawiającego</t>
  </si>
  <si>
    <t>Siatka tytanowa, system mikro 1,5 mm, do rekonstrukcji dna i ścian oczodołu, gr. 0.3, 0.4, 0,5 mm. Typ i rozmiar każdorazowo do wyboru Zamawiającego.</t>
  </si>
  <si>
    <t>Siatka tytanowa 3D do rekonstrukcji kości twarzoczaszki, rozm. 80x80 mm, gr. 0,3 oraz 0,6 mm do wyboru Zamawiającego.</t>
  </si>
  <si>
    <t>Siatka tytanowa 3D do rekonstrukcji kości twarzoczaszki, rozm. 120x120 mm, gr. 0,6 mm</t>
  </si>
  <si>
    <t>Płytka tytanowa do zabiegów ortognatycznych, system mikro 1.5 mm, gr. 1.0 mm, z odstępem: 0, 3, 5, 7, 9, 11 mm; lewa oraz prawa. Typ i rozmiar każdorazowo do wyboru Zamawiającego.</t>
  </si>
  <si>
    <t>Płytka tytanowa do genioplastyki, system mikro 1.5 mm, gr. 0.6 mm, z odstępem: 1, 3, 5, 7, 9, 11 mm. Typ i rozmiar każdorazowo do wyboru Zamawiającego.</t>
  </si>
  <si>
    <t>Śruba ortodontyczna mikro 1.5 mm, dł. 11 mm oraz 13 mm. Rozmiar każdorazowo do wyboru Zamawiającego.</t>
  </si>
  <si>
    <t>Płyta ortodontyczna, kotwicząca, różne kształty, gr. 0.6 mm oraz 1.0 mm. Typ i rozmiar każdorazowo do wyboru Zamawiającego.</t>
  </si>
  <si>
    <t>Płytka tytanowa, system mini 2.0 mm, prosta, gr. 1.0 mm, 4-otw, bez mostu oraz z mostem: krótka, długa. Typ i rozmiar każdorazowo do wyboru Zamawiającego.</t>
  </si>
  <si>
    <t>Płytka tytanowa, system mini 2.0 mm, prosta, 6-otw., gr. 1.0 mm, bez mostu oraz z mostem: długa. Typ i rozmiar każdorazowo do wyboru Zamawiającego.</t>
  </si>
  <si>
    <t>Płytka tytanowa, system mini 2.0 mm, prosta, gr. 1.0 mm, 16-otw.</t>
  </si>
  <si>
    <t>Płytka tytanowa, system mini 2.0 mm, prosta, gr. 1.0 mm, skręcona wzdłuż własnej osi, 4-otw. 80° oraz 6-otw. 110° do wyboru Zamawiajęcego</t>
  </si>
  <si>
    <t>Płytka tytanowa, system mini 2.0 mm, kształt "L", gr. 1.0 mm - 4-otw., bez mostu oraz z mostem: średnia, długa; lewa oraz prawa; - 5-otw., z mostem: długa; lewa oraz prawa. Typ i rozmiar każdorazowo do wyboru Zamawiającego.</t>
  </si>
  <si>
    <t>Płytka tytanowa, system mini 2.0 mm, kształt "T", gr. 1.0 mm, 6-otw. bez mostu oraz 5-otw. z mostem: długa. Typ i rozmiar każdorazowo do wyboru Zamawiającego.</t>
  </si>
  <si>
    <t>Płytka tytanowa, system mini 2.0 mm, kształt "T", gr. 0,6 mm, 7-otw. Typ i rozmiar każdorazowo do wyboru Zamawiającego.</t>
  </si>
  <si>
    <t>Płytka tytanowa, system mini 2.0 mm, kształt "Y", gr. 1.0 mm, 5-otw., z mostem: krótka, długa. Typ i rozmiar każdorazowo do wyboru Zamawiającego.</t>
  </si>
  <si>
    <t>Płytka tytanowa, system mini 2.0 mm, kształt "X", gr. 1.0 mm, 6-otw., z mostem: krótka, długa. Typ i rozmiar każdorazowo do wyboru Zamawiającego.</t>
  </si>
  <si>
    <t>Płytka tytanowa, system mini 2.0 mm, kształt "Z", gr. 0,6 mm, 4-otw., krótka i długa Typ i rozmiar każdorazowo do wyboru Zamawiającego.</t>
  </si>
  <si>
    <t>Płytka tytanowa do złamań wyrostka kłykciowego, system mini 2.0 mm:
- romboidalna 3D, 5-otw.,
- trapezoidalna 3D, 4 otw.,
- deltoidalna, 7-otw.,
- deltoidalna, 9-otw.
 Typ każdorazowo do wyboru Zamawiającego.</t>
  </si>
  <si>
    <t>Płytka tytanowa, system mini 2.0 mm, do złamań wyrostka kłykciowego, prosta, z mostem, gr. 1.0 mm, 4-otw.</t>
  </si>
  <si>
    <t>Płytka tytanowa, system mini 2.0 mm, prosta, gr. 1.4 mm, 40-otw.</t>
  </si>
  <si>
    <t>Płytka ze wzmocnionego stopu tytanu, system mini 2.0 mm, gr. 1.0 mm, 4, 6 oraz 8-otw. do wyboru Zamawiającego</t>
  </si>
  <si>
    <t>Płytka ze wzmocnionego stopu tytanu, system mini 2.0 mm, gr. 1.0 mm, 17 oraz 24-otw. do wyboru Zamawiającego</t>
  </si>
  <si>
    <t>Płytka tytanowa do genioplastyki, system 2.0 mm,:
- 4-otw. z odstępem 2, 4, 6, 8. 10. 12 oraz 14 mm,
- 6-otw. z odstępem 2, 3, 4, 5, 6, 7, 8 oraz 9 mm
do wyboru Zamawiającego.</t>
  </si>
  <si>
    <t>Płytka tytanowa do zabiegów ortognatycznych, dwustronna z naniesioną laserowo podziałką co 1 mm, system 2.0 mm: - do szczeki, kształt "T", 4-otw., z mostem: krótka, średnia; gr. 0.8 mm; - do szczeki, kształt "T", 4-otw., z mostem: długa; gr. 1.0 mm; - do szczeki, kształt "L", 4-otw., z mostem: krótka, średnia, długa; gr.
0.8 mm; - do szczeki, kształt "L", 4-otw., z mostem: bardzo długa; gr. 1.0 mm; - do szczeki, kształt "C", 4-otw., z mostem: krótka, średnia, długa; gr. 0.8 mm; - do szczeki, kształt "C", 4-otw., z mostem: bardzo długa; gr.
1.0 mm; - do żuchwy, prosta, 4-otw., z mostem: krótka, średnia, długa, bardzo długa; gr. 1.0 mm; - do żuchwy, prosta, 6-otw., z mostem: długa; gr. 1.0 mm; - do genioplastyki, 4-otw., z odstępem: 2, 3, 4, 6, 8, 10 mm; gr.
0.8 mm; Typ i rozmiar każdorazowo do wyboru Zamawiającego.</t>
  </si>
  <si>
    <t>Płytka tytanowa do zabiegów ortognatycznych BSSO, podwójna 2x4-otw., system 2.0 mm, z jedną i dwoma belkami łączącymi do wyboru Zamawiającego</t>
  </si>
  <si>
    <t>Płytka tytanowa do zabiegów ortognatycznych BSSO, 6-otw., system 2.0 mm, z podwójnym mostem krótkim, średnim oraz długim do wyboru Zamawiającego</t>
  </si>
  <si>
    <t>Płytka tytanowa, system 2.3 mm, gr. 1.5 mm: - prosta, 4-otw., z mostem: krótka, długa; - prosta, 6-otw., bez mostu oraz z mostem: długa; - prosta; 8, 16-otw.;- zagięta do kąta żuchwy, 6 oraz 8-otw.; - łuk, 4-otw., z mostem: krótka, długa. Typ i rozmiar każdorazowo do wyboru Zamawiającego.</t>
  </si>
  <si>
    <t>Płytka tytanowa, system 2.3 mm, do rekonstrukcji i zespoleń żuchwy, gr. 1.5 mm: - do trzonu żuchwy, wygięta anatomicznie, górna, 17-otw.; - do trzonu żuchwy, wygięta anatomicznie, dolna, 18-otw.; - do trzonu żuchwy, prosta, 27-otw.; - do gałęzi i trzonu żuchwy, wygięta anatomicznie, prawa, górna, 17-otw.; - do gałęzi i trzonu żuchwy, wygięta anatomicznie, prawa, dolna, 19-otw.; - do gałęzi i trzonu żuchwy, wygięta anatomicznie, lewa, górna, 17-otw.; - do gałęzi i trzonu żuchwy, wygięta anatomicznie, lewa, dolna, 19-otw. Typ i rozmiar każdorazowo do wyboru Zamawiającego.</t>
  </si>
  <si>
    <t>Płytka tytanowa, system, 2.0, 2.3 mm. Płytka z gwintowanymi otworami przystosowana do śrub blokujących oraz śrub standardowych. Możliwość wprowadzania i blokowania śrub pod kątem do 20°, gr. 1.0 mm: - prosta, 4-otw., bez mostu oraz z mostem; - prosta, 6-otw., z mostem; - prosta, 14-otw.; - kształt "L", 7-otw., z mostem, lewa oraz prawa;- zagięta, 6-otw., z mostem: krótka, średnia, długa. Typ i rozmiar każdorazowo do wyboru Zamawiającego.</t>
  </si>
  <si>
    <t>Płytka tytanowa, system, 2.0, 2.3 mm. Płytka z gwintowanymi otworami przystosowana do śrub blokujących oraz śrub standardowych. Możliwość wprowadzania i blokowania śrub pod kątem do 20°, gr. 1.0 mm: 2x6-otw., prosta oraz zagięta. Typ i rozmiar każdorazowo do wyboru Zamawiającego.</t>
  </si>
  <si>
    <t>Płytka tytanowa, system, 2.0, 2.3 mm. Płytka z gwintowanymi otworami przystosowana do śrub blokujących oraz śrub standardowych. Możliwość wprowadzania i blokowania śrub pod kątem do 20°, gr. 1.5 mm: - prosta, 4-otw., bez mostu oraz z mostem; - prosta, 6-otw., z mostem; - zagięta, 4-otw., z mostem: krótka, długa. Typ i rozmiar każdorazowo do wyboru Zamawiającego.</t>
  </si>
  <si>
    <t>Płytka tytanowa, system, 2.0, 2.3 mm. Płytka z gwintowanymi otworami przystosowana do śrub blokujących oraz śrub standardowych. Możliwość wprowadzania i blokowania śrub pod kątem do 20°, gr. 1.5 mm: - zagięta do kąta żuchwy; 6, 8-otw. Typ i rozmiar każdorazowo do wyboru Zamawiającego.</t>
  </si>
  <si>
    <t>Płytka tytanowa, rekonstrukcyjna, system, 2.0, 2.3 mm. Płytka z gwintowanymi otworami przystosowana do śrub blokujących oraz śrub standardowych. Możliwość wprowadzania i blokowania śrub pod kątem do 20°, gr. 2.0 mm: - prosta, 20-otw.; - zagięta, 6+20-otw, lewa oraz prawa; - zagięta dwustronnie, 6+20+6-otw.; - zagięta anatomicznie, 6+20-otw, lewa oraz prawa; - zagięta dwustronnie anatomicznie, 6+20+6-otw. Typ i rozmiar każdorazowo do wyboru Zamawiającego.</t>
  </si>
  <si>
    <t>Płytka tytanowa, rekonstrukcyjna, system, 2.0, 2.3 mm. Płytka z gwintowanymi otworami przystosowana do śrub blokujących oraz śrub standardowych. Możliwość wprowadzania i blokowania śrub pod kątem do 20°, gr. 2.0 mm: - zagięta anatomicznie 3D, 6+20-otw, lewa oraz prawa. Okolice kąta żuchwy dodatkowo wzmocnione. Typ i rozmiar każdorazowo do wyboru Zamawiającego.</t>
  </si>
  <si>
    <t>Płytka rekonstrukcyjna, system 2,7 mm, gr. 3.0 mm. Płytka z gwintowanymi otworami przystosowana do śrub blokujących oraz śrub standardowych. Możliwość wprowadzania i blokowania śrub pod kątem do 20°:- prosta, 20-otw.; - zagięta, 6+20-otw, lewa oraz prawa; - zagięta anatomicznie, 6+20-otw., lewa oraz prawa; - zagięta dwustronnie, 6+20+6-otw.,  6+22+6-otw. oraz  6+24+6-otw.; - zagięta dwustronnie anatomicznie, 6+20+6-otw. Typ i rozmiar każdorazowo do wyboru Zamawiającego.</t>
  </si>
  <si>
    <t>Wiertło tytanowe, typ Lindemann, 10 mm, dł. 4,5 cm</t>
  </si>
  <si>
    <t>Wiertło tytanowe, typ Lindemann, 22 mm, dł. 6,5 cm</t>
  </si>
  <si>
    <t>Płytka resorbowalna, gr. 1,0 mm, płytka z materiału resorbowalnego nie zawierającego glukozy, sterylna: - prosta, 4-otw.; - prosta, 8-otw.; - kształt "L", krótka, 6-otw., lewa oraz prawa; - kształt "L", długa, 6-otw., lewa oraz prawa; - oczodołowa, 8-otw. Typ i rozmiar każdorazowo do wyboru Zamawiającego.</t>
  </si>
  <si>
    <t>Płytka resorbowalna, gr. 1,0 mm, płytka z materiału resorbowalnego nie zawierającego glukozy, sterylna: - do rekonstrukcji dna oczodołu, mała, gr. 0.3, 0.6 mm. Typ i rozmiar każdorazowo do wyboru Zamawiającego.</t>
  </si>
  <si>
    <t>Płytka resorbowalna  do rekonstrukcji dna oczodołu, mała, płytka z materiału resorbowalnego nie zawierającego glukozy, sterylna.</t>
  </si>
  <si>
    <t>Płytka resorbowalna  do rekonstrukcji dna oczodołu, średnia, płytka z materiału resorbowalnego nie zawierającego glukozy, sterylna.</t>
  </si>
  <si>
    <t>Płytka resorbowalna  do rekonstrukcji dna oczodołu, duża, płytka z materiału resorbowalnego nie zawierającego glukozy, sterylna.</t>
  </si>
  <si>
    <t>Piny resorbowalne aplikowane metodą ultradźwiękową, piny z materiału resorbowalnego nie zawierającego glukozy, sterylne: - rozm. 1.6 mm, dł. 4, 5, 6, 7 mm; - rozm. 2.1 mm, dł. 4, 5, 7, 9 mm; Opakowanie zawiera 5 pinów. Typ i rozmiar każdorazowo do wyboru Zamawiającego.</t>
  </si>
  <si>
    <t>Wiertła do pinów resorbowalnych z mocowaniem uniwersalnym kształt typu "J", stomatologicznym lub heksagonalnym do wyboru Zamawiającego.</t>
  </si>
  <si>
    <t>Dystraktor wewnątrzpodniebienny kotwiczony w kości o długości dystrakcji 9, 18, 27 oraz 36 mm (każdorazowo do wyboru przez Zamawiającego). W zestawie dwie śruby tytanowe, samowiercące z pogłębionym krzyżakiem, system mini, 2.0x7 mm oraz klucz aktywacyjny.</t>
  </si>
  <si>
    <t>Szyna stomatologiczna 8-zaczepowa standardowa, dł. 139 mm, odległość między zaczepami 13mm, szer. zaczepów 2,6 mm</t>
  </si>
  <si>
    <t>Szyna stomatologiczna 6-zaczepowa standardowa, dł. 105 mm, odległość między zaczepami 13 mm, szer. zaczepów 2,6 mm</t>
  </si>
  <si>
    <t xml:space="preserve">Drut okrągły miękki wykonany ze stali nierdzewnej,wytrzymały na rozciąganie oraz odporny na korozje. Stosowany do ligatury oraz cerklarzu (wiązania odłamów kostnych), średnica  0,4 mm, 10 m (krążek) </t>
  </si>
  <si>
    <t>Drut okrągły miękki wykonany ze stali nierdzewnej,wytrzymały na rozciąganie oraz odporny na korozje. Stosowany do ligatury oraz cerklarzu (wiązania odłamów kostnych), śr. 0.5 mm, krążek 10 m</t>
  </si>
  <si>
    <t>Uniwersalna matryca do resekcji trzonu oraz spojenia żuchwy w 6 różnych konfiguracjach. Zakres tylnej regulacji długości segmentów trzonu żuchwy: 45-80 mm, z naniesionymi oznaczeniami numerycznymi oraz kolorystycznymi.</t>
  </si>
  <si>
    <t>Uniwersalna matryca do resekcji oraz zespolenia kości strzałkowej -1, 2 lub 3 segmenty. Zakres regulacji długości zewnętrznych segmentów kości strzałkowej : 45-80 mm, z naniesionymi oznaczeniami numerycznymi oraz kolorystycznymi. Matryca posiada uniwersalne otwory do nawiercenia kości pod dedykowane płytki do osteosyntezy.</t>
  </si>
  <si>
    <t>Rękojeść śrubokrętu, silikonowa, płaska, obrotowa, czarna</t>
  </si>
  <si>
    <t>Grot śrubokrętu do matryc resekcyjnych, heksagonalny</t>
  </si>
  <si>
    <t>Grot śrubokrętu do śrub systemu mini 2.0/2.3 mm</t>
  </si>
  <si>
    <t>Clip do pomiaru długości śrub, Ø 1.0-2.7 mm</t>
  </si>
  <si>
    <t>Prowadnica do wierteł systemu mini 2.0 mm</t>
  </si>
  <si>
    <t>Wiertło do prostnicy 1.5 x 55 x 7 mm</t>
  </si>
  <si>
    <t>Pęseta do pobierania i przytrzymywania płytek, zakrzywiona</t>
  </si>
  <si>
    <t>Kleszcze trzyzębowe do gięcia płytek systemu mini 2.0 mm</t>
  </si>
  <si>
    <t>Kleszcze do modelowania płytek, zagięte</t>
  </si>
  <si>
    <t>Szczepce do cięcia płytek o profilu do 1.0 mm</t>
  </si>
  <si>
    <t>Wiertło do prostnicy 1,5 x 50 x 5 mm</t>
  </si>
  <si>
    <t>Wiertło do prostnicy 1,5 X 50 X 7 mm</t>
  </si>
  <si>
    <t>Wiertło do prostnicy 1,5 X 50 X 9 mm</t>
  </si>
  <si>
    <t>Rękojeść śrubokrętu, silikonowa, płaska, obrotowa, czerwona</t>
  </si>
  <si>
    <t>Wiertło do prostnicy 1.5 X 70 mm</t>
  </si>
  <si>
    <t>Kontener do przechowywania i sterylizacji zestawu matryc do rekonstrukcji żuchwy z dedykowanymi dla poszczególnych elementów specjalnych uchwytami zapobiegającymi przemieszczaniu się narzędzi.</t>
  </si>
  <si>
    <t>Kontener do przechowywania i sterylizacji płyt i śrub do zestawu matryc do rekonstrukcji żuchwy z szyladami dla poszczególnych grup produktów.</t>
  </si>
  <si>
    <t>Kontener do sterylilizacji narzędzi chirurgicznych, z bariarą mikrobiogiczną bez ograniczeń ilości sterylizacji oraz z systemem autoplombowania niewymagającym używania plomb jednorazowych.</t>
  </si>
  <si>
    <t>Płytka mini 2.0 mm kształtem dopasowana do matrycy do resekcji i zespolenia kości strzałkowej, gr. 1,0 mm, 5-otw., do spojenia żuchwy, niebieska</t>
  </si>
  <si>
    <t>Płytka mini 2.0 mm kształtem dopasowana do matrycy do resekcji i zespolenia kości strzałkowej, gr. 1,0 mm, 5-otw., do spojenia żuchwy, zielona</t>
  </si>
  <si>
    <t>Płytka mini 2.0 mm kształtem dopasowana do matrycy do resekcji i zespolenia kości strzałkowej, gr. 1,0 mm, 4-otw, prosta</t>
  </si>
  <si>
    <t>Płytka mini 2.0 mm kształtem dopasowana do matrycy do resekcji i zespolenia kości strzałkowej, gr. 1,0 mm, 5-otw, prosta</t>
  </si>
  <si>
    <t>Płytka mini 2.0 mm kształtem dopasowana do matrycy do resekcji i zespolenia kości strzałkowej, gr. 1,0 mm, 6-otw, prosta</t>
  </si>
  <si>
    <t>Płytka mini 2.0 mm kształtem dopasowana do matrycy do resekcji i zespolenia kości strzałkowej, gr. 1,0 mm, 4-otw, do spojenia żuchwy</t>
  </si>
  <si>
    <t>Płytka mini 2.0 mm kształtem dopasowana do matrycy do resekcji i zespolenia kości strzałkowej, gr. 1,0 mm, 5-otw, do spojenia żuchwy</t>
  </si>
  <si>
    <t>Płytka mini 2.0 mm kształtem dopasowana do matrycy do resekcji i zespolenia kości strzałkowej, gr. 1,0 mm, 6-otw., do spojenia żuchwy</t>
  </si>
  <si>
    <t>Płytka mini 2.0 mm kształtem dopasowana do matrycy do resekcji i zespolenia kości strzałkowej, gr. 1,0 mm, 4-otw., kątowa</t>
  </si>
  <si>
    <t>Płytka mini 2.0 mm kształtem dopasowana do matrycy do resekcji i zespolenia kości strzałkowej, gr. 1,0 mm, 3+2-otw., kątowa</t>
  </si>
  <si>
    <t>Płytka mini 2.0 mm kształtem dopasowana do matrycy do resekcji i zespolenia kości strzałkowej, gr. 1,0 mm, 2+3-otw., kątowa</t>
  </si>
  <si>
    <t>Płytka mini 2.0 mm kształtem dopasowana do matrycy do resekcji i zespolenia kości strzałkowej, gr. 1,0 mm, 6-otw., kątowa</t>
  </si>
  <si>
    <t>Śruby samogwintujące mini 2.0 mm dł. 5 mm</t>
  </si>
  <si>
    <t>Śruby samogwintujące mini 2.0 mm dł. 6 mm</t>
  </si>
  <si>
    <t>Śruby samogwintujące mini 2.0 mm dł. 7 mm</t>
  </si>
  <si>
    <t>Śruby samogwintujące mini 2.0 mm dł. 9 mm</t>
  </si>
  <si>
    <t>Śruby samogwintujące mini 2.0 mm dł. 11 mm</t>
  </si>
  <si>
    <t>Śruby samogwintujące mini 2.0 mm dł. 13 mm</t>
  </si>
  <si>
    <t>Śruby samogwintujące mini 2.0 mm dł. 15 mm</t>
  </si>
  <si>
    <t>Śruby samogwintujące mini 2.0 mm dł. 17 mm</t>
  </si>
  <si>
    <t>Śruby awaryjne mini 2.3 mm dł. 5 mm</t>
  </si>
  <si>
    <t>Śruby awaryjne mini 2.3 mm dł. 7 mm</t>
  </si>
  <si>
    <t>Zestaw do pomp do żywienia dojelitowego do posiadanej pompy AMIKA FRESENIUS z możliwością połączenia ze zgłębnikem z końcówką ENFit jak i ENLock</t>
  </si>
  <si>
    <t>Zestaw do podawania diet dojelitowych z pustym workiem do posiadanej pompy do żywienia dojelitowego AMIKA FRESENIUS,  z możliwością połączenia ze zgłębnikem z końcówką ENFit jak i ENLock</t>
  </si>
  <si>
    <t>Opis przedmiotu zamówienia</t>
  </si>
  <si>
    <t>j.m.</t>
  </si>
  <si>
    <t>Nazwa handlowa / Typ
Producent
dzierżawionego aparatu</t>
  </si>
  <si>
    <t>Rok produkcji 
dzierżawionego aparatu</t>
  </si>
  <si>
    <t>Czynsz dzierżawny brutto za 1 miesiąc</t>
  </si>
  <si>
    <t>Dzierżawa pomp do żywienia dojelitowego - 30 sztuk</t>
  </si>
  <si>
    <t>miesięcy</t>
  </si>
  <si>
    <t>Koszt zużycia energii elektrycznej dzierżawionego urządzenia</t>
  </si>
  <si>
    <t>Założony czas pracy urządzenia /1 szt</t>
  </si>
  <si>
    <t>Moc oferowanego urządzenia w watach [W]</t>
  </si>
  <si>
    <t>Pompy do żywienia dojelitowego - 30 sztuk</t>
  </si>
  <si>
    <t>godziny</t>
  </si>
  <si>
    <t>Wymagania graniczne</t>
  </si>
  <si>
    <t>Pompa do żywienia dojelitowego, do stosowania w warunkach szpitalnych i domowych</t>
  </si>
  <si>
    <t>Waga: max 650 g</t>
  </si>
  <si>
    <t>Zasilanie bateryjne</t>
  </si>
  <si>
    <t>Czas pracy – zasilanie bateryjne: minimum 24h</t>
  </si>
  <si>
    <t>Czas ładowania baterii: maximum 6 h</t>
  </si>
  <si>
    <t>Dokładność przepływu: max. 10%</t>
  </si>
  <si>
    <t>Zakres przepływu: 1÷600 ml/h</t>
  </si>
  <si>
    <t>Zakres ustawień dawki: 1-5000 ml</t>
  </si>
  <si>
    <t>Historia podawania</t>
  </si>
  <si>
    <t>Historia alarmów</t>
  </si>
  <si>
    <t>Tryb pracy nocnej nocny</t>
  </si>
  <si>
    <t>Serwis w okresie dzierżawy – w cenie umowy dzierżawy</t>
  </si>
  <si>
    <t>Przeglądy techniczne zgodnie z zaleceniami producenta w okresie dzierżawy lub zapewnienie, że przez cały okres dzierżawy urządzenie będzie mieć aktualny przegląd techniczny – w cenie umowy dzierżawy</t>
  </si>
  <si>
    <t>Naprawa sprzętu w lokalizacji użytkownika lub zapewnienie aparatu zastępczego na czas naprawy poza terenem szpitala lub zapewnienie nowego aparatu o parametrach nie gorszych od modelu ujętego w umowie oraz wolnym od wad – do 14 dni (dotyczy dni roboczych)</t>
  </si>
  <si>
    <t>Wraz z dostawą komplet materiałów dotyczących instalacji urządzenia oraz instrukcji obsługi</t>
  </si>
  <si>
    <t>Instrukcja obsługi w języku polskim w formie drukowanej i elektronicznej (pendrive lub płyta CD)</t>
  </si>
  <si>
    <t>Transport krajowy i zagraniczny wraz z ubezpieczeniem, wszelkie opłaty celne, skarbowe oraz inne opłaty pośrednie po stronie wykonawcy</t>
  </si>
  <si>
    <t>Szkolenie dla personelu medycznego i technicznego. Dodatkowe szkolenie dla personelu medycznego, w przypadku wyrażenia takiej potrzeby przez personel medyczny</t>
  </si>
  <si>
    <t xml:space="preserve">Wykonawca wyraża zgodę na oznakowanie aparatu przez Zamawiającego w celach ewidencyjnych na czas obowiązywania umowy. </t>
  </si>
  <si>
    <t>Zamawiający wymaga pełnej kompatybliności wszystkich elementów składających się na opis przedmiotu zamówienia. Zaoferowane urządzenia, będące przedmiotem dzierżawy, muszą być ze sobą kompatybline i muszą umożliwić wykonywanie badań za pomocą zaoferowanych produktów.</t>
  </si>
  <si>
    <t>Niespełnienie  któregokolwiek  z powyższych wymagań granicznych spowoduje odrzucenie oferty.</t>
  </si>
  <si>
    <t>Koszt zużycia energii elektrycznej</t>
  </si>
  <si>
    <r>
      <t>Czas reakcji na zgłoszenie awarii w okresie dzierżawy (dotyczy dni roboczych rozumianych jako dni od poniedziałku do piątku, z wyjątkiem świąt i dni</t>
    </r>
    <r>
      <rPr>
        <b/>
        <sz val="10"/>
        <rFont val="Garamond"/>
        <family val="1"/>
      </rPr>
      <t xml:space="preserve"> </t>
    </r>
    <r>
      <rPr>
        <sz val="10"/>
        <rFont val="Garamond"/>
        <family val="1"/>
      </rPr>
      <t>ustawowo wolnych od pracy, w godzinach od 8.00 do 15.00) – do 2 dni</t>
    </r>
  </si>
  <si>
    <t>(bez kosztów zużycia energii elektrycznej)</t>
  </si>
  <si>
    <t>Czynsz dzierżawny brutto za 1 miesiąc
(dot. 30 sztuk)</t>
  </si>
  <si>
    <t>Czynsz dzierżawny brutto
(dot. 30 sztuk)</t>
  </si>
  <si>
    <t>Ustnik kątowy do posiadanego nebulizatora Porta Neb UK 160 (każda sztuka pakowana osobno)</t>
  </si>
  <si>
    <t>Przewód powietrza do posiadanego nebulizatora Porta Neb PP 102</t>
  </si>
  <si>
    <t>Nebulizator jednorazowego użytku  do posiadanego inhalatora STDESTBEAM NS120 (każda sztuka pakowana osobno) do terapii aerozolowej  środków farmakologicznie aktywnych w celach leczniczych, profilaktycznych i diagnostycznych</t>
  </si>
  <si>
    <t>Ustnik do spirometru  do posiadanego aparatu LANGTES 1000  do badań spirometrycznych śr. 3cm  jednorazowego użytku, pokryty zewnątrz folią PE</t>
  </si>
  <si>
    <t>Wkłady jednorazowe do posiadanego ssaka jezdnego Flovac 2 lub 3 litry</t>
  </si>
  <si>
    <t>KLUCZ DO WYMIANY TIPU JEDNORAZOWE  do aspiratora o częstotliwości 23 lub 36 MHz do wyboru przez zamawiającego</t>
  </si>
  <si>
    <t>Uchwyt do mocowania przetworników ciśnienia i imadło do mocowania uchwytu na statywie kroplówki. Uchwyt do mocowania co najmniej dwóch przetworników, uniwersalny, możliwe połączenie przetworników różnych producentów, a co najmniej posiadanych przetworników produkcji: BBraun, Edwards Lifescience, Becton Dickinson.</t>
  </si>
  <si>
    <t>Dodatkowa rura do układu oddechowego do aparatu do znieczulenia, długość po rozciagnięciu min.2m, końcówki 22F z łącznikiem. Podatność rury 4,4ml/kPa na metr, opór przeplywu przy rozciagnietej rurze 60l/min 1,0 cm H2O.</t>
  </si>
  <si>
    <t>Preparat do odbiałczania i odtłuszczania. Kompatybilny z posiadanym przez Zamawiającego aparatem  do hemodializy i hemodiafiltracji 5008S z BPM, AquaWTU 125. Wielkość opakowania - 5 kg.</t>
  </si>
  <si>
    <t>kg</t>
  </si>
  <si>
    <t>Układ pacjenta z oksygenatorem niskooporowym ze zintegrowanymi czujnikami ciśnienia, kompatybilny z posiadanym przez zamawiającego konsolą XENIOS:
- Oksygenator membranowy jednorazowy z zestawem drenów, kopułką pompy portami ciśnienia i złączami kaniul połączony fabrycznie kompatybilny z aparatem;
- Układ przystosowany do przepływów krwi w przedziale min. 0,6 – 4,4 L/min;
- Pojemność oksygenatora nie większa niż 176ml;
- Czynna powierzchnia wymiany gazowej nie mniejsza niż 1,2 m2;
- Porty gazowe w standardzie wej. 1/4” wyj. 1/4”;
- Porty krwi w standardzie 3/8”;
- Port odpowietrzający z filtrem bakteryjnym;
- Kopułka  pompy o wypełnieniu max 17ml połączona fabrycznie z drenami;
- Dodatkowe złącza typu luer-lock do terapii CRRT;
- Układ pokryty powłoką heparynizującą do długotrwałego stosowania – min. 28 dni.</t>
  </si>
  <si>
    <t>zestaw</t>
  </si>
  <si>
    <t>Układ pacjenta dla dużych przepływów ze zintegrowanymi czujnikami ciśnienia,  kompatybilny z posiadanym przez zamawiającego konsolą XENIOS:
- Oksygenator membranowy jednorazowy z zestawem drenów, kopułką pompy, zintegrowanymi przetwornikami ciśnień i złączami kaniul połączony fabrycznie kompatybilny z aparatem;
- Układ przystosowany do przepływów krwi w przedziale min. 1,1 – 7 L/min;
- Zintegrowany wymiennik ciepła;
- Pojemność oksygenatora nie większa niż 276ml;
- Czynna powierzchnia wymiany gazowej nie mniejsza niż 1,8 m2;
- Porty gazowe w standardzie wej. 1/4” wyj. 3/8”;
- Porty krwi w standardzie 3/8”;
- Kopułka  pompy o wypełnieniu max 17ml połączona fabrycznie z drenami;
- Układ pokryty powłoką heparynizującą do długotrwałego stosowania – min. 28 dni.</t>
  </si>
  <si>
    <t>Jednorazowe oslonki do głowicy do posiadanego przez Zamawiającego  laparoskopowego śródoperacyjnego USG Hitachi Alloca (pakowane po 12 szt)</t>
  </si>
  <si>
    <t>opakowań</t>
  </si>
  <si>
    <t>opak</t>
  </si>
  <si>
    <t>Nazwa handlowa
Typ
Producent dzierżawionego aparatu</t>
  </si>
  <si>
    <t>Rok produkcji dzierżawionego aparatu</t>
  </si>
  <si>
    <t xml:space="preserve">Czynsz dzierżawny brutto </t>
  </si>
  <si>
    <t>Przyjęty koszt 1 kWh [zł]</t>
  </si>
  <si>
    <t>Koszty napraw, konserwacji i serwisowania, ewentualnej wymiany uszkodzonych lub zużytych elementów, a także koszty dostawy i montażu tych elementów w okresie dzierżawy – w cenie umowy dzierżawy
Wykonawca zobowiązuje się do zapewnienia, we własnym zakresie i na własny koszt, utrzymania pełnej sprawności Sprzętu oraz jego pełnej funkcjonalności przez cały okres obowiązywania umowy.</t>
  </si>
  <si>
    <t>W przypadku stwierdzenia przez Zamawiającego w Sprzęcie wad lub awarii, uniemożliwiających lub utrudniających korzystanie z niego, Wykonawca zobowiązany jest do niezwłocznego zbadania Sprzętu po otrzymaniu zgłoszenia i dokonania niezwłocznie, nie później niż w terminie do 3 dni roboczych od stwierdzenia wystąpienia wady lub awarii, naprawy Sprzętu bądź jego wymiany na wolny od wad, w celu przywrócenia jego pełnej sprawności i funkcjonalności</t>
  </si>
  <si>
    <t>W przypadku wystąpienia wady lub awarii Sprzętu, niemożliwej do usunięcia w terminie 3 dni roboczych, Wykonawca zobowiązuje się niezwłocznie, nie później niż w terminie 7 dni roboczych od stwierdzenia wystąpienia takiej wady lub awarii, dostarczyć Sprzęt zamienny o takich samych lub lepszych parametrach technicznych. Wszelkie koszty związane z naprawą i dostarczeniem Sprzętu zamiennego pokrywa Wykonawca</t>
  </si>
  <si>
    <t>Wykonawca wyraża zgodę na oznakowanie aparatu przez Zamawiającego w celach ewidencyjnych na czas obowiązywania umowy. Oznaczenie zostanie całkowicie usunięte przez Zamawiającego przed wydaniem aparatu.</t>
  </si>
  <si>
    <r>
      <t>Czas reakcji na zgłoszenie awarii w okresie dzierżawy (dotyczy dni roboczych rozumianych jako dni od poniedziałku do piątku, z wyjątkiem świąt i dni</t>
    </r>
    <r>
      <rPr>
        <b/>
        <sz val="10"/>
        <color indexed="8"/>
        <rFont val="Garamond"/>
        <family val="1"/>
      </rPr>
      <t xml:space="preserve"> </t>
    </r>
    <r>
      <rPr>
        <sz val="10"/>
        <color indexed="8"/>
        <rFont val="Garamond"/>
        <family val="1"/>
      </rPr>
      <t>ustawowo wolnych od pracy, w godzinach od 8.00 do 15.00) – do 2 dni</t>
    </r>
  </si>
  <si>
    <t>dzierżawa sondy do nieizotopowej detekcji węzłów chłonnych wartowniczych</t>
  </si>
  <si>
    <t>urządzenie nowe/ rok produkcji min. 2020</t>
  </si>
  <si>
    <t>znacznik- jalowa wodna zawiesina cząstek superparamagnetycznego tlenku żelaza; powłoka organiczna-karboksydekstran;pojemność fiolki - 2ml zawiesiny; zawartość żelaza ok.28mg/ml,  znacznik kompatybilny z poz. 1 części 8 posiadanym przez zamawiającego</t>
  </si>
  <si>
    <t>Załącznik nr 1a do SWZ
Załącznik nr…… do umowy</t>
  </si>
  <si>
    <t>Ochrona przed wilgocią: IP34 lub równoważna</t>
  </si>
  <si>
    <t xml:space="preserve">Soczewka wewnątrzgałkowa jednoczęściowa zwijalna hydrofobowa z asferyczną optyką oraz cylindrem do korekcji astygmatyzmu na tylnej powierzchni soczewki z jednorazowym kartridżem do implantacji i pisakami do markowania oka. Soczewka o: stopniu uwodnienia 0,3% lub mniej z filtrem UV i świata niebieskiego, średnicy części optycznej -6mm, długość  całkowita 13mm, ukątowanie części haptycznych 0stopni, współczynnik refrakcji 1,55 lub więcej, moc cylindra 1D,  1,5D,  2,25D, 3D,  3,75D,  4,5D,  5,25D,  6D; zakres dioptrażu od +6,0D do +34,0D: od +6,0D do +30,0D (co 0,5D) od +31,0D do +34,0D co (1D); Asferyczność przedniej powietrzchni soczewki -0,2 µm; model soczewki torycznej (tj. moc cylindra) obliczany na licencjonowanym kalkulatorze z algorytmem Barretta dostępnym na stronie internetowej. Zamawiający wymaga 1 kompletu narzędzi do markowania oka. </t>
  </si>
  <si>
    <t xml:space="preserve">Oświadczamy, że jesteśmy (podkreślić właściwe):
11.1. mikroprzedsiębiorstwem,
11.2. małym przedsiębiorstwem,
11.3. średnim przedsiębiorstwem,
11.4. jednoosobową działalnością gospodarczą,
11.5. osobą fizyczną nieprowadzącą działalności gospodarczej,
11.6. inny rodzaj.
</t>
  </si>
  <si>
    <t xml:space="preserve">Stent do szyi pęcherza,  samorozprężalny, wykonany z drutu nitinolowego ( z pamięcią kształtu)stent tymczasowy do 3 lat funkcjonowania zgodnie ze znakiem CE, obustronnie pokryty warstwą polimeru stent widoczny w promieniach rentgenowskich, wysoka siła radialna w głównej części stentu i obniżona na końcach (mechanizm zapobiegający migracji), 2 markery radiologiczn; posiadający możliwość usunięcia przez mechanizm  rozplatania stentu do formy taśmy; zakładany wstępująco (przezcewkowo),jednorazowy system dostarczenia OPS 22F kompatybilny z optyką 4mm długości 280mm /305mm; średnica stentu 45F; z kotwicą, długość 30mm, 40mm do wyboru przez zamawiającego </t>
  </si>
  <si>
    <r>
      <t xml:space="preserve">Dzierżawa- 1 szt - Sonda do nieizotopowej detekcji węzłów chłonnych wartowniczych, System umożliwiający śródoperacyjne wykrywanie węzłów chłonnych wartowniczych; System nieizotopowy, działający w oparciu o znacznik będący superparamagnetykiem (podawany podskórnie do tkanki śródmiąższowej) i sondę generującą pole magnetyczne oraz odbierającą zwrotne zsynchronizowane pole magnetyczne pochodzące od znacznika; System pozwalający na ustawianie tła pola magnetycznego, funkcja uruchamiana przyciskiem na jednostce bazowej lub przełącznikiem nożnym podłączonym do jednostki bazowej; Głowica połączona z jednostką bazową giętkim przewodem o długości min. 2 metrów; Jednostka główna z wyświetlaczem ciekłokrystalicznym pozwalającym na odczyt wartości mierzonego sygnału; Jednostka główna poza wskazaniem wartości liczbowych generująca modulowany dźwięk o różnej częstotliwości w zależności od natężenia pola (możliwość regulacji głośności); Możliwość pracy na 3 poziomach czułości urządzenia; Jednostka bazowa z uchwytem pozwalającym na wygodne przenoszenie urządzenia; System kontroli pracy urządzenia za pomocą dostarczanego wzorca o znanej wartości sygnału odczytu; System zarejestrowany jako wyrób medyczny klasy IIa zgodnie z Dyrektywą 93/42/EWG o wyrobach medycznych, oznaczony znakiem CE. </t>
    </r>
    <r>
      <rPr>
        <sz val="10"/>
        <color indexed="17"/>
        <rFont val="Garamond"/>
        <family val="1"/>
      </rPr>
      <t xml:space="preserve">Rok produkcji nie wcześniej niż 2019 r. </t>
    </r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</si>
</sst>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     &quot;;\-#,##0.00&quot;      &quot;;&quot; -&quot;#&quot;      &quot;;@\ "/>
    <numFmt numFmtId="165" formatCode="#,##0.00\ [$zł-415];[Red]\-#,##0.00\ [$zł-415]"/>
    <numFmt numFmtId="166" formatCode="\ #,##0.00\ [$zł]\ ;\-#,##0.00\ [$zł]\ ;&quot; -&quot;00\ [$zł]\ ;\ @\ "/>
    <numFmt numFmtId="167" formatCode="[$-415]0"/>
    <numFmt numFmtId="168" formatCode="[$-415]General"/>
    <numFmt numFmtId="169" formatCode="[$-415]#,##0"/>
    <numFmt numFmtId="170" formatCode="\ #,##0&quot;      &quot;;\-#,##0&quot;      &quot;;&quot; -&quot;#&quot;      &quot;;@\ "/>
    <numFmt numFmtId="171" formatCode="#,##0.00&quot; zł&quot;"/>
    <numFmt numFmtId="172" formatCode="[$-415]#,##0.00"/>
    <numFmt numFmtId="173" formatCode="\ #,##0.00&quot; zł &quot;;\-#,##0.00&quot; zł &quot;;&quot; -&quot;#&quot; zł &quot;;@\ "/>
    <numFmt numFmtId="174" formatCode="[$-415]0%"/>
    <numFmt numFmtId="175" formatCode="[$-415]dddd\,\ d\ mmmm\ yyyy"/>
    <numFmt numFmtId="176" formatCode="#,##0.00\ &quot;zł&quot;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</numFmts>
  <fonts count="67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sz val="10"/>
      <color indexed="8"/>
      <name val="Arial CE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 CE1"/>
      <family val="0"/>
    </font>
    <font>
      <b/>
      <i/>
      <u val="single"/>
      <sz val="11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i/>
      <sz val="10"/>
      <color indexed="8"/>
      <name val="Garamond"/>
      <family val="1"/>
    </font>
    <font>
      <i/>
      <sz val="8"/>
      <color indexed="8"/>
      <name val="Garamond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Garamond"/>
      <family val="1"/>
    </font>
    <font>
      <sz val="9"/>
      <color indexed="8"/>
      <name val="Garamond"/>
      <family val="1"/>
    </font>
    <font>
      <sz val="9"/>
      <name val="Garamond"/>
      <family val="1"/>
    </font>
    <font>
      <b/>
      <sz val="9"/>
      <color indexed="10"/>
      <name val="Garamond"/>
      <family val="1"/>
    </font>
    <font>
      <sz val="10"/>
      <color indexed="8"/>
      <name val="Garamond"/>
      <family val="1"/>
    </font>
    <font>
      <i/>
      <sz val="9"/>
      <color indexed="8"/>
      <name val="Garamond"/>
      <family val="1"/>
    </font>
    <font>
      <sz val="10"/>
      <name val="Garamond"/>
      <family val="1"/>
    </font>
    <font>
      <sz val="10"/>
      <name val="Arial CE"/>
      <family val="0"/>
    </font>
    <font>
      <b/>
      <sz val="10"/>
      <name val="Garamond"/>
      <family val="1"/>
    </font>
    <font>
      <b/>
      <sz val="10"/>
      <color indexed="8"/>
      <name val="Calibri"/>
      <family val="2"/>
    </font>
    <font>
      <b/>
      <sz val="10"/>
      <color indexed="8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Verdan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7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rgb="FF000000"/>
      <name val="Verdan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Garamond"/>
      <family val="1"/>
    </font>
    <font>
      <sz val="10"/>
      <color theme="1"/>
      <name val="Garamond"/>
      <family val="1"/>
    </font>
    <font>
      <b/>
      <sz val="10"/>
      <color theme="1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164" fontId="0" fillId="0" borderId="0" applyBorder="0" applyProtection="0">
      <alignment/>
    </xf>
    <xf numFmtId="41" fontId="1" fillId="0" borderId="0" applyFill="0" applyBorder="0" applyAlignment="0" applyProtection="0"/>
    <xf numFmtId="43" fontId="22" fillId="0" borderId="0" applyFont="0" applyFill="0" applyBorder="0" applyAlignment="0" applyProtection="0"/>
    <xf numFmtId="164" fontId="0" fillId="0" borderId="0" applyBorder="0" applyProtection="0">
      <alignment/>
    </xf>
    <xf numFmtId="0" fontId="3" fillId="0" borderId="0" applyNumberFormat="0" applyBorder="0" applyProtection="0">
      <alignment/>
    </xf>
    <xf numFmtId="0" fontId="49" fillId="0" borderId="0">
      <alignment/>
      <protection/>
    </xf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22" fillId="0" borderId="0">
      <alignment/>
      <protection/>
    </xf>
    <xf numFmtId="0" fontId="3" fillId="0" borderId="0" applyNumberFormat="0" applyBorder="0" applyProtection="0">
      <alignment/>
    </xf>
    <xf numFmtId="0" fontId="44" fillId="0" borderId="0">
      <alignment/>
      <protection/>
    </xf>
    <xf numFmtId="0" fontId="22" fillId="0" borderId="0">
      <alignment/>
      <protection/>
    </xf>
    <xf numFmtId="0" fontId="56" fillId="0" borderId="0">
      <alignment/>
      <protection/>
    </xf>
    <xf numFmtId="0" fontId="4" fillId="0" borderId="0" applyNumberFormat="0" applyBorder="0" applyProtection="0">
      <alignment/>
    </xf>
    <xf numFmtId="0" fontId="1" fillId="0" borderId="0" applyNumberFormat="0" applyFont="0" applyFill="0" applyBorder="0" applyAlignment="0" applyProtection="0"/>
    <xf numFmtId="0" fontId="5" fillId="0" borderId="0" applyNumberFormat="0" applyBorder="0" applyProtection="0">
      <alignment/>
    </xf>
    <xf numFmtId="168" fontId="57" fillId="0" borderId="0">
      <alignment/>
      <protection/>
    </xf>
    <xf numFmtId="0" fontId="3" fillId="0" borderId="0" applyNumberFormat="0" applyBorder="0" applyProtection="0">
      <alignment/>
    </xf>
    <xf numFmtId="0" fontId="4" fillId="0" borderId="0">
      <alignment/>
      <protection/>
    </xf>
    <xf numFmtId="0" fontId="6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58" fillId="27" borderId="1" applyNumberFormat="0" applyAlignment="0" applyProtection="0"/>
    <xf numFmtId="9" fontId="1" fillId="0" borderId="0" applyFill="0" applyBorder="0" applyAlignment="0" applyProtection="0"/>
    <xf numFmtId="0" fontId="7" fillId="0" borderId="0" applyNumberFormat="0" applyBorder="0" applyProtection="0">
      <alignment/>
    </xf>
    <xf numFmtId="165" fontId="7" fillId="0" borderId="0" applyBorder="0" applyProtection="0">
      <alignment/>
    </xf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0" fontId="63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8" fillId="0" borderId="0" xfId="66" applyNumberFormat="1" applyFont="1" applyFill="1" applyBorder="1" applyAlignment="1" applyProtection="1">
      <alignment horizontal="left" vertical="top" wrapText="1"/>
      <protection locked="0"/>
    </xf>
    <xf numFmtId="3" fontId="8" fillId="0" borderId="0" xfId="66" applyNumberFormat="1" applyFont="1" applyFill="1" applyBorder="1" applyAlignment="1" applyProtection="1">
      <alignment horizontal="left" vertical="top" wrapText="1"/>
      <protection locked="0"/>
    </xf>
    <xf numFmtId="0" fontId="9" fillId="0" borderId="0" xfId="66" applyNumberFormat="1" applyFont="1" applyFill="1" applyBorder="1" applyAlignment="1" applyProtection="1">
      <alignment horizontal="left" vertical="top" wrapText="1"/>
      <protection locked="0"/>
    </xf>
    <xf numFmtId="3" fontId="9" fillId="0" borderId="0" xfId="66" applyNumberFormat="1" applyFont="1" applyFill="1" applyBorder="1" applyAlignment="1" applyProtection="1">
      <alignment horizontal="right" vertical="top" wrapText="1"/>
      <protection locked="0"/>
    </xf>
    <xf numFmtId="0" fontId="10" fillId="0" borderId="0" xfId="66" applyNumberFormat="1" applyFont="1" applyFill="1" applyBorder="1" applyAlignment="1" applyProtection="1">
      <alignment horizontal="center" vertical="top"/>
      <protection locked="0"/>
    </xf>
    <xf numFmtId="3" fontId="9" fillId="0" borderId="0" xfId="66" applyNumberFormat="1" applyFont="1" applyFill="1" applyBorder="1" applyAlignment="1" applyProtection="1">
      <alignment horizontal="left" vertical="top" wrapText="1"/>
      <protection locked="0"/>
    </xf>
    <xf numFmtId="0" fontId="10" fillId="0" borderId="0" xfId="66" applyNumberFormat="1" applyFont="1" applyFill="1" applyBorder="1" applyAlignment="1" applyProtection="1">
      <alignment horizontal="justify" vertical="top" wrapText="1"/>
      <protection locked="0"/>
    </xf>
    <xf numFmtId="0" fontId="9" fillId="0" borderId="10" xfId="66" applyNumberFormat="1" applyFont="1" applyFill="1" applyBorder="1" applyAlignment="1" applyProtection="1">
      <alignment horizontal="left" vertical="top" wrapText="1"/>
      <protection locked="0"/>
    </xf>
    <xf numFmtId="0" fontId="10" fillId="0" borderId="0" xfId="66" applyNumberFormat="1" applyFont="1" applyFill="1" applyBorder="1" applyAlignment="1" applyProtection="1">
      <alignment horizontal="left" vertical="top" wrapText="1"/>
      <protection locked="0"/>
    </xf>
    <xf numFmtId="3" fontId="10" fillId="0" borderId="0" xfId="66" applyNumberFormat="1" applyFont="1" applyFill="1" applyBorder="1" applyAlignment="1" applyProtection="1">
      <alignment horizontal="left" vertical="top" wrapText="1"/>
      <protection locked="0"/>
    </xf>
    <xf numFmtId="0" fontId="10" fillId="0" borderId="10" xfId="66" applyNumberFormat="1" applyFont="1" applyFill="1" applyBorder="1" applyAlignment="1" applyProtection="1">
      <alignment horizontal="left" vertical="top" wrapText="1"/>
      <protection locked="0"/>
    </xf>
    <xf numFmtId="3" fontId="10" fillId="0" borderId="10" xfId="66" applyNumberFormat="1" applyFont="1" applyFill="1" applyBorder="1" applyAlignment="1" applyProtection="1">
      <alignment horizontal="left" vertical="top" wrapText="1"/>
      <protection locked="0"/>
    </xf>
    <xf numFmtId="166" fontId="9" fillId="0" borderId="0" xfId="66" applyNumberFormat="1" applyFont="1" applyFill="1" applyBorder="1" applyAlignment="1" applyProtection="1">
      <alignment horizontal="right" vertical="top" wrapText="1"/>
      <protection locked="0"/>
    </xf>
    <xf numFmtId="166" fontId="9" fillId="0" borderId="0" xfId="81" applyFont="1" applyFill="1" applyBorder="1" applyAlignment="1" applyProtection="1">
      <alignment horizontal="left" vertical="top" wrapText="1"/>
      <protection locked="0"/>
    </xf>
    <xf numFmtId="0" fontId="9" fillId="0" borderId="0" xfId="66" applyNumberFormat="1" applyFont="1" applyFill="1" applyBorder="1" applyAlignment="1" applyProtection="1">
      <alignment horizontal="justify" vertical="top" wrapText="1"/>
      <protection locked="0"/>
    </xf>
    <xf numFmtId="0" fontId="9" fillId="33" borderId="0" xfId="66" applyNumberFormat="1" applyFont="1" applyFill="1" applyBorder="1" applyAlignment="1" applyProtection="1">
      <alignment horizontal="left" vertical="top" wrapText="1"/>
      <protection locked="0"/>
    </xf>
    <xf numFmtId="0" fontId="8" fillId="0" borderId="0" xfId="66" applyNumberFormat="1" applyFont="1" applyFill="1" applyBorder="1" applyAlignment="1" applyProtection="1">
      <alignment horizontal="left" vertical="top"/>
      <protection locked="0"/>
    </xf>
    <xf numFmtId="49" fontId="9" fillId="0" borderId="0" xfId="66" applyNumberFormat="1" applyFont="1" applyFill="1" applyBorder="1" applyAlignment="1" applyProtection="1">
      <alignment horizontal="left" vertical="top" wrapText="1"/>
      <protection locked="0"/>
    </xf>
    <xf numFmtId="49" fontId="9" fillId="0" borderId="10" xfId="66" applyNumberFormat="1" applyFont="1" applyFill="1" applyBorder="1" applyAlignment="1" applyProtection="1">
      <alignment horizontal="left" vertical="top" wrapText="1"/>
      <protection locked="0"/>
    </xf>
    <xf numFmtId="49" fontId="9" fillId="0" borderId="11" xfId="66" applyNumberFormat="1" applyFont="1" applyFill="1" applyBorder="1" applyAlignment="1" applyProtection="1">
      <alignment horizontal="left" vertical="top" wrapText="1"/>
      <protection locked="0"/>
    </xf>
    <xf numFmtId="3" fontId="9" fillId="0" borderId="10" xfId="66" applyNumberFormat="1" applyFont="1" applyFill="1" applyBorder="1" applyAlignment="1" applyProtection="1">
      <alignment horizontal="right" vertical="top" wrapText="1"/>
      <protection locked="0"/>
    </xf>
    <xf numFmtId="49" fontId="10" fillId="0" borderId="10" xfId="66" applyNumberFormat="1" applyFont="1" applyFill="1" applyBorder="1" applyAlignment="1" applyProtection="1">
      <alignment horizontal="left" vertical="top" wrapText="1"/>
      <protection locked="0"/>
    </xf>
    <xf numFmtId="3" fontId="10" fillId="0" borderId="10" xfId="66" applyNumberFormat="1" applyFont="1" applyFill="1" applyBorder="1" applyAlignment="1" applyProtection="1">
      <alignment horizontal="right" vertical="top" wrapText="1"/>
      <protection locked="0"/>
    </xf>
    <xf numFmtId="0" fontId="13" fillId="33" borderId="0" xfId="0" applyFont="1" applyFill="1" applyAlignment="1" applyProtection="1">
      <alignment horizontal="center" vertical="center" wrapText="1"/>
      <protection locked="0"/>
    </xf>
    <xf numFmtId="0" fontId="13" fillId="33" borderId="0" xfId="0" applyFont="1" applyFill="1" applyAlignment="1" applyProtection="1">
      <alignment horizontal="left" vertical="center" wrapText="1"/>
      <protection locked="0"/>
    </xf>
    <xf numFmtId="167" fontId="13" fillId="33" borderId="0" xfId="0" applyNumberFormat="1" applyFont="1" applyFill="1" applyAlignment="1" applyProtection="1">
      <alignment horizontal="left" vertical="center" wrapText="1"/>
      <protection locked="0"/>
    </xf>
    <xf numFmtId="0" fontId="14" fillId="33" borderId="0" xfId="0" applyFont="1" applyFill="1" applyAlignment="1" applyProtection="1">
      <alignment horizontal="center" vertical="center" wrapText="1"/>
      <protection locked="0"/>
    </xf>
    <xf numFmtId="0" fontId="15" fillId="33" borderId="10" xfId="0" applyFont="1" applyFill="1" applyBorder="1" applyAlignment="1" applyProtection="1">
      <alignment horizontal="center" vertical="center" wrapText="1"/>
      <protection locked="0"/>
    </xf>
    <xf numFmtId="167" fontId="15" fillId="33" borderId="10" xfId="68" applyNumberFormat="1" applyFont="1" applyFill="1" applyBorder="1" applyAlignment="1" applyProtection="1">
      <alignment horizontal="center" vertical="center" wrapText="1"/>
      <protection/>
    </xf>
    <xf numFmtId="168" fontId="15" fillId="33" borderId="10" xfId="68" applyNumberFormat="1" applyFont="1" applyFill="1" applyBorder="1" applyAlignment="1" applyProtection="1">
      <alignment horizontal="center" vertical="center" wrapText="1"/>
      <protection/>
    </xf>
    <xf numFmtId="0" fontId="16" fillId="33" borderId="12" xfId="0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 applyProtection="1">
      <alignment horizontal="center" vertical="center" wrapText="1" shrinkToFit="1"/>
      <protection locked="0"/>
    </xf>
    <xf numFmtId="2" fontId="16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2" fontId="1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6" fillId="33" borderId="10" xfId="0" applyFont="1" applyFill="1" applyBorder="1" applyAlignment="1" applyProtection="1">
      <alignment horizontal="center" vertical="center" wrapText="1"/>
      <protection locked="0"/>
    </xf>
    <xf numFmtId="0" fontId="16" fillId="33" borderId="12" xfId="0" applyFont="1" applyFill="1" applyBorder="1" applyAlignment="1" applyProtection="1">
      <alignment horizontal="center" vertical="center" wrapText="1" shrinkToFi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left" vertical="top" wrapText="1"/>
      <protection locked="0"/>
    </xf>
    <xf numFmtId="167" fontId="13" fillId="0" borderId="0" xfId="0" applyNumberFormat="1" applyFont="1" applyFill="1" applyAlignment="1" applyProtection="1">
      <alignment horizontal="left" vertical="top" wrapText="1"/>
      <protection locked="0"/>
    </xf>
    <xf numFmtId="0" fontId="13" fillId="0" borderId="0" xfId="0" applyFont="1" applyFill="1" applyAlignment="1" applyProtection="1">
      <alignment horizontal="center" vertical="top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4" fillId="33" borderId="0" xfId="0" applyFont="1" applyFill="1" applyAlignment="1" applyProtection="1">
      <alignment horizontal="left" vertical="top" wrapText="1"/>
      <protection locked="0"/>
    </xf>
    <xf numFmtId="167" fontId="13" fillId="33" borderId="0" xfId="0" applyNumberFormat="1" applyFont="1" applyFill="1" applyAlignment="1" applyProtection="1">
      <alignment horizontal="left" vertical="top" wrapText="1"/>
      <protection locked="0"/>
    </xf>
    <xf numFmtId="0" fontId="13" fillId="33" borderId="0" xfId="0" applyFont="1" applyFill="1" applyAlignment="1" applyProtection="1">
      <alignment horizontal="center" vertical="top" wrapText="1"/>
      <protection locked="0"/>
    </xf>
    <xf numFmtId="0" fontId="13" fillId="33" borderId="0" xfId="0" applyFont="1" applyFill="1" applyAlignment="1" applyProtection="1">
      <alignment horizontal="left" vertical="top" wrapText="1"/>
      <protection locked="0"/>
    </xf>
    <xf numFmtId="170" fontId="15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16" fillId="33" borderId="13" xfId="0" applyFont="1" applyFill="1" applyBorder="1" applyAlignment="1" applyProtection="1">
      <alignment horizontal="center" vertical="center" wrapText="1"/>
      <protection locked="0"/>
    </xf>
    <xf numFmtId="0" fontId="16" fillId="33" borderId="13" xfId="0" applyFont="1" applyFill="1" applyBorder="1" applyAlignment="1" applyProtection="1">
      <alignment horizontal="center" vertical="center" wrapText="1" shrinkToFit="1"/>
      <protection locked="0"/>
    </xf>
    <xf numFmtId="2" fontId="1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2" fontId="16" fillId="0" borderId="13" xfId="0" applyNumberFormat="1" applyFont="1" applyFill="1" applyBorder="1" applyAlignment="1" applyProtection="1">
      <alignment horizontal="right" vertical="center" wrapText="1"/>
      <protection locked="0"/>
    </xf>
    <xf numFmtId="2" fontId="1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2" fontId="16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10" xfId="0" applyFont="1" applyFill="1" applyBorder="1" applyAlignment="1" applyProtection="1">
      <alignment horizontal="left" vertical="top" wrapText="1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2" fontId="1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167" fontId="13" fillId="0" borderId="0" xfId="0" applyNumberFormat="1" applyFont="1" applyFill="1" applyAlignment="1" applyProtection="1">
      <alignment horizontal="left" vertical="center" wrapText="1"/>
      <protection locked="0"/>
    </xf>
    <xf numFmtId="167" fontId="16" fillId="0" borderId="0" xfId="0" applyNumberFormat="1" applyFont="1" applyFill="1" applyAlignment="1" applyProtection="1">
      <alignment horizontal="left" vertical="center" wrapText="1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6" fillId="0" borderId="0" xfId="0" applyFont="1" applyFill="1" applyAlignment="1" applyProtection="1">
      <alignment horizontal="left" vertical="center" wrapText="1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167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33" borderId="0" xfId="0" applyFont="1" applyFill="1" applyAlignment="1" applyProtection="1">
      <alignment horizontal="center" vertical="center" wrapText="1"/>
      <protection locked="0"/>
    </xf>
    <xf numFmtId="0" fontId="15" fillId="33" borderId="0" xfId="0" applyFont="1" applyFill="1" applyAlignment="1" applyProtection="1">
      <alignment horizontal="left" vertical="center" wrapText="1"/>
      <protection locked="0"/>
    </xf>
    <xf numFmtId="167" fontId="16" fillId="33" borderId="0" xfId="0" applyNumberFormat="1" applyFont="1" applyFill="1" applyAlignment="1" applyProtection="1">
      <alignment horizontal="left" vertical="center" wrapText="1"/>
      <protection locked="0"/>
    </xf>
    <xf numFmtId="0" fontId="16" fillId="33" borderId="0" xfId="0" applyFont="1" applyFill="1" applyAlignment="1" applyProtection="1">
      <alignment horizontal="center" vertical="center" wrapText="1"/>
      <protection locked="0"/>
    </xf>
    <xf numFmtId="0" fontId="15" fillId="33" borderId="10" xfId="0" applyFont="1" applyFill="1" applyBorder="1" applyAlignment="1" applyProtection="1">
      <alignment horizontal="left" vertical="center" wrapText="1"/>
      <protection locked="0"/>
    </xf>
    <xf numFmtId="0" fontId="16" fillId="33" borderId="0" xfId="0" applyFont="1" applyFill="1" applyAlignment="1" applyProtection="1">
      <alignment horizontal="left" vertical="center" wrapText="1"/>
      <protection locked="0"/>
    </xf>
    <xf numFmtId="167" fontId="15" fillId="0" borderId="10" xfId="68" applyNumberFormat="1" applyFont="1" applyFill="1" applyBorder="1" applyAlignment="1" applyProtection="1">
      <alignment horizontal="center" vertical="center" wrapText="1"/>
      <protection/>
    </xf>
    <xf numFmtId="168" fontId="15" fillId="0" borderId="10" xfId="68" applyNumberFormat="1" applyFont="1" applyFill="1" applyBorder="1" applyAlignment="1" applyProtection="1">
      <alignment horizontal="center" vertical="center" wrapText="1"/>
      <protection/>
    </xf>
    <xf numFmtId="0" fontId="16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left" vertical="center" wrapText="1"/>
      <protection locked="0"/>
    </xf>
    <xf numFmtId="167" fontId="16" fillId="0" borderId="0" xfId="0" applyNumberFormat="1" applyFont="1" applyFill="1" applyAlignment="1" applyProtection="1">
      <alignment horizontal="left" vertical="top" wrapText="1"/>
      <protection locked="0"/>
    </xf>
    <xf numFmtId="0" fontId="16" fillId="0" borderId="0" xfId="0" applyFont="1" applyFill="1" applyAlignment="1" applyProtection="1">
      <alignment horizontal="center" vertical="top" wrapText="1"/>
      <protection locked="0"/>
    </xf>
    <xf numFmtId="0" fontId="16" fillId="0" borderId="0" xfId="0" applyFont="1" applyFill="1" applyAlignment="1" applyProtection="1">
      <alignment horizontal="left" vertical="top" wrapText="1"/>
      <protection locked="0"/>
    </xf>
    <xf numFmtId="0" fontId="15" fillId="0" borderId="0" xfId="0" applyFont="1" applyFill="1" applyAlignment="1" applyProtection="1">
      <alignment horizontal="left" vertical="top" wrapText="1"/>
      <protection locked="0"/>
    </xf>
    <xf numFmtId="167" fontId="1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5" fillId="0" borderId="0" xfId="0" applyFont="1" applyFill="1" applyAlignment="1" applyProtection="1">
      <alignment horizontal="left" vertical="top"/>
      <protection locked="0"/>
    </xf>
    <xf numFmtId="0" fontId="15" fillId="33" borderId="0" xfId="0" applyFont="1" applyFill="1" applyAlignment="1" applyProtection="1">
      <alignment horizontal="left" vertical="top" wrapText="1"/>
      <protection locked="0"/>
    </xf>
    <xf numFmtId="167" fontId="16" fillId="33" borderId="0" xfId="0" applyNumberFormat="1" applyFont="1" applyFill="1" applyAlignment="1" applyProtection="1">
      <alignment horizontal="left" vertical="top" wrapText="1"/>
      <protection locked="0"/>
    </xf>
    <xf numFmtId="0" fontId="16" fillId="33" borderId="0" xfId="0" applyFont="1" applyFill="1" applyAlignment="1" applyProtection="1">
      <alignment horizontal="center" vertical="top" wrapText="1"/>
      <protection locked="0"/>
    </xf>
    <xf numFmtId="0" fontId="15" fillId="33" borderId="10" xfId="0" applyFont="1" applyFill="1" applyBorder="1" applyAlignment="1" applyProtection="1">
      <alignment horizontal="left" vertical="top" wrapText="1"/>
      <protection locked="0"/>
    </xf>
    <xf numFmtId="0" fontId="16" fillId="33" borderId="0" xfId="0" applyFont="1" applyFill="1" applyAlignment="1" applyProtection="1">
      <alignment horizontal="left" vertical="top" wrapText="1"/>
      <protection locked="0"/>
    </xf>
    <xf numFmtId="2" fontId="16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167" fontId="15" fillId="0" borderId="12" xfId="68" applyNumberFormat="1" applyFont="1" applyFill="1" applyBorder="1" applyAlignment="1" applyProtection="1">
      <alignment horizontal="center" vertical="center" wrapText="1"/>
      <protection/>
    </xf>
    <xf numFmtId="168" fontId="15" fillId="0" borderId="12" xfId="68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horizontal="justify" vertical="center" wrapText="1"/>
      <protection locked="0"/>
    </xf>
    <xf numFmtId="167" fontId="16" fillId="0" borderId="0" xfId="0" applyNumberFormat="1" applyFont="1" applyFill="1" applyAlignment="1" applyProtection="1">
      <alignment horizontal="justify" vertical="center" wrapText="1"/>
      <protection locked="0"/>
    </xf>
    <xf numFmtId="0" fontId="15" fillId="0" borderId="0" xfId="0" applyFont="1" applyFill="1" applyAlignment="1" applyProtection="1">
      <alignment horizontal="justify" vertical="center" wrapText="1"/>
      <protection locked="0"/>
    </xf>
    <xf numFmtId="167" fontId="15" fillId="0" borderId="10" xfId="0" applyNumberFormat="1" applyFont="1" applyFill="1" applyBorder="1" applyAlignment="1" applyProtection="1">
      <alignment horizontal="justify" vertical="center" wrapText="1"/>
      <protection locked="0"/>
    </xf>
    <xf numFmtId="0" fontId="18" fillId="33" borderId="0" xfId="0" applyFont="1" applyFill="1" applyAlignment="1" applyProtection="1">
      <alignment horizontal="justify" vertical="center" wrapText="1"/>
      <protection locked="0"/>
    </xf>
    <xf numFmtId="0" fontId="15" fillId="33" borderId="0" xfId="0" applyFont="1" applyFill="1" applyAlignment="1" applyProtection="1">
      <alignment horizontal="justify" vertical="center" wrapText="1"/>
      <protection locked="0"/>
    </xf>
    <xf numFmtId="167" fontId="16" fillId="33" borderId="0" xfId="0" applyNumberFormat="1" applyFont="1" applyFill="1" applyAlignment="1" applyProtection="1">
      <alignment horizontal="justify" vertical="center" wrapText="1"/>
      <protection locked="0"/>
    </xf>
    <xf numFmtId="0" fontId="16" fillId="33" borderId="0" xfId="0" applyFont="1" applyFill="1" applyAlignment="1" applyProtection="1">
      <alignment horizontal="justify" vertical="center" wrapText="1"/>
      <protection locked="0"/>
    </xf>
    <xf numFmtId="0" fontId="15" fillId="33" borderId="10" xfId="0" applyFont="1" applyFill="1" applyBorder="1" applyAlignment="1" applyProtection="1">
      <alignment horizontal="justify" vertical="center" wrapText="1"/>
      <protection locked="0"/>
    </xf>
    <xf numFmtId="167" fontId="15" fillId="0" borderId="10" xfId="68" applyNumberFormat="1" applyFont="1" applyFill="1" applyBorder="1" applyAlignment="1" applyProtection="1">
      <alignment horizontal="justify" vertical="center" wrapText="1"/>
      <protection/>
    </xf>
    <xf numFmtId="168" fontId="15" fillId="0" borderId="10" xfId="68" applyNumberFormat="1" applyFont="1" applyFill="1" applyBorder="1" applyAlignment="1" applyProtection="1">
      <alignment horizontal="justify" vertical="center" wrapText="1"/>
      <protection/>
    </xf>
    <xf numFmtId="168" fontId="16" fillId="0" borderId="10" xfId="68" applyNumberFormat="1" applyFont="1" applyFill="1" applyBorder="1" applyAlignment="1" applyProtection="1">
      <alignment horizontal="center" vertical="center" wrapText="1"/>
      <protection/>
    </xf>
    <xf numFmtId="168" fontId="16" fillId="0" borderId="10" xfId="68" applyNumberFormat="1" applyFont="1" applyFill="1" applyBorder="1" applyAlignment="1" applyProtection="1">
      <alignment horizontal="justify" vertical="center" wrapText="1"/>
      <protection/>
    </xf>
    <xf numFmtId="168" fontId="16" fillId="0" borderId="12" xfId="68" applyNumberFormat="1" applyFont="1" applyFill="1" applyBorder="1" applyAlignment="1" applyProtection="1">
      <alignment horizontal="center" vertical="center" wrapText="1"/>
      <protection/>
    </xf>
    <xf numFmtId="168" fontId="16" fillId="0" borderId="12" xfId="68" applyNumberFormat="1" applyFont="1" applyFill="1" applyBorder="1" applyAlignment="1" applyProtection="1">
      <alignment horizontal="justify" vertical="center" wrapText="1"/>
      <protection/>
    </xf>
    <xf numFmtId="0" fontId="16" fillId="33" borderId="12" xfId="0" applyFont="1" applyFill="1" applyBorder="1" applyAlignment="1" applyProtection="1">
      <alignment horizontal="justify" vertical="center" wrapText="1" shrinkToFit="1"/>
      <protection locked="0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 applyProtection="1">
      <alignment horizontal="justify" vertical="center" wrapText="1"/>
      <protection locked="0"/>
    </xf>
    <xf numFmtId="0" fontId="16" fillId="0" borderId="10" xfId="0" applyFont="1" applyFill="1" applyBorder="1" applyAlignment="1" applyProtection="1">
      <alignment horizontal="justify" vertical="center" wrapText="1"/>
      <protection locked="0"/>
    </xf>
    <xf numFmtId="1" fontId="13" fillId="0" borderId="0" xfId="0" applyNumberFormat="1" applyFont="1" applyFill="1" applyAlignment="1" applyProtection="1">
      <alignment horizontal="left" vertical="center" wrapText="1"/>
      <protection locked="0"/>
    </xf>
    <xf numFmtId="1" fontId="16" fillId="0" borderId="0" xfId="0" applyNumberFormat="1" applyFont="1" applyFill="1" applyAlignment="1" applyProtection="1">
      <alignment horizontal="left" vertical="center" wrapText="1"/>
      <protection locked="0"/>
    </xf>
    <xf numFmtId="1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18" fillId="33" borderId="0" xfId="0" applyFont="1" applyFill="1" applyAlignment="1" applyProtection="1">
      <alignment horizontal="left" vertical="center" wrapText="1"/>
      <protection locked="0"/>
    </xf>
    <xf numFmtId="1" fontId="16" fillId="33" borderId="0" xfId="0" applyNumberFormat="1" applyFont="1" applyFill="1" applyAlignment="1" applyProtection="1">
      <alignment horizontal="left" vertical="center" wrapText="1"/>
      <protection locked="0"/>
    </xf>
    <xf numFmtId="170" fontId="15" fillId="33" borderId="11" xfId="42" applyNumberFormat="1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172" fontId="1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72" fontId="16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167" fontId="15" fillId="0" borderId="10" xfId="0" applyNumberFormat="1" applyFont="1" applyFill="1" applyBorder="1" applyAlignment="1" applyProtection="1">
      <alignment horizontal="left" vertical="center" wrapText="1"/>
      <protection locked="0"/>
    </xf>
    <xf numFmtId="167" fontId="15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16" fillId="33" borderId="14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14" xfId="42" applyFont="1" applyBorder="1" applyProtection="1">
      <alignment/>
      <protection locked="0"/>
    </xf>
    <xf numFmtId="2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7" fillId="33" borderId="14" xfId="0" applyNumberFormat="1" applyFont="1" applyFill="1" applyBorder="1" applyAlignment="1" applyProtection="1">
      <alignment horizontal="right" vertical="center" wrapText="1"/>
      <protection locked="0"/>
    </xf>
    <xf numFmtId="2" fontId="17" fillId="33" borderId="14" xfId="0" applyNumberFormat="1" applyFont="1" applyFill="1" applyBorder="1" applyAlignment="1" applyProtection="1">
      <alignment horizontal="right" vertical="top" wrapText="1"/>
      <protection locked="0"/>
    </xf>
    <xf numFmtId="2" fontId="16" fillId="0" borderId="12" xfId="68" applyNumberFormat="1" applyFont="1" applyFill="1" applyBorder="1" applyAlignment="1" applyProtection="1">
      <alignment horizontal="center" vertical="center" wrapText="1"/>
      <protection/>
    </xf>
    <xf numFmtId="2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>
      <alignment horizontal="center" wrapText="1"/>
    </xf>
    <xf numFmtId="2" fontId="16" fillId="0" borderId="10" xfId="68" applyNumberFormat="1" applyFont="1" applyFill="1" applyBorder="1" applyAlignment="1" applyProtection="1">
      <alignment horizontal="center" vertical="center" wrapText="1"/>
      <protection/>
    </xf>
    <xf numFmtId="2" fontId="16" fillId="0" borderId="10" xfId="68" applyNumberFormat="1" applyFont="1" applyFill="1" applyBorder="1" applyAlignment="1" applyProtection="1">
      <alignment horizontal="right" vertical="center" wrapText="1"/>
      <protection/>
    </xf>
    <xf numFmtId="2" fontId="16" fillId="0" borderId="12" xfId="68" applyNumberFormat="1" applyFont="1" applyFill="1" applyBorder="1" applyAlignment="1" applyProtection="1">
      <alignment horizontal="right" vertical="center" wrapText="1"/>
      <protection/>
    </xf>
    <xf numFmtId="2" fontId="16" fillId="0" borderId="13" xfId="68" applyNumberFormat="1" applyFont="1" applyFill="1" applyBorder="1" applyAlignment="1" applyProtection="1">
      <alignment horizontal="right" vertical="center" wrapText="1"/>
      <protection/>
    </xf>
    <xf numFmtId="2" fontId="16" fillId="0" borderId="15" xfId="0" applyNumberFormat="1" applyFont="1" applyFill="1" applyBorder="1" applyAlignment="1" applyProtection="1">
      <alignment horizontal="right" vertical="center" wrapText="1"/>
      <protection locked="0"/>
    </xf>
    <xf numFmtId="166" fontId="9" fillId="0" borderId="10" xfId="81" applyFont="1" applyFill="1" applyBorder="1" applyAlignment="1" applyProtection="1">
      <alignment horizontal="right" vertical="top" wrapText="1"/>
      <protection locked="0"/>
    </xf>
    <xf numFmtId="2" fontId="16" fillId="0" borderId="14" xfId="42" applyNumberFormat="1" applyFont="1" applyBorder="1" applyProtection="1">
      <alignment/>
      <protection locked="0"/>
    </xf>
    <xf numFmtId="0" fontId="12" fillId="0" borderId="0" xfId="66" applyNumberFormat="1" applyFont="1" applyFill="1" applyBorder="1" applyAlignment="1" applyProtection="1">
      <alignment horizontal="justify" vertical="top" wrapText="1"/>
      <protection locked="0"/>
    </xf>
    <xf numFmtId="0" fontId="64" fillId="0" borderId="16" xfId="0" applyFont="1" applyFill="1" applyBorder="1" applyAlignment="1">
      <alignment horizontal="left" vertical="center" wrapText="1"/>
    </xf>
    <xf numFmtId="3" fontId="64" fillId="0" borderId="16" xfId="0" applyNumberFormat="1" applyFont="1" applyFill="1" applyBorder="1" applyAlignment="1">
      <alignment horizontal="center" vertical="center" wrapText="1"/>
    </xf>
    <xf numFmtId="2" fontId="16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16" fillId="33" borderId="15" xfId="0" applyFont="1" applyFill="1" applyBorder="1" applyAlignment="1" applyProtection="1">
      <alignment horizontal="center" vertical="center" wrapText="1" shrinkToFit="1"/>
      <protection locked="0"/>
    </xf>
    <xf numFmtId="2" fontId="16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19" fillId="33" borderId="13" xfId="0" applyFont="1" applyFill="1" applyBorder="1" applyAlignment="1" applyProtection="1">
      <alignment horizontal="center" vertical="center" wrapText="1"/>
      <protection locked="0"/>
    </xf>
    <xf numFmtId="0" fontId="65" fillId="0" borderId="15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/>
    </xf>
    <xf numFmtId="0" fontId="19" fillId="33" borderId="10" xfId="0" applyFont="1" applyFill="1" applyBorder="1" applyAlignment="1" applyProtection="1">
      <alignment horizontal="center" vertical="center" wrapText="1"/>
      <protection locked="0"/>
    </xf>
    <xf numFmtId="0" fontId="65" fillId="0" borderId="15" xfId="0" applyFont="1" applyBorder="1" applyAlignment="1">
      <alignment horizontal="left" vertical="center" wrapText="1"/>
    </xf>
    <xf numFmtId="0" fontId="16" fillId="0" borderId="18" xfId="0" applyFont="1" applyFill="1" applyBorder="1" applyAlignment="1" applyProtection="1">
      <alignment horizontal="center" vertical="center" wrapText="1"/>
      <protection locked="0"/>
    </xf>
    <xf numFmtId="0" fontId="16" fillId="33" borderId="15" xfId="0" applyFont="1" applyFill="1" applyBorder="1" applyAlignment="1" applyProtection="1">
      <alignment horizontal="center" vertical="center" wrapText="1"/>
      <protection locked="0"/>
    </xf>
    <xf numFmtId="0" fontId="65" fillId="34" borderId="15" xfId="59" applyFont="1" applyFill="1" applyBorder="1" applyAlignment="1">
      <alignment horizontal="center" vertical="center"/>
      <protection/>
    </xf>
    <xf numFmtId="0" fontId="65" fillId="34" borderId="15" xfId="0" applyFont="1" applyFill="1" applyBorder="1" applyAlignment="1">
      <alignment horizontal="center" vertical="center"/>
    </xf>
    <xf numFmtId="0" fontId="21" fillId="34" borderId="15" xfId="59" applyFont="1" applyFill="1" applyBorder="1" applyAlignment="1">
      <alignment horizontal="left" vertical="center" wrapText="1"/>
      <protection/>
    </xf>
    <xf numFmtId="0" fontId="65" fillId="34" borderId="15" xfId="59" applyFont="1" applyFill="1" applyBorder="1" applyAlignment="1">
      <alignment horizontal="left" vertical="center" wrapText="1"/>
      <protection/>
    </xf>
    <xf numFmtId="0" fontId="65" fillId="34" borderId="15" xfId="63" applyFont="1" applyFill="1" applyBorder="1" applyAlignment="1">
      <alignment horizontal="left" vertical="center" wrapText="1"/>
    </xf>
    <xf numFmtId="0" fontId="64" fillId="34" borderId="15" xfId="47" applyFont="1" applyFill="1" applyBorder="1" applyAlignment="1">
      <alignment horizontal="center" vertical="center" wrapText="1"/>
      <protection/>
    </xf>
    <xf numFmtId="0" fontId="64" fillId="34" borderId="15" xfId="47" applyFont="1" applyFill="1" applyBorder="1" applyAlignment="1">
      <alignment horizontal="left" vertical="center" wrapText="1"/>
      <protection/>
    </xf>
    <xf numFmtId="0" fontId="15" fillId="33" borderId="19" xfId="0" applyFont="1" applyFill="1" applyBorder="1" applyAlignment="1" applyProtection="1">
      <alignment horizontal="center" vertical="center" wrapText="1"/>
      <protection locked="0"/>
    </xf>
    <xf numFmtId="0" fontId="15" fillId="33" borderId="15" xfId="0" applyFont="1" applyFill="1" applyBorder="1" applyAlignment="1" applyProtection="1">
      <alignment horizontal="center" vertical="center" wrapText="1"/>
      <protection locked="0"/>
    </xf>
    <xf numFmtId="0" fontId="65" fillId="34" borderId="15" xfId="0" applyFont="1" applyFill="1" applyBorder="1" applyAlignment="1">
      <alignment horizontal="left" vertical="center" wrapText="1"/>
    </xf>
    <xf numFmtId="0" fontId="65" fillId="34" borderId="15" xfId="61" applyFont="1" applyFill="1" applyBorder="1" applyAlignment="1">
      <alignment horizontal="center" vertical="center"/>
      <protection/>
    </xf>
    <xf numFmtId="168" fontId="64" fillId="34" borderId="15" xfId="65" applyFont="1" applyFill="1" applyBorder="1" applyAlignment="1">
      <alignment horizontal="center" vertical="center" wrapText="1"/>
      <protection/>
    </xf>
    <xf numFmtId="0" fontId="65" fillId="34" borderId="15" xfId="61" applyFont="1" applyFill="1" applyBorder="1" applyAlignment="1">
      <alignment horizontal="left" vertical="center" wrapText="1"/>
      <protection/>
    </xf>
    <xf numFmtId="172" fontId="16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3" fontId="65" fillId="0" borderId="15" xfId="0" applyNumberFormat="1" applyFont="1" applyFill="1" applyBorder="1" applyAlignment="1">
      <alignment horizontal="center" vertical="top" wrapText="1"/>
    </xf>
    <xf numFmtId="0" fontId="65" fillId="0" borderId="15" xfId="0" applyFont="1" applyFill="1" applyBorder="1" applyAlignment="1" applyProtection="1">
      <alignment horizontal="center" vertical="top" wrapText="1"/>
      <protection locked="0"/>
    </xf>
    <xf numFmtId="0" fontId="65" fillId="0" borderId="15" xfId="0" applyFont="1" applyFill="1" applyBorder="1" applyAlignment="1" applyProtection="1">
      <alignment horizontal="left" vertical="top" wrapText="1"/>
      <protection locked="0"/>
    </xf>
    <xf numFmtId="0" fontId="65" fillId="0" borderId="15" xfId="0" applyFont="1" applyFill="1" applyBorder="1" applyAlignment="1" applyProtection="1">
      <alignment horizontal="left" vertical="center" wrapText="1"/>
      <protection locked="0"/>
    </xf>
    <xf numFmtId="3" fontId="65" fillId="0" borderId="15" xfId="0" applyNumberFormat="1" applyFont="1" applyFill="1" applyBorder="1" applyAlignment="1">
      <alignment horizontal="center" vertical="center" wrapText="1"/>
    </xf>
    <xf numFmtId="0" fontId="65" fillId="0" borderId="15" xfId="0" applyFont="1" applyFill="1" applyBorder="1" applyAlignment="1" applyProtection="1">
      <alignment horizontal="center" vertical="center" wrapText="1"/>
      <protection locked="0"/>
    </xf>
    <xf numFmtId="0" fontId="23" fillId="35" borderId="20" xfId="0" applyFont="1" applyFill="1" applyBorder="1" applyAlignment="1" applyProtection="1">
      <alignment horizontal="left" vertical="top" wrapText="1"/>
      <protection locked="0"/>
    </xf>
    <xf numFmtId="0" fontId="23" fillId="35" borderId="15" xfId="0" applyFont="1" applyFill="1" applyBorder="1" applyAlignment="1">
      <alignment horizontal="center" vertical="center" wrapText="1"/>
    </xf>
    <xf numFmtId="3" fontId="23" fillId="35" borderId="15" xfId="0" applyNumberFormat="1" applyFont="1" applyFill="1" applyBorder="1" applyAlignment="1">
      <alignment horizontal="center" vertical="center" wrapText="1"/>
    </xf>
    <xf numFmtId="0" fontId="23" fillId="35" borderId="20" xfId="0" applyFont="1" applyFill="1" applyBorder="1" applyAlignment="1">
      <alignment horizontal="center" vertical="center" wrapText="1"/>
    </xf>
    <xf numFmtId="0" fontId="23" fillId="35" borderId="15" xfId="0" applyFont="1" applyFill="1" applyBorder="1" applyAlignment="1" applyProtection="1">
      <alignment horizontal="left" vertical="top" wrapText="1"/>
      <protection locked="0"/>
    </xf>
    <xf numFmtId="0" fontId="19" fillId="0" borderId="0" xfId="0" applyFont="1" applyAlignment="1">
      <alignment/>
    </xf>
    <xf numFmtId="0" fontId="21" fillId="0" borderId="15" xfId="0" applyFont="1" applyBorder="1" applyAlignment="1">
      <alignment horizontal="left" vertical="top" wrapText="1"/>
    </xf>
    <xf numFmtId="3" fontId="21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65" fillId="34" borderId="15" xfId="0" applyFont="1" applyFill="1" applyBorder="1" applyAlignment="1" applyProtection="1">
      <alignment horizontal="center" vertical="center" wrapText="1"/>
      <protection locked="0"/>
    </xf>
    <xf numFmtId="0" fontId="65" fillId="34" borderId="20" xfId="0" applyFont="1" applyFill="1" applyBorder="1" applyAlignment="1" applyProtection="1">
      <alignment horizontal="left" vertical="top" wrapText="1"/>
      <protection locked="0"/>
    </xf>
    <xf numFmtId="0" fontId="21" fillId="34" borderId="15" xfId="0" applyFont="1" applyFill="1" applyBorder="1" applyAlignment="1" applyProtection="1">
      <alignment horizontal="left" vertical="top" wrapText="1"/>
      <protection locked="0"/>
    </xf>
    <xf numFmtId="2" fontId="19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65" fillId="0" borderId="0" xfId="0" applyFont="1" applyFill="1" applyAlignment="1" applyProtection="1">
      <alignment horizontal="left" vertical="top" wrapText="1"/>
      <protection locked="0"/>
    </xf>
    <xf numFmtId="3" fontId="65" fillId="0" borderId="0" xfId="0" applyNumberFormat="1" applyFont="1" applyFill="1" applyAlignment="1" applyProtection="1">
      <alignment horizontal="left" vertical="top" wrapText="1"/>
      <protection locked="0"/>
    </xf>
    <xf numFmtId="0" fontId="23" fillId="35" borderId="15" xfId="0" applyFont="1" applyFill="1" applyBorder="1" applyAlignment="1" applyProtection="1">
      <alignment horizontal="center" vertical="center" wrapText="1"/>
      <protection locked="0"/>
    </xf>
    <xf numFmtId="0" fontId="23" fillId="35" borderId="21" xfId="60" applyFont="1" applyFill="1" applyBorder="1" applyAlignment="1" applyProtection="1">
      <alignment horizontal="center" vertical="center" wrapText="1"/>
      <protection locked="0"/>
    </xf>
    <xf numFmtId="0" fontId="21" fillId="34" borderId="15" xfId="0" applyFont="1" applyFill="1" applyBorder="1" applyAlignment="1" applyProtection="1">
      <alignment horizontal="center" vertical="center" wrapText="1"/>
      <protection locked="0"/>
    </xf>
    <xf numFmtId="44" fontId="65" fillId="34" borderId="15" xfId="60" applyNumberFormat="1" applyFont="1" applyFill="1" applyBorder="1" applyAlignment="1" applyProtection="1">
      <alignment horizontal="right" vertical="top" wrapText="1"/>
      <protection locked="0"/>
    </xf>
    <xf numFmtId="0" fontId="66" fillId="35" borderId="15" xfId="0" applyFont="1" applyFill="1" applyBorder="1" applyAlignment="1" applyProtection="1">
      <alignment horizontal="left" vertical="top" wrapText="1"/>
      <protection locked="0"/>
    </xf>
    <xf numFmtId="0" fontId="21" fillId="0" borderId="15" xfId="0" applyFont="1" applyBorder="1" applyAlignment="1">
      <alignment vertical="center"/>
    </xf>
    <xf numFmtId="0" fontId="21" fillId="0" borderId="15" xfId="0" applyFont="1" applyBorder="1" applyAlignment="1">
      <alignment vertical="center" wrapText="1"/>
    </xf>
    <xf numFmtId="0" fontId="21" fillId="0" borderId="15" xfId="0" applyFont="1" applyBorder="1" applyAlignment="1">
      <alignment wrapText="1"/>
    </xf>
    <xf numFmtId="0" fontId="65" fillId="0" borderId="15" xfId="0" applyFont="1" applyBorder="1" applyAlignment="1">
      <alignment horizontal="left" vertical="top" wrapText="1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left" vertical="center" wrapText="1"/>
      <protection locked="0"/>
    </xf>
    <xf numFmtId="167" fontId="19" fillId="0" borderId="0" xfId="0" applyNumberFormat="1" applyFont="1" applyFill="1" applyAlignment="1" applyProtection="1">
      <alignment horizontal="left" vertical="center" wrapText="1"/>
      <protection locked="0"/>
    </xf>
    <xf numFmtId="0" fontId="20" fillId="33" borderId="0" xfId="0" applyFont="1" applyFill="1" applyAlignment="1" applyProtection="1">
      <alignment horizontal="left" vertical="center" wrapText="1"/>
      <protection locked="0"/>
    </xf>
    <xf numFmtId="0" fontId="21" fillId="34" borderId="22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 applyProtection="1">
      <alignment horizontal="center" vertical="center" wrapText="1"/>
      <protection locked="0"/>
    </xf>
    <xf numFmtId="3" fontId="21" fillId="34" borderId="15" xfId="44" applyNumberFormat="1" applyFont="1" applyFill="1" applyBorder="1" applyAlignment="1" applyProtection="1">
      <alignment horizontal="center" vertical="center" wrapText="1"/>
      <protection locked="0"/>
    </xf>
    <xf numFmtId="3" fontId="21" fillId="34" borderId="15" xfId="68" applyNumberFormat="1" applyFont="1" applyFill="1" applyBorder="1" applyAlignment="1" applyProtection="1">
      <alignment horizontal="center" vertical="center" wrapText="1"/>
      <protection/>
    </xf>
    <xf numFmtId="0" fontId="21" fillId="34" borderId="15" xfId="0" applyFont="1" applyFill="1" applyBorder="1" applyAlignment="1" applyProtection="1">
      <alignment horizontal="left" vertical="center" wrapText="1"/>
      <protection locked="0"/>
    </xf>
    <xf numFmtId="0" fontId="21" fillId="34" borderId="15" xfId="68" applyFont="1" applyFill="1" applyBorder="1" applyAlignment="1">
      <alignment horizontal="left" vertical="center" wrapText="1"/>
    </xf>
    <xf numFmtId="0" fontId="19" fillId="0" borderId="15" xfId="0" applyFont="1" applyBorder="1" applyAlignment="1">
      <alignment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1" fillId="0" borderId="15" xfId="67" applyFont="1" applyFill="1" applyBorder="1" applyAlignment="1" applyProtection="1">
      <alignment horizontal="center" vertical="center" wrapText="1"/>
      <protection locked="0"/>
    </xf>
    <xf numFmtId="3" fontId="65" fillId="0" borderId="15" xfId="67" applyNumberFormat="1" applyFont="1" applyFill="1" applyBorder="1" applyAlignment="1">
      <alignment horizontal="center" vertical="center" wrapText="1"/>
      <protection/>
    </xf>
    <xf numFmtId="0" fontId="21" fillId="0" borderId="15" xfId="67" applyFont="1" applyFill="1" applyBorder="1" applyAlignment="1">
      <alignment horizontal="left" vertical="center" wrapText="1"/>
      <protection/>
    </xf>
    <xf numFmtId="0" fontId="21" fillId="0" borderId="15" xfId="57" applyFont="1" applyFill="1" applyBorder="1" applyAlignment="1">
      <alignment horizontal="left" vertical="center" wrapText="1"/>
      <protection/>
    </xf>
    <xf numFmtId="0" fontId="21" fillId="0" borderId="15" xfId="0" applyFont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34" borderId="15" xfId="0" applyFont="1" applyFill="1" applyBorder="1" applyAlignment="1" applyProtection="1">
      <alignment horizontal="center" vertical="top" wrapText="1"/>
      <protection locked="0"/>
    </xf>
    <xf numFmtId="0" fontId="16" fillId="0" borderId="0" xfId="0" applyFont="1" applyAlignment="1">
      <alignment vertical="center"/>
    </xf>
    <xf numFmtId="0" fontId="65" fillId="0" borderId="20" xfId="0" applyFont="1" applyFill="1" applyBorder="1" applyAlignment="1" applyProtection="1">
      <alignment horizontal="left" vertical="top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19" fillId="33" borderId="10" xfId="0" applyFont="1" applyFill="1" applyBorder="1" applyAlignment="1" applyProtection="1">
      <alignment horizontal="center" vertical="center" wrapText="1" shrinkToFit="1"/>
      <protection locked="0"/>
    </xf>
    <xf numFmtId="2" fontId="1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2" fontId="1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5" fillId="33" borderId="10" xfId="0" applyFont="1" applyFill="1" applyBorder="1" applyAlignment="1" applyProtection="1">
      <alignment horizontal="center" vertical="center" wrapText="1"/>
      <protection locked="0"/>
    </xf>
    <xf numFmtId="170" fontId="25" fillId="33" borderId="11" xfId="42" applyNumberFormat="1" applyFont="1" applyFill="1" applyBorder="1" applyAlignment="1" applyProtection="1">
      <alignment horizontal="center" vertical="center" wrapText="1"/>
      <protection locked="0"/>
    </xf>
    <xf numFmtId="0" fontId="25" fillId="33" borderId="14" xfId="0" applyFont="1" applyFill="1" applyBorder="1" applyAlignment="1" applyProtection="1">
      <alignment horizontal="center" vertical="center" wrapText="1"/>
      <protection locked="0"/>
    </xf>
    <xf numFmtId="0" fontId="21" fillId="0" borderId="15" xfId="0" applyFont="1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>
      <alignment/>
    </xf>
    <xf numFmtId="49" fontId="9" fillId="0" borderId="10" xfId="66" applyNumberFormat="1" applyFont="1" applyFill="1" applyBorder="1" applyAlignment="1" applyProtection="1">
      <alignment horizontal="left" vertical="top" wrapText="1"/>
      <protection locked="0"/>
    </xf>
    <xf numFmtId="0" fontId="9" fillId="0" borderId="0" xfId="66" applyNumberFormat="1" applyFont="1" applyFill="1" applyBorder="1" applyAlignment="1" applyProtection="1">
      <alignment horizontal="justify" vertical="top" wrapText="1"/>
      <protection locked="0"/>
    </xf>
    <xf numFmtId="0" fontId="12" fillId="0" borderId="0" xfId="66" applyNumberFormat="1" applyFont="1" applyFill="1" applyBorder="1" applyAlignment="1" applyProtection="1">
      <alignment horizontal="justify" vertical="top" wrapText="1"/>
      <protection locked="0"/>
    </xf>
    <xf numFmtId="0" fontId="9" fillId="0" borderId="0" xfId="66" applyNumberFormat="1" applyFont="1" applyFill="1" applyBorder="1" applyAlignment="1" applyProtection="1">
      <alignment horizontal="left" vertical="top" wrapText="1"/>
      <protection locked="0"/>
    </xf>
    <xf numFmtId="0" fontId="10" fillId="0" borderId="0" xfId="66" applyNumberFormat="1" applyFont="1" applyFill="1" applyBorder="1" applyAlignment="1" applyProtection="1">
      <alignment horizontal="justify" vertical="top" wrapText="1"/>
      <protection locked="0"/>
    </xf>
    <xf numFmtId="0" fontId="16" fillId="33" borderId="0" xfId="0" applyFont="1" applyFill="1" applyBorder="1" applyAlignment="1" applyProtection="1">
      <alignment horizontal="left" vertical="center" wrapText="1"/>
      <protection locked="0"/>
    </xf>
    <xf numFmtId="3" fontId="16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16" fillId="33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>
      <alignment/>
    </xf>
    <xf numFmtId="0" fontId="16" fillId="0" borderId="0" xfId="0" applyFont="1" applyFill="1" applyAlignment="1" applyProtection="1">
      <alignment horizontal="justify" vertical="center" wrapText="1"/>
      <protection locked="0"/>
    </xf>
    <xf numFmtId="0" fontId="23" fillId="35" borderId="20" xfId="0" applyFont="1" applyFill="1" applyBorder="1" applyAlignment="1" applyProtection="1">
      <alignment horizontal="center" vertical="center" wrapText="1"/>
      <protection locked="0"/>
    </xf>
    <xf numFmtId="0" fontId="65" fillId="35" borderId="22" xfId="0" applyFont="1" applyFill="1" applyBorder="1" applyAlignment="1">
      <alignment horizontal="center" vertical="center" wrapText="1"/>
    </xf>
    <xf numFmtId="3" fontId="21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21" fillId="34" borderId="22" xfId="0" applyFont="1" applyFill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</cellXfs>
  <cellStyles count="6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 2 4" xfId="44"/>
    <cellStyle name="Dziesiętny 3" xfId="45"/>
    <cellStyle name="Excel Built-in Normal 1" xfId="46"/>
    <cellStyle name="Excel Built-in Normal 2 3" xfId="47"/>
    <cellStyle name="Heading 3" xfId="48"/>
    <cellStyle name="Heading1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 10" xfId="57"/>
    <cellStyle name="Normalny 12" xfId="58"/>
    <cellStyle name="Normalny 12 3" xfId="59"/>
    <cellStyle name="Normalny 14 2" xfId="60"/>
    <cellStyle name="Normalny 14 6" xfId="61"/>
    <cellStyle name="Normalny 2" xfId="62"/>
    <cellStyle name="Normalny 2 6 2" xfId="63"/>
    <cellStyle name="Normalny 3" xfId="64"/>
    <cellStyle name="Normalny 3 3 2" xfId="65"/>
    <cellStyle name="Normalny 4" xfId="66"/>
    <cellStyle name="Normalny 5" xfId="67"/>
    <cellStyle name="Normalny 8" xfId="68"/>
    <cellStyle name="Normalny 9" xfId="69"/>
    <cellStyle name="Obliczenia" xfId="70"/>
    <cellStyle name="Percent" xfId="71"/>
    <cellStyle name="Result" xfId="72"/>
    <cellStyle name="Result2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Walutowy 2" xfId="81"/>
    <cellStyle name="Zły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9"/>
  <sheetViews>
    <sheetView showGridLines="0" zoomScale="110" zoomScaleNormal="110" zoomScaleSheetLayoutView="100" workbookViewId="0" topLeftCell="A29">
      <selection activeCell="I50" sqref="I50"/>
    </sheetView>
  </sheetViews>
  <sheetFormatPr defaultColWidth="9.00390625" defaultRowHeight="14.25"/>
  <cols>
    <col min="1" max="1" width="3.875" style="1" customWidth="1"/>
    <col min="2" max="3" width="26.25390625" style="1" customWidth="1"/>
    <col min="4" max="4" width="36.375" style="2" customWidth="1"/>
    <col min="5" max="5" width="1.625" style="1" customWidth="1"/>
    <col min="6" max="8" width="9.00390625" style="1" customWidth="1"/>
    <col min="9" max="9" width="19.50390625" style="1" customWidth="1"/>
    <col min="10" max="11" width="14.125" style="1" customWidth="1"/>
    <col min="12" max="16384" width="9.00390625" style="1" customWidth="1"/>
  </cols>
  <sheetData>
    <row r="1" spans="1:4" ht="30">
      <c r="A1" s="3"/>
      <c r="B1" s="3"/>
      <c r="C1" s="3"/>
      <c r="D1" s="4" t="s">
        <v>101</v>
      </c>
    </row>
    <row r="2" spans="1:4" ht="15">
      <c r="A2" s="3"/>
      <c r="B2" s="5"/>
      <c r="C2" s="5" t="s">
        <v>0</v>
      </c>
      <c r="D2" s="5"/>
    </row>
    <row r="3" spans="1:4" ht="15">
      <c r="A3" s="3"/>
      <c r="B3" s="3"/>
      <c r="C3" s="3"/>
      <c r="D3" s="6"/>
    </row>
    <row r="4" spans="1:4" ht="15">
      <c r="A4" s="3"/>
      <c r="B4" s="3" t="s">
        <v>1</v>
      </c>
      <c r="C4" s="3" t="s">
        <v>102</v>
      </c>
      <c r="D4" s="6"/>
    </row>
    <row r="5" spans="1:4" ht="15">
      <c r="A5" s="3"/>
      <c r="B5" s="3"/>
      <c r="C5" s="3"/>
      <c r="D5" s="6"/>
    </row>
    <row r="6" spans="1:4" ht="30" customHeight="1">
      <c r="A6" s="3"/>
      <c r="B6" s="3" t="s">
        <v>2</v>
      </c>
      <c r="C6" s="229" t="s">
        <v>103</v>
      </c>
      <c r="D6" s="229"/>
    </row>
    <row r="7" spans="1:4" ht="15">
      <c r="A7" s="3"/>
      <c r="B7" s="3"/>
      <c r="C7" s="3"/>
      <c r="D7" s="6"/>
    </row>
    <row r="8" spans="1:4" ht="15">
      <c r="A8" s="3"/>
      <c r="B8" s="8" t="s">
        <v>3</v>
      </c>
      <c r="C8" s="224"/>
      <c r="D8" s="224"/>
    </row>
    <row r="9" spans="1:4" ht="15">
      <c r="A9" s="3"/>
      <c r="B9" s="8" t="s">
        <v>4</v>
      </c>
      <c r="C9" s="224"/>
      <c r="D9" s="224"/>
    </row>
    <row r="10" spans="1:4" ht="15">
      <c r="A10" s="3"/>
      <c r="B10" s="8" t="s">
        <v>5</v>
      </c>
      <c r="C10" s="224"/>
      <c r="D10" s="224"/>
    </row>
    <row r="11" spans="1:4" ht="15">
      <c r="A11" s="3"/>
      <c r="B11" s="8" t="s">
        <v>6</v>
      </c>
      <c r="C11" s="224"/>
      <c r="D11" s="224"/>
    </row>
    <row r="12" spans="1:4" ht="15">
      <c r="A12" s="3"/>
      <c r="B12" s="8" t="s">
        <v>7</v>
      </c>
      <c r="C12" s="224"/>
      <c r="D12" s="224"/>
    </row>
    <row r="13" spans="1:4" ht="15">
      <c r="A13" s="3"/>
      <c r="B13" s="8" t="s">
        <v>8</v>
      </c>
      <c r="C13" s="224"/>
      <c r="D13" s="224"/>
    </row>
    <row r="14" spans="1:4" ht="15">
      <c r="A14" s="3"/>
      <c r="B14" s="8" t="s">
        <v>9</v>
      </c>
      <c r="C14" s="224"/>
      <c r="D14" s="224"/>
    </row>
    <row r="15" spans="1:4" ht="15">
      <c r="A15" s="3"/>
      <c r="B15" s="8" t="s">
        <v>10</v>
      </c>
      <c r="C15" s="224"/>
      <c r="D15" s="224"/>
    </row>
    <row r="16" spans="1:4" ht="15">
      <c r="A16" s="3"/>
      <c r="B16" s="8" t="s">
        <v>11</v>
      </c>
      <c r="C16" s="224"/>
      <c r="D16" s="224"/>
    </row>
    <row r="17" spans="1:4" ht="15">
      <c r="A17" s="3"/>
      <c r="B17" s="3"/>
      <c r="C17" s="9"/>
      <c r="D17" s="10"/>
    </row>
    <row r="18" spans="1:4" ht="41.25" customHeight="1">
      <c r="A18" s="3" t="s">
        <v>12</v>
      </c>
      <c r="B18" s="228" t="s">
        <v>104</v>
      </c>
      <c r="C18" s="228"/>
      <c r="D18" s="228"/>
    </row>
    <row r="19" spans="1:4" ht="15">
      <c r="A19" s="3"/>
      <c r="B19" s="3"/>
      <c r="C19" s="3"/>
      <c r="D19" s="6"/>
    </row>
    <row r="20" spans="1:4" ht="21" customHeight="1">
      <c r="A20" s="3"/>
      <c r="B20" s="11" t="s">
        <v>13</v>
      </c>
      <c r="C20" s="12" t="s">
        <v>14</v>
      </c>
      <c r="D20" s="9"/>
    </row>
    <row r="21" spans="1:4" ht="15">
      <c r="A21" s="3"/>
      <c r="B21" s="8" t="s">
        <v>15</v>
      </c>
      <c r="C21" s="135">
        <f>'część_(1)'!F$5</f>
        <v>0</v>
      </c>
      <c r="D21" s="13"/>
    </row>
    <row r="22" spans="1:4" ht="15">
      <c r="A22" s="3"/>
      <c r="B22" s="8" t="s">
        <v>16</v>
      </c>
      <c r="C22" s="135">
        <f>'część_(2)'!F$5</f>
        <v>0</v>
      </c>
      <c r="D22" s="13"/>
    </row>
    <row r="23" spans="1:4" ht="15">
      <c r="A23" s="3"/>
      <c r="B23" s="8" t="s">
        <v>17</v>
      </c>
      <c r="C23" s="135">
        <f>'część_(3)'!F$5</f>
        <v>0</v>
      </c>
      <c r="D23" s="13"/>
    </row>
    <row r="24" spans="1:4" ht="15">
      <c r="A24" s="3"/>
      <c r="B24" s="8" t="s">
        <v>18</v>
      </c>
      <c r="C24" s="135">
        <f>'część_(4)'!F$5</f>
        <v>0</v>
      </c>
      <c r="D24" s="13"/>
    </row>
    <row r="25" spans="1:4" ht="15">
      <c r="A25" s="3"/>
      <c r="B25" s="8" t="s">
        <v>19</v>
      </c>
      <c r="C25" s="135">
        <f>'część_(5)'!F$5</f>
        <v>0</v>
      </c>
      <c r="D25" s="13"/>
    </row>
    <row r="26" spans="1:4" ht="15">
      <c r="A26" s="3"/>
      <c r="B26" s="8" t="s">
        <v>20</v>
      </c>
      <c r="C26" s="135">
        <f>'część_(6)'!F$5</f>
        <v>0</v>
      </c>
      <c r="D26" s="13"/>
    </row>
    <row r="27" spans="1:4" ht="15">
      <c r="A27" s="3"/>
      <c r="B27" s="8" t="s">
        <v>21</v>
      </c>
      <c r="C27" s="135">
        <f>'część_(7)'!F$5</f>
        <v>0</v>
      </c>
      <c r="D27" s="13"/>
    </row>
    <row r="28" spans="1:4" ht="15">
      <c r="A28" s="3"/>
      <c r="B28" s="8" t="s">
        <v>22</v>
      </c>
      <c r="C28" s="135">
        <f>'część_(8)'!F$5</f>
        <v>0</v>
      </c>
      <c r="D28" s="13"/>
    </row>
    <row r="29" spans="1:256" ht="15">
      <c r="A29" s="3"/>
      <c r="B29" s="8" t="s">
        <v>23</v>
      </c>
      <c r="C29" s="135">
        <f>'część 9'!F$5</f>
        <v>0</v>
      </c>
      <c r="D29" s="13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>
      <c r="A30" s="3"/>
      <c r="B30" s="8" t="s">
        <v>24</v>
      </c>
      <c r="C30" s="135">
        <f>'częśc 10'!F$5</f>
        <v>0</v>
      </c>
      <c r="D30" s="13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">
      <c r="A31" s="3"/>
      <c r="B31" s="8" t="s">
        <v>25</v>
      </c>
      <c r="C31" s="135">
        <f>'cześc 11'!F5</f>
        <v>0</v>
      </c>
      <c r="D31" s="13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">
      <c r="A32" s="3"/>
      <c r="B32" s="8" t="s">
        <v>26</v>
      </c>
      <c r="C32" s="135">
        <f>'częśc 12'!F$5</f>
        <v>0</v>
      </c>
      <c r="D32" s="13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">
      <c r="A33" s="3"/>
      <c r="B33" s="8" t="s">
        <v>27</v>
      </c>
      <c r="C33" s="135">
        <f>'częśc 13'!F$5</f>
        <v>0</v>
      </c>
      <c r="D33" s="1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">
      <c r="A34" s="3"/>
      <c r="B34" s="8" t="s">
        <v>28</v>
      </c>
      <c r="C34" s="135">
        <f>'częśc 14'!F$5</f>
        <v>0</v>
      </c>
      <c r="D34" s="13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">
      <c r="A35" s="3"/>
      <c r="B35" s="8" t="s">
        <v>29</v>
      </c>
      <c r="C35" s="135">
        <f>'częśc 15'!F$5</f>
        <v>0</v>
      </c>
      <c r="D35" s="13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.25" customHeight="1" hidden="1">
      <c r="A36" s="3"/>
      <c r="B36" s="3"/>
      <c r="C36" s="14"/>
      <c r="D36" s="13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.25" customHeight="1" hidden="1">
      <c r="A37" s="3"/>
      <c r="B37" s="3"/>
      <c r="C37" s="14"/>
      <c r="D37" s="13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0.75" customHeight="1" hidden="1">
      <c r="A38" s="3"/>
      <c r="B38" s="3"/>
      <c r="C38" s="14"/>
      <c r="D38" s="13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 customHeight="1" hidden="1">
      <c r="A39" s="3"/>
      <c r="B39" s="3"/>
      <c r="C39" s="14"/>
      <c r="D39" s="13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 customHeight="1">
      <c r="A40" s="3"/>
      <c r="B40" s="3"/>
      <c r="C40" s="14"/>
      <c r="D40" s="13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79.5" customHeight="1">
      <c r="A41" s="3" t="s">
        <v>30</v>
      </c>
      <c r="B41" s="226" t="s">
        <v>105</v>
      </c>
      <c r="C41" s="226"/>
      <c r="D41" s="226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5.75" customHeight="1">
      <c r="A42" s="3" t="s">
        <v>31</v>
      </c>
      <c r="B42" s="226" t="s">
        <v>106</v>
      </c>
      <c r="C42" s="226"/>
      <c r="D42" s="226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74.25" customHeight="1">
      <c r="A43" s="3" t="s">
        <v>32</v>
      </c>
      <c r="B43" s="226" t="s">
        <v>107</v>
      </c>
      <c r="C43" s="226"/>
      <c r="D43" s="226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30" customHeight="1">
      <c r="A44" s="3" t="s">
        <v>33</v>
      </c>
      <c r="B44" s="226" t="s">
        <v>34</v>
      </c>
      <c r="C44" s="226"/>
      <c r="D44" s="226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4" s="17" customFormat="1" ht="48.75" customHeight="1">
      <c r="A45" s="16" t="s">
        <v>35</v>
      </c>
      <c r="B45" s="226" t="s">
        <v>108</v>
      </c>
      <c r="C45" s="226"/>
      <c r="D45" s="226"/>
    </row>
    <row r="46" spans="1:256" ht="31.5" customHeight="1">
      <c r="A46" s="16" t="s">
        <v>36</v>
      </c>
      <c r="B46" s="226" t="s">
        <v>37</v>
      </c>
      <c r="C46" s="226"/>
      <c r="D46" s="22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0.25" customHeight="1">
      <c r="A47" s="16" t="s">
        <v>38</v>
      </c>
      <c r="B47" s="226" t="s">
        <v>39</v>
      </c>
      <c r="C47" s="226"/>
      <c r="D47" s="226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34.5" customHeight="1">
      <c r="A48" s="16" t="s">
        <v>40</v>
      </c>
      <c r="B48" s="226" t="s">
        <v>100</v>
      </c>
      <c r="C48" s="226"/>
      <c r="D48" s="226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33.75" customHeight="1">
      <c r="A49" s="16" t="s">
        <v>41</v>
      </c>
      <c r="B49" s="226" t="s">
        <v>42</v>
      </c>
      <c r="C49" s="226"/>
      <c r="D49" s="226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33.75" customHeight="1">
      <c r="A50" s="16"/>
      <c r="B50" s="226" t="s">
        <v>43</v>
      </c>
      <c r="C50" s="226"/>
      <c r="D50" s="226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22.5" customHeight="1">
      <c r="A51" s="16"/>
      <c r="B51" s="227" t="s">
        <v>44</v>
      </c>
      <c r="C51" s="227"/>
      <c r="D51" s="227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13.25" customHeight="1">
      <c r="A52" s="16" t="s">
        <v>45</v>
      </c>
      <c r="B52" s="226" t="s">
        <v>324</v>
      </c>
      <c r="C52" s="226"/>
      <c r="D52" s="226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5.75" customHeight="1">
      <c r="A53" s="16"/>
      <c r="B53" s="137"/>
      <c r="C53" s="137"/>
      <c r="D53" s="137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8" customHeight="1">
      <c r="A54" s="16" t="s">
        <v>69</v>
      </c>
      <c r="B54" s="7" t="s">
        <v>46</v>
      </c>
      <c r="C54" s="15"/>
      <c r="D54" s="15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8" customHeight="1">
      <c r="A55" s="18"/>
      <c r="B55" s="225" t="s">
        <v>47</v>
      </c>
      <c r="C55" s="225"/>
      <c r="D55" s="22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8" customHeight="1">
      <c r="A56" s="3"/>
      <c r="B56" s="225" t="s">
        <v>48</v>
      </c>
      <c r="C56" s="225"/>
      <c r="D56" s="8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8" customHeight="1">
      <c r="A57" s="3"/>
      <c r="B57" s="224"/>
      <c r="C57" s="224"/>
      <c r="D57" s="8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8" customHeight="1">
      <c r="A58" s="3"/>
      <c r="B58" s="224"/>
      <c r="C58" s="224"/>
      <c r="D58" s="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8" customHeight="1">
      <c r="A59" s="3"/>
      <c r="B59" s="224"/>
      <c r="C59" s="224"/>
      <c r="D59" s="8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9.75" customHeight="1">
      <c r="A60" s="3"/>
      <c r="B60" s="18" t="s">
        <v>49</v>
      </c>
      <c r="C60" s="18"/>
      <c r="D60" s="4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8" customHeight="1">
      <c r="A61" s="3"/>
      <c r="B61" s="225" t="s">
        <v>50</v>
      </c>
      <c r="C61" s="225"/>
      <c r="D61" s="225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8" customHeight="1">
      <c r="A62" s="3"/>
      <c r="B62" s="19" t="s">
        <v>48</v>
      </c>
      <c r="C62" s="20" t="s">
        <v>51</v>
      </c>
      <c r="D62" s="21" t="s">
        <v>52</v>
      </c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8" customHeight="1">
      <c r="A63" s="3"/>
      <c r="B63" s="22"/>
      <c r="C63" s="20"/>
      <c r="D63" s="2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8" customHeight="1">
      <c r="A64" s="3"/>
      <c r="B64" s="22"/>
      <c r="C64" s="20"/>
      <c r="D64" s="23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7.5" customHeight="1">
      <c r="A65" s="3"/>
      <c r="B65" s="18"/>
      <c r="C65" s="18"/>
      <c r="D65" s="4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8" customHeight="1">
      <c r="A66" s="3"/>
      <c r="B66" s="225" t="s">
        <v>53</v>
      </c>
      <c r="C66" s="225"/>
      <c r="D66" s="225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8" customHeight="1">
      <c r="A67" s="3"/>
      <c r="B67" s="225" t="s">
        <v>54</v>
      </c>
      <c r="C67" s="225"/>
      <c r="D67" s="8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8" customHeight="1">
      <c r="A68" s="3"/>
      <c r="B68" s="224"/>
      <c r="C68" s="224"/>
      <c r="D68" s="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34.5" customHeight="1">
      <c r="A69" s="3"/>
      <c r="B69" s="15"/>
      <c r="C69" s="15"/>
      <c r="D69" s="15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</sheetData>
  <sheetProtection selectLockedCells="1" selectUnlockedCells="1"/>
  <mergeCells count="32">
    <mergeCell ref="C6:D6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B18:D18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2:D52"/>
    <mergeCell ref="B55:D55"/>
    <mergeCell ref="B56:C56"/>
    <mergeCell ref="B51:D51"/>
    <mergeCell ref="B68:C68"/>
    <mergeCell ref="B57:C57"/>
    <mergeCell ref="B58:C58"/>
    <mergeCell ref="B59:C59"/>
    <mergeCell ref="B61:D61"/>
    <mergeCell ref="B66:D66"/>
    <mergeCell ref="B67:C67"/>
  </mergeCells>
  <printOptions horizontalCentered="1"/>
  <pageMargins left="0.19652777777777777" right="0.19652777777777777" top="1.3777777777777778" bottom="0.9840277777777777" header="0.5118055555555555" footer="0.511805555555555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4"/>
  <sheetViews>
    <sheetView showGridLines="0" zoomScale="120" zoomScaleNormal="120" zoomScalePageLayoutView="0" workbookViewId="0" topLeftCell="A4">
      <selection activeCell="B31" sqref="B31"/>
    </sheetView>
  </sheetViews>
  <sheetFormatPr defaultColWidth="9.625" defaultRowHeight="14.25"/>
  <cols>
    <col min="1" max="1" width="5.75390625" style="38" customWidth="1"/>
    <col min="2" max="2" width="68.125" style="57" customWidth="1"/>
    <col min="3" max="3" width="10.25390625" style="58" customWidth="1"/>
    <col min="4" max="4" width="7.625" style="38" customWidth="1"/>
    <col min="5" max="5" width="15.875" style="57" customWidth="1"/>
    <col min="6" max="6" width="14.625" style="57" customWidth="1"/>
    <col min="7" max="7" width="14.00390625" style="57" customWidth="1"/>
    <col min="8" max="8" width="12.00390625" style="57" customWidth="1"/>
    <col min="9" max="10" width="15.125" style="57" customWidth="1"/>
    <col min="11" max="16384" width="9.625" style="57" customWidth="1"/>
  </cols>
  <sheetData>
    <row r="1" spans="1:8" ht="24" customHeight="1">
      <c r="A1" s="230" t="str">
        <f>formularz_oferty!C4</f>
        <v>DFP.271.14.2021.BM</v>
      </c>
      <c r="B1" s="230"/>
      <c r="C1" s="59"/>
      <c r="D1" s="60"/>
      <c r="E1" s="62"/>
      <c r="F1" s="62"/>
      <c r="G1" s="231" t="s">
        <v>321</v>
      </c>
      <c r="H1" s="232"/>
    </row>
    <row r="2" spans="1:8" ht="12">
      <c r="A2" s="60"/>
      <c r="B2" s="63" t="s">
        <v>55</v>
      </c>
      <c r="C2" s="64">
        <v>9</v>
      </c>
      <c r="D2" s="60"/>
      <c r="E2" s="63" t="s">
        <v>56</v>
      </c>
      <c r="F2" s="63"/>
      <c r="G2" s="62"/>
      <c r="H2" s="62"/>
    </row>
    <row r="3" spans="1:8" ht="12">
      <c r="A3" s="60"/>
      <c r="B3" s="63"/>
      <c r="C3" s="59"/>
      <c r="D3" s="60"/>
      <c r="E3" s="63"/>
      <c r="F3" s="63"/>
      <c r="G3" s="62"/>
      <c r="H3" s="62"/>
    </row>
    <row r="4" spans="1:8" ht="12">
      <c r="A4" s="87"/>
      <c r="B4" s="62"/>
      <c r="C4" s="59"/>
      <c r="D4" s="60"/>
      <c r="E4" s="62"/>
      <c r="F4" s="62"/>
      <c r="G4" s="62"/>
      <c r="H4" s="62"/>
    </row>
    <row r="5" spans="1:8" ht="24">
      <c r="A5" s="65"/>
      <c r="B5" s="66"/>
      <c r="C5" s="67"/>
      <c r="D5" s="68"/>
      <c r="E5" s="69" t="s">
        <v>14</v>
      </c>
      <c r="F5" s="121">
        <f>SUM(H8:H12)</f>
        <v>0</v>
      </c>
      <c r="G5" s="196" t="s">
        <v>290</v>
      </c>
      <c r="H5" s="70"/>
    </row>
    <row r="6" spans="1:8" ht="12">
      <c r="A6" s="68"/>
      <c r="B6" s="66"/>
      <c r="C6" s="67"/>
      <c r="D6" s="68"/>
      <c r="E6" s="70"/>
      <c r="F6" s="70"/>
      <c r="G6" s="70"/>
      <c r="H6" s="70"/>
    </row>
    <row r="7" spans="1:8" s="42" customFormat="1" ht="24">
      <c r="A7" s="72" t="s">
        <v>57</v>
      </c>
      <c r="B7" s="28" t="s">
        <v>95</v>
      </c>
      <c r="C7" s="71" t="s">
        <v>59</v>
      </c>
      <c r="D7" s="72" t="s">
        <v>96</v>
      </c>
      <c r="E7" s="72" t="s">
        <v>61</v>
      </c>
      <c r="F7" s="72" t="s">
        <v>62</v>
      </c>
      <c r="G7" s="72" t="s">
        <v>94</v>
      </c>
      <c r="H7" s="72" t="s">
        <v>64</v>
      </c>
    </row>
    <row r="8" spans="1:8" s="42" customFormat="1" ht="33" customHeight="1">
      <c r="A8" s="106">
        <v>1</v>
      </c>
      <c r="B8" s="147" t="s">
        <v>252</v>
      </c>
      <c r="C8" s="168">
        <v>20800</v>
      </c>
      <c r="D8" s="169" t="s">
        <v>65</v>
      </c>
      <c r="E8" s="37"/>
      <c r="F8" s="37"/>
      <c r="G8" s="118"/>
      <c r="H8" s="86">
        <f>ROUND(C8,2)*ROUND(G8,2)</f>
        <v>0</v>
      </c>
    </row>
    <row r="9" spans="1:8" s="42" customFormat="1" ht="37.5" customHeight="1">
      <c r="A9" s="106">
        <f>A8+1</f>
        <v>2</v>
      </c>
      <c r="B9" s="167" t="s">
        <v>253</v>
      </c>
      <c r="C9" s="168">
        <v>90</v>
      </c>
      <c r="D9" s="169" t="s">
        <v>65</v>
      </c>
      <c r="E9" s="141"/>
      <c r="F9" s="141"/>
      <c r="G9" s="163"/>
      <c r="H9" s="134">
        <f>ROUND(C9,2)*ROUND(G9,2)</f>
        <v>0</v>
      </c>
    </row>
    <row r="11" spans="1:8" s="175" customFormat="1" ht="63.75">
      <c r="A11" s="170" t="s">
        <v>57</v>
      </c>
      <c r="B11" s="171" t="s">
        <v>254</v>
      </c>
      <c r="C11" s="172" t="s">
        <v>59</v>
      </c>
      <c r="D11" s="172" t="s">
        <v>255</v>
      </c>
      <c r="E11" s="173" t="s">
        <v>256</v>
      </c>
      <c r="F11" s="171" t="s">
        <v>257</v>
      </c>
      <c r="G11" s="174" t="s">
        <v>291</v>
      </c>
      <c r="H11" s="174" t="s">
        <v>292</v>
      </c>
    </row>
    <row r="12" spans="1:8" s="175" customFormat="1" ht="41.25" customHeight="1">
      <c r="A12" s="166" t="s">
        <v>31</v>
      </c>
      <c r="B12" s="176" t="s">
        <v>259</v>
      </c>
      <c r="C12" s="177">
        <v>36</v>
      </c>
      <c r="D12" s="178" t="s">
        <v>260</v>
      </c>
      <c r="E12" s="179"/>
      <c r="F12" s="180"/>
      <c r="G12" s="180"/>
      <c r="H12" s="181">
        <f>ROUND(C12,2)*ROUND(G12,2)</f>
        <v>0</v>
      </c>
    </row>
    <row r="13" spans="1:7" s="175" customFormat="1" ht="12.75">
      <c r="A13" s="182"/>
      <c r="B13" s="182"/>
      <c r="C13" s="183"/>
      <c r="D13" s="182"/>
      <c r="E13" s="182"/>
      <c r="F13" s="182"/>
      <c r="G13" s="182"/>
    </row>
    <row r="14" spans="1:8" s="175" customFormat="1" ht="38.25">
      <c r="A14" s="170" t="s">
        <v>57</v>
      </c>
      <c r="B14" s="171" t="s">
        <v>261</v>
      </c>
      <c r="C14" s="235" t="s">
        <v>262</v>
      </c>
      <c r="D14" s="239"/>
      <c r="E14" s="172" t="s">
        <v>255</v>
      </c>
      <c r="F14" s="171" t="s">
        <v>312</v>
      </c>
      <c r="G14" s="184" t="s">
        <v>263</v>
      </c>
      <c r="H14" s="185" t="s">
        <v>288</v>
      </c>
    </row>
    <row r="15" spans="1:8" s="175" customFormat="1" ht="31.5" customHeight="1">
      <c r="A15" s="166" t="s">
        <v>12</v>
      </c>
      <c r="B15" s="176" t="s">
        <v>264</v>
      </c>
      <c r="C15" s="237">
        <v>5840</v>
      </c>
      <c r="D15" s="239"/>
      <c r="E15" s="169" t="s">
        <v>265</v>
      </c>
      <c r="F15" s="186">
        <v>0.55</v>
      </c>
      <c r="G15" s="180"/>
      <c r="H15" s="187">
        <f>(D15*F15*G15)/1000</f>
        <v>0</v>
      </c>
    </row>
    <row r="16" spans="1:7" s="175" customFormat="1" ht="12.75">
      <c r="A16" s="182"/>
      <c r="B16" s="182"/>
      <c r="C16" s="183"/>
      <c r="D16" s="182"/>
      <c r="E16" s="182"/>
      <c r="F16" s="182"/>
      <c r="G16" s="182"/>
    </row>
    <row r="17" spans="1:7" s="175" customFormat="1" ht="12.75">
      <c r="A17" s="182"/>
      <c r="B17" s="182"/>
      <c r="C17" s="183"/>
      <c r="D17" s="182"/>
      <c r="E17" s="182"/>
      <c r="F17" s="182"/>
      <c r="G17" s="182"/>
    </row>
    <row r="18" spans="1:7" s="175" customFormat="1" ht="12.75">
      <c r="A18" s="170" t="s">
        <v>57</v>
      </c>
      <c r="B18" s="188" t="s">
        <v>266</v>
      </c>
      <c r="C18" s="183"/>
      <c r="D18" s="182"/>
      <c r="E18" s="182"/>
      <c r="F18" s="182"/>
      <c r="G18" s="182"/>
    </row>
    <row r="19" spans="1:7" s="175" customFormat="1" ht="12.75">
      <c r="A19" s="166" t="s">
        <v>12</v>
      </c>
      <c r="B19" s="189" t="s">
        <v>267</v>
      </c>
      <c r="C19" s="183"/>
      <c r="D19" s="182"/>
      <c r="E19" s="182"/>
      <c r="F19" s="182"/>
      <c r="G19" s="182"/>
    </row>
    <row r="20" spans="1:7" s="175" customFormat="1" ht="24.75" customHeight="1">
      <c r="A20" s="166" t="s">
        <v>30</v>
      </c>
      <c r="B20" s="190" t="s">
        <v>268</v>
      </c>
      <c r="C20" s="183"/>
      <c r="D20" s="182"/>
      <c r="E20" s="182"/>
      <c r="F20" s="182"/>
      <c r="G20" s="182"/>
    </row>
    <row r="21" spans="1:7" s="175" customFormat="1" ht="24.75" customHeight="1">
      <c r="A21" s="166" t="s">
        <v>31</v>
      </c>
      <c r="B21" s="190" t="s">
        <v>269</v>
      </c>
      <c r="C21" s="183"/>
      <c r="D21" s="182"/>
      <c r="E21" s="182"/>
      <c r="F21" s="182"/>
      <c r="G21" s="182"/>
    </row>
    <row r="22" spans="1:7" s="175" customFormat="1" ht="24.75" customHeight="1">
      <c r="A22" s="166" t="s">
        <v>32</v>
      </c>
      <c r="B22" s="190" t="s">
        <v>270</v>
      </c>
      <c r="C22" s="183"/>
      <c r="D22" s="182"/>
      <c r="E22" s="182"/>
      <c r="F22" s="182"/>
      <c r="G22" s="182"/>
    </row>
    <row r="23" spans="1:7" s="175" customFormat="1" ht="24.75" customHeight="1">
      <c r="A23" s="166" t="s">
        <v>33</v>
      </c>
      <c r="B23" s="190" t="s">
        <v>271</v>
      </c>
      <c r="C23" s="183"/>
      <c r="D23" s="182"/>
      <c r="E23" s="182"/>
      <c r="F23" s="182"/>
      <c r="G23" s="182"/>
    </row>
    <row r="24" spans="1:7" s="175" customFormat="1" ht="24.75" customHeight="1">
      <c r="A24" s="166" t="s">
        <v>35</v>
      </c>
      <c r="B24" s="190" t="s">
        <v>272</v>
      </c>
      <c r="C24" s="183"/>
      <c r="D24" s="182"/>
      <c r="E24" s="182"/>
      <c r="F24" s="182"/>
      <c r="G24" s="182"/>
    </row>
    <row r="25" spans="1:7" s="175" customFormat="1" ht="24.75" customHeight="1">
      <c r="A25" s="166" t="s">
        <v>36</v>
      </c>
      <c r="B25" s="190" t="s">
        <v>273</v>
      </c>
      <c r="C25" s="183"/>
      <c r="D25" s="182"/>
      <c r="E25" s="182"/>
      <c r="F25" s="182"/>
      <c r="G25" s="182"/>
    </row>
    <row r="26" spans="1:7" s="175" customFormat="1" ht="24.75" customHeight="1">
      <c r="A26" s="166" t="s">
        <v>38</v>
      </c>
      <c r="B26" s="190" t="s">
        <v>274</v>
      </c>
      <c r="C26" s="183"/>
      <c r="D26" s="182"/>
      <c r="E26" s="182"/>
      <c r="F26" s="182"/>
      <c r="G26" s="182"/>
    </row>
    <row r="27" spans="1:7" s="175" customFormat="1" ht="24.75" customHeight="1">
      <c r="A27" s="166" t="s">
        <v>40</v>
      </c>
      <c r="B27" s="190" t="s">
        <v>275</v>
      </c>
      <c r="C27" s="183"/>
      <c r="D27" s="182"/>
      <c r="E27" s="182"/>
      <c r="F27" s="182"/>
      <c r="G27" s="182"/>
    </row>
    <row r="28" spans="1:7" s="175" customFormat="1" ht="24.75" customHeight="1">
      <c r="A28" s="166" t="s">
        <v>41</v>
      </c>
      <c r="B28" s="190" t="s">
        <v>276</v>
      </c>
      <c r="C28" s="183"/>
      <c r="D28" s="182"/>
      <c r="E28" s="182"/>
      <c r="F28" s="182"/>
      <c r="G28" s="182"/>
    </row>
    <row r="29" spans="1:7" s="175" customFormat="1" ht="24.75" customHeight="1">
      <c r="A29" s="166" t="s">
        <v>45</v>
      </c>
      <c r="B29" s="190" t="s">
        <v>277</v>
      </c>
      <c r="C29" s="183"/>
      <c r="D29" s="182"/>
      <c r="E29" s="182"/>
      <c r="F29" s="182"/>
      <c r="G29" s="182"/>
    </row>
    <row r="30" spans="1:7" s="175" customFormat="1" ht="24.75" customHeight="1">
      <c r="A30" s="166" t="s">
        <v>69</v>
      </c>
      <c r="B30" s="190" t="s">
        <v>322</v>
      </c>
      <c r="C30" s="183"/>
      <c r="D30" s="182"/>
      <c r="E30" s="182"/>
      <c r="F30" s="182"/>
      <c r="G30" s="182"/>
    </row>
    <row r="31" spans="1:7" s="175" customFormat="1" ht="24.75" customHeight="1">
      <c r="A31" s="166" t="s">
        <v>70</v>
      </c>
      <c r="B31" s="190" t="s">
        <v>278</v>
      </c>
      <c r="C31" s="183"/>
      <c r="D31" s="182"/>
      <c r="E31" s="182"/>
      <c r="F31" s="182"/>
      <c r="G31" s="182"/>
    </row>
    <row r="32" spans="1:7" s="175" customFormat="1" ht="25.5">
      <c r="A32" s="166" t="s">
        <v>71</v>
      </c>
      <c r="B32" s="190" t="s">
        <v>279</v>
      </c>
      <c r="C32" s="183"/>
      <c r="D32" s="182"/>
      <c r="E32" s="182"/>
      <c r="F32" s="182"/>
      <c r="G32" s="182"/>
    </row>
    <row r="33" spans="1:7" s="175" customFormat="1" ht="38.25">
      <c r="A33" s="166" t="s">
        <v>72</v>
      </c>
      <c r="B33" s="190" t="s">
        <v>289</v>
      </c>
      <c r="C33" s="183"/>
      <c r="D33" s="182"/>
      <c r="E33" s="182"/>
      <c r="F33" s="182"/>
      <c r="G33" s="182"/>
    </row>
    <row r="34" spans="1:7" s="175" customFormat="1" ht="38.25">
      <c r="A34" s="166" t="s">
        <v>73</v>
      </c>
      <c r="B34" s="190" t="s">
        <v>280</v>
      </c>
      <c r="C34" s="183"/>
      <c r="D34" s="182"/>
      <c r="E34" s="182"/>
      <c r="F34" s="182"/>
      <c r="G34" s="182"/>
    </row>
    <row r="35" spans="1:7" s="175" customFormat="1" ht="24.75" customHeight="1">
      <c r="A35" s="166" t="s">
        <v>74</v>
      </c>
      <c r="B35" s="190" t="s">
        <v>281</v>
      </c>
      <c r="C35" s="183"/>
      <c r="D35" s="182"/>
      <c r="E35" s="182"/>
      <c r="F35" s="182"/>
      <c r="G35" s="182"/>
    </row>
    <row r="36" spans="1:7" s="175" customFormat="1" ht="24.75" customHeight="1">
      <c r="A36" s="166" t="s">
        <v>75</v>
      </c>
      <c r="B36" s="190" t="s">
        <v>282</v>
      </c>
      <c r="C36" s="183"/>
      <c r="D36" s="182"/>
      <c r="E36" s="182"/>
      <c r="F36" s="182"/>
      <c r="G36" s="182"/>
    </row>
    <row r="37" spans="1:7" s="175" customFormat="1" ht="25.5">
      <c r="A37" s="166" t="s">
        <v>76</v>
      </c>
      <c r="B37" s="190" t="s">
        <v>283</v>
      </c>
      <c r="C37" s="183"/>
      <c r="D37" s="182"/>
      <c r="E37" s="182"/>
      <c r="F37" s="182"/>
      <c r="G37" s="182"/>
    </row>
    <row r="38" spans="1:7" s="175" customFormat="1" ht="25.5">
      <c r="A38" s="166" t="s">
        <v>77</v>
      </c>
      <c r="B38" s="190" t="s">
        <v>284</v>
      </c>
      <c r="C38" s="183"/>
      <c r="D38" s="182"/>
      <c r="E38" s="182"/>
      <c r="F38" s="182"/>
      <c r="G38" s="182"/>
    </row>
    <row r="39" spans="1:7" s="175" customFormat="1" ht="24.75" customHeight="1">
      <c r="A39" s="166" t="s">
        <v>78</v>
      </c>
      <c r="B39" s="191" t="s">
        <v>285</v>
      </c>
      <c r="C39" s="183"/>
      <c r="D39" s="182"/>
      <c r="E39" s="182"/>
      <c r="F39" s="182"/>
      <c r="G39" s="182"/>
    </row>
    <row r="40" spans="1:7" s="175" customFormat="1" ht="24.75" customHeight="1">
      <c r="A40" s="166" t="s">
        <v>79</v>
      </c>
      <c r="B40" s="223" t="s">
        <v>319</v>
      </c>
      <c r="C40" s="183"/>
      <c r="D40" s="182"/>
      <c r="E40" s="182"/>
      <c r="F40" s="182"/>
      <c r="G40" s="182"/>
    </row>
    <row r="41" spans="1:7" s="175" customFormat="1" ht="24.75" customHeight="1">
      <c r="A41" s="182"/>
      <c r="B41" s="182"/>
      <c r="C41" s="183"/>
      <c r="D41" s="182"/>
      <c r="E41" s="182"/>
      <c r="F41" s="182"/>
      <c r="G41" s="182"/>
    </row>
    <row r="42" spans="1:7" s="175" customFormat="1" ht="45" customHeight="1">
      <c r="A42" s="182"/>
      <c r="B42" s="192" t="s">
        <v>286</v>
      </c>
      <c r="C42" s="183"/>
      <c r="D42" s="182"/>
      <c r="E42" s="182"/>
      <c r="F42" s="182"/>
      <c r="G42" s="182"/>
    </row>
    <row r="43" spans="1:7" s="175" customFormat="1" ht="24.75" customHeight="1">
      <c r="A43" s="182"/>
      <c r="B43" s="166" t="s">
        <v>287</v>
      </c>
      <c r="C43" s="183"/>
      <c r="D43" s="182"/>
      <c r="E43" s="182"/>
      <c r="F43" s="182"/>
      <c r="G43" s="182"/>
    </row>
    <row r="44" spans="1:4" s="194" customFormat="1" ht="12.75">
      <c r="A44" s="193"/>
      <c r="C44" s="195"/>
      <c r="D44" s="193"/>
    </row>
  </sheetData>
  <sheetProtection selectLockedCells="1" selectUnlockedCells="1"/>
  <mergeCells count="4">
    <mergeCell ref="G1:H1"/>
    <mergeCell ref="A1:B1"/>
    <mergeCell ref="C14:D14"/>
    <mergeCell ref="C15:D15"/>
  </mergeCells>
  <printOptions/>
  <pageMargins left="0.7" right="0.7" top="1.14375" bottom="1.14375" header="0.5118055555555555" footer="0.5118055555555555"/>
  <pageSetup horizontalDpi="300" verticalDpi="300" orientation="landscape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"/>
  <sheetViews>
    <sheetView showGridLines="0" zoomScale="120" zoomScaleNormal="120" zoomScalePageLayoutView="0" workbookViewId="0" topLeftCell="A1">
      <selection activeCell="F5" sqref="F5"/>
    </sheetView>
  </sheetViews>
  <sheetFormatPr defaultColWidth="9.625" defaultRowHeight="14.25"/>
  <cols>
    <col min="1" max="1" width="5.75390625" style="38" customWidth="1"/>
    <col min="2" max="2" width="53.125" style="57" customWidth="1"/>
    <col min="3" max="3" width="10.25390625" style="58" customWidth="1"/>
    <col min="4" max="4" width="7.625" style="38" customWidth="1"/>
    <col min="5" max="5" width="14.375" style="57" customWidth="1"/>
    <col min="6" max="6" width="17.25390625" style="57" customWidth="1"/>
    <col min="7" max="7" width="14.875" style="57" customWidth="1"/>
    <col min="8" max="8" width="12.375" style="57" customWidth="1"/>
    <col min="9" max="10" width="15.125" style="57" customWidth="1"/>
    <col min="11" max="16384" width="9.625" style="57" customWidth="1"/>
  </cols>
  <sheetData>
    <row r="1" spans="1:8" ht="33.75" customHeight="1">
      <c r="A1" s="230" t="str">
        <f>formularz_oferty!C4</f>
        <v>DFP.271.14.2021.BM</v>
      </c>
      <c r="B1" s="230"/>
      <c r="C1" s="59"/>
      <c r="D1" s="60"/>
      <c r="E1" s="62"/>
      <c r="F1" s="62"/>
      <c r="G1" s="231" t="s">
        <v>321</v>
      </c>
      <c r="H1" s="232"/>
    </row>
    <row r="2" spans="1:8" ht="12">
      <c r="A2" s="60"/>
      <c r="B2" s="63" t="s">
        <v>55</v>
      </c>
      <c r="C2" s="64">
        <v>10</v>
      </c>
      <c r="D2" s="60"/>
      <c r="E2" s="63" t="s">
        <v>56</v>
      </c>
      <c r="F2" s="63"/>
      <c r="G2" s="62"/>
      <c r="H2" s="62"/>
    </row>
    <row r="3" spans="1:8" ht="12">
      <c r="A3" s="60"/>
      <c r="B3" s="63"/>
      <c r="C3" s="59"/>
      <c r="D3" s="60"/>
      <c r="E3" s="63"/>
      <c r="F3" s="63"/>
      <c r="G3" s="62"/>
      <c r="H3" s="62"/>
    </row>
    <row r="4" spans="1:8" ht="12">
      <c r="A4" s="87"/>
      <c r="B4" s="62"/>
      <c r="C4" s="59"/>
      <c r="D4" s="60"/>
      <c r="E4" s="62"/>
      <c r="F4" s="62"/>
      <c r="G4" s="62"/>
      <c r="H4" s="62"/>
    </row>
    <row r="5" spans="1:8" ht="12">
      <c r="A5" s="65"/>
      <c r="B5" s="66"/>
      <c r="C5" s="67"/>
      <c r="D5" s="68"/>
      <c r="E5" s="69" t="s">
        <v>14</v>
      </c>
      <c r="F5" s="122">
        <f>SUM(H8:H12)</f>
        <v>0</v>
      </c>
      <c r="G5" s="70"/>
      <c r="H5" s="70"/>
    </row>
    <row r="6" spans="1:8" ht="12">
      <c r="A6" s="68"/>
      <c r="B6" s="66"/>
      <c r="C6" s="67"/>
      <c r="D6" s="68"/>
      <c r="E6" s="70"/>
      <c r="F6" s="70"/>
      <c r="G6" s="70"/>
      <c r="H6" s="70"/>
    </row>
    <row r="7" spans="1:8" s="42" customFormat="1" ht="24">
      <c r="A7" s="72" t="s">
        <v>57</v>
      </c>
      <c r="B7" s="28" t="s">
        <v>95</v>
      </c>
      <c r="C7" s="71" t="s">
        <v>59</v>
      </c>
      <c r="D7" s="28" t="s">
        <v>60</v>
      </c>
      <c r="E7" s="72" t="s">
        <v>61</v>
      </c>
      <c r="F7" s="72" t="s">
        <v>62</v>
      </c>
      <c r="G7" s="72" t="s">
        <v>63</v>
      </c>
      <c r="H7" s="72" t="s">
        <v>97</v>
      </c>
    </row>
    <row r="8" spans="1:8" s="42" customFormat="1" ht="27" customHeight="1">
      <c r="A8" s="36">
        <v>1</v>
      </c>
      <c r="B8" s="201" t="s">
        <v>293</v>
      </c>
      <c r="C8" s="199">
        <v>2500</v>
      </c>
      <c r="D8" s="197" t="s">
        <v>68</v>
      </c>
      <c r="E8" s="33"/>
      <c r="F8" s="33"/>
      <c r="G8" s="117"/>
      <c r="H8" s="56">
        <f>ROUND(C8,2)*ROUND(G8,2)</f>
        <v>0</v>
      </c>
    </row>
    <row r="9" spans="1:8" s="42" customFormat="1" ht="27.75" customHeight="1">
      <c r="A9" s="36">
        <v>2</v>
      </c>
      <c r="B9" s="202" t="s">
        <v>294</v>
      </c>
      <c r="C9" s="200">
        <v>4000</v>
      </c>
      <c r="D9" s="198" t="s">
        <v>68</v>
      </c>
      <c r="E9" s="33"/>
      <c r="F9" s="33"/>
      <c r="G9" s="117"/>
      <c r="H9" s="56">
        <f>ROUND(C9,2)*ROUND(G9,2)</f>
        <v>0</v>
      </c>
    </row>
    <row r="10" spans="1:8" s="42" customFormat="1" ht="47.25" customHeight="1">
      <c r="A10" s="36">
        <v>3</v>
      </c>
      <c r="B10" s="202" t="s">
        <v>295</v>
      </c>
      <c r="C10" s="200">
        <v>2500</v>
      </c>
      <c r="D10" s="198" t="s">
        <v>68</v>
      </c>
      <c r="E10" s="33"/>
      <c r="F10" s="33"/>
      <c r="G10" s="117"/>
      <c r="H10" s="56">
        <f>ROUND(C10,2)*ROUND(G10,2)</f>
        <v>0</v>
      </c>
    </row>
    <row r="11" spans="1:8" s="42" customFormat="1" ht="36.75" customHeight="1">
      <c r="A11" s="36">
        <v>4</v>
      </c>
      <c r="B11" s="201" t="s">
        <v>296</v>
      </c>
      <c r="C11" s="199">
        <v>6000</v>
      </c>
      <c r="D11" s="198" t="s">
        <v>68</v>
      </c>
      <c r="E11" s="33"/>
      <c r="F11" s="33"/>
      <c r="G11" s="117"/>
      <c r="H11" s="56">
        <f>ROUND(C11,2)*ROUND(G11,2)</f>
        <v>0</v>
      </c>
    </row>
    <row r="12" spans="1:8" s="42" customFormat="1" ht="28.5" customHeight="1">
      <c r="A12" s="36">
        <v>5</v>
      </c>
      <c r="B12" s="202" t="s">
        <v>297</v>
      </c>
      <c r="C12" s="200">
        <v>100</v>
      </c>
      <c r="D12" s="198" t="s">
        <v>68</v>
      </c>
      <c r="E12" s="33"/>
      <c r="F12" s="33"/>
      <c r="G12" s="117"/>
      <c r="H12" s="56">
        <f>ROUND(C12,2)*ROUND(G12,2)</f>
        <v>0</v>
      </c>
    </row>
  </sheetData>
  <sheetProtection selectLockedCells="1" selectUnlockedCells="1"/>
  <mergeCells count="2">
    <mergeCell ref="G1:H1"/>
    <mergeCell ref="A1:B1"/>
  </mergeCells>
  <printOptions/>
  <pageMargins left="0.7" right="0.7" top="1.14375" bottom="1.14375" header="0.5118055555555555" footer="0.5118055555555555"/>
  <pageSetup horizontalDpi="300" verticalDpi="300" orientation="landscape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="130" zoomScaleNormal="130" zoomScalePageLayoutView="0" workbookViewId="0" topLeftCell="A1">
      <selection activeCell="F5" sqref="F5"/>
    </sheetView>
  </sheetViews>
  <sheetFormatPr defaultColWidth="9.625" defaultRowHeight="14.25"/>
  <cols>
    <col min="1" max="1" width="5.75390625" style="38" customWidth="1"/>
    <col min="2" max="2" width="63.25390625" style="57" customWidth="1"/>
    <col min="3" max="3" width="10.125" style="58" customWidth="1"/>
    <col min="4" max="4" width="7.625" style="38" customWidth="1"/>
    <col min="5" max="5" width="15.375" style="57" customWidth="1"/>
    <col min="6" max="6" width="15.50390625" style="57" customWidth="1"/>
    <col min="7" max="7" width="15.75390625" style="57" customWidth="1"/>
    <col min="8" max="8" width="15.00390625" style="57" customWidth="1"/>
    <col min="9" max="10" width="15.125" style="57" customWidth="1"/>
    <col min="11" max="16384" width="9.625" style="57" customWidth="1"/>
  </cols>
  <sheetData>
    <row r="1" spans="1:8" ht="42" customHeight="1">
      <c r="A1" s="230" t="str">
        <f>formularz_oferty!C4</f>
        <v>DFP.271.14.2021.BM</v>
      </c>
      <c r="B1" s="230"/>
      <c r="C1" s="59"/>
      <c r="D1" s="60"/>
      <c r="E1" s="62"/>
      <c r="F1" s="62"/>
      <c r="G1" s="231" t="s">
        <v>321</v>
      </c>
      <c r="H1" s="232"/>
    </row>
    <row r="2" spans="1:8" ht="12">
      <c r="A2" s="60"/>
      <c r="B2" s="63" t="s">
        <v>55</v>
      </c>
      <c r="C2" s="64">
        <v>11</v>
      </c>
      <c r="D2" s="60"/>
      <c r="E2" s="63" t="s">
        <v>56</v>
      </c>
      <c r="F2" s="63"/>
      <c r="G2" s="62"/>
      <c r="H2" s="62"/>
    </row>
    <row r="3" spans="1:8" ht="12">
      <c r="A3" s="60"/>
      <c r="B3" s="63"/>
      <c r="C3" s="59"/>
      <c r="D3" s="60"/>
      <c r="E3" s="63"/>
      <c r="F3" s="63"/>
      <c r="G3" s="62"/>
      <c r="H3" s="62"/>
    </row>
    <row r="4" spans="1:8" ht="12">
      <c r="A4" s="87"/>
      <c r="B4" s="62"/>
      <c r="C4" s="59"/>
      <c r="D4" s="60"/>
      <c r="E4" s="62"/>
      <c r="F4" s="62"/>
      <c r="G4" s="62"/>
      <c r="H4" s="62"/>
    </row>
    <row r="5" spans="1:8" ht="12">
      <c r="A5" s="65"/>
      <c r="B5" s="66"/>
      <c r="C5" s="67"/>
      <c r="D5" s="68"/>
      <c r="E5" s="69" t="s">
        <v>14</v>
      </c>
      <c r="F5" s="121">
        <f>SUM(H8:H8)</f>
        <v>0</v>
      </c>
      <c r="G5" s="70"/>
      <c r="H5" s="70"/>
    </row>
    <row r="6" spans="1:8" ht="12">
      <c r="A6" s="68"/>
      <c r="B6" s="66"/>
      <c r="C6" s="67"/>
      <c r="D6" s="68"/>
      <c r="E6" s="70"/>
      <c r="F6" s="70"/>
      <c r="G6" s="70"/>
      <c r="H6" s="70"/>
    </row>
    <row r="7" spans="1:8" s="42" customFormat="1" ht="24">
      <c r="A7" s="28" t="s">
        <v>57</v>
      </c>
      <c r="B7" s="28" t="s">
        <v>58</v>
      </c>
      <c r="C7" s="115" t="s">
        <v>66</v>
      </c>
      <c r="D7" s="28" t="s">
        <v>60</v>
      </c>
      <c r="E7" s="116" t="s">
        <v>61</v>
      </c>
      <c r="F7" s="28" t="s">
        <v>62</v>
      </c>
      <c r="G7" s="28" t="s">
        <v>67</v>
      </c>
      <c r="H7" s="28" t="s">
        <v>64</v>
      </c>
    </row>
    <row r="8" spans="1:8" s="42" customFormat="1" ht="30" customHeight="1">
      <c r="A8" s="36" t="s">
        <v>12</v>
      </c>
      <c r="B8" s="203" t="s">
        <v>298</v>
      </c>
      <c r="C8" s="199">
        <v>160</v>
      </c>
      <c r="D8" s="204" t="s">
        <v>68</v>
      </c>
      <c r="E8" s="33"/>
      <c r="F8" s="33"/>
      <c r="G8" s="52"/>
      <c r="H8" s="56">
        <f>ROUND(C8,2)*ROUND(G8,2)</f>
        <v>0</v>
      </c>
    </row>
  </sheetData>
  <sheetProtection selectLockedCells="1" selectUnlockedCells="1"/>
  <mergeCells count="2">
    <mergeCell ref="G1:H1"/>
    <mergeCell ref="A1:B1"/>
  </mergeCells>
  <printOptions/>
  <pageMargins left="0.7" right="0.7" top="1.14375" bottom="1.14375" header="0.5118055555555555" footer="0.5118055555555555"/>
  <pageSetup horizontalDpi="300" verticalDpi="300" orientation="landscape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"/>
  <sheetViews>
    <sheetView showGridLines="0" zoomScale="130" zoomScaleNormal="130" zoomScalePageLayoutView="0" workbookViewId="0" topLeftCell="A1">
      <selection activeCell="F5" sqref="F5"/>
    </sheetView>
  </sheetViews>
  <sheetFormatPr defaultColWidth="9.625" defaultRowHeight="14.25"/>
  <cols>
    <col min="1" max="1" width="5.75390625" style="38" customWidth="1"/>
    <col min="2" max="2" width="58.875" style="57" customWidth="1"/>
    <col min="3" max="3" width="10.125" style="58" customWidth="1"/>
    <col min="4" max="4" width="7.625" style="38" customWidth="1"/>
    <col min="5" max="5" width="15.375" style="57" customWidth="1"/>
    <col min="6" max="6" width="15.50390625" style="57" customWidth="1"/>
    <col min="7" max="7" width="15.75390625" style="57" customWidth="1"/>
    <col min="8" max="8" width="15.00390625" style="57" customWidth="1"/>
    <col min="9" max="10" width="15.125" style="57" customWidth="1"/>
    <col min="11" max="16384" width="9.625" style="57" customWidth="1"/>
  </cols>
  <sheetData>
    <row r="1" spans="1:8" ht="30" customHeight="1">
      <c r="A1" s="230" t="str">
        <f>formularz_oferty!C4</f>
        <v>DFP.271.14.2021.BM</v>
      </c>
      <c r="B1" s="230"/>
      <c r="C1" s="59"/>
      <c r="D1" s="60"/>
      <c r="E1" s="62"/>
      <c r="F1" s="62"/>
      <c r="G1" s="231" t="s">
        <v>321</v>
      </c>
      <c r="H1" s="232"/>
    </row>
    <row r="2" spans="1:8" ht="12">
      <c r="A2" s="60"/>
      <c r="B2" s="63" t="s">
        <v>55</v>
      </c>
      <c r="C2" s="64">
        <v>12</v>
      </c>
      <c r="D2" s="60"/>
      <c r="E2" s="63" t="s">
        <v>56</v>
      </c>
      <c r="F2" s="63"/>
      <c r="G2" s="62"/>
      <c r="H2" s="62"/>
    </row>
    <row r="3" spans="1:8" ht="12">
      <c r="A3" s="60"/>
      <c r="B3" s="63"/>
      <c r="C3" s="59"/>
      <c r="D3" s="60"/>
      <c r="E3" s="63"/>
      <c r="F3" s="63"/>
      <c r="G3" s="62"/>
      <c r="H3" s="62"/>
    </row>
    <row r="4" spans="1:8" ht="12">
      <c r="A4" s="87"/>
      <c r="B4" s="62"/>
      <c r="C4" s="59"/>
      <c r="D4" s="60"/>
      <c r="E4" s="62"/>
      <c r="F4" s="62"/>
      <c r="G4" s="62"/>
      <c r="H4" s="62"/>
    </row>
    <row r="5" spans="1:8" ht="12">
      <c r="A5" s="65"/>
      <c r="B5" s="66"/>
      <c r="C5" s="67"/>
      <c r="D5" s="68"/>
      <c r="E5" s="69" t="s">
        <v>14</v>
      </c>
      <c r="F5" s="121">
        <f>SUM(H8:H9)</f>
        <v>0</v>
      </c>
      <c r="G5" s="70"/>
      <c r="H5" s="70"/>
    </row>
    <row r="6" spans="1:8" ht="12">
      <c r="A6" s="68"/>
      <c r="B6" s="66"/>
      <c r="C6" s="67"/>
      <c r="D6" s="68"/>
      <c r="E6" s="70"/>
      <c r="F6" s="70"/>
      <c r="G6" s="70"/>
      <c r="H6" s="70"/>
    </row>
    <row r="7" spans="1:8" s="42" customFormat="1" ht="24">
      <c r="A7" s="28" t="s">
        <v>57</v>
      </c>
      <c r="B7" s="28" t="s">
        <v>58</v>
      </c>
      <c r="C7" s="115" t="s">
        <v>66</v>
      </c>
      <c r="D7" s="28" t="s">
        <v>60</v>
      </c>
      <c r="E7" s="116" t="s">
        <v>61</v>
      </c>
      <c r="F7" s="28" t="s">
        <v>62</v>
      </c>
      <c r="G7" s="28" t="s">
        <v>67</v>
      </c>
      <c r="H7" s="28" t="s">
        <v>64</v>
      </c>
    </row>
    <row r="8" spans="1:8" s="42" customFormat="1" ht="57.75" customHeight="1">
      <c r="A8" s="36" t="s">
        <v>12</v>
      </c>
      <c r="B8" s="207" t="s">
        <v>299</v>
      </c>
      <c r="C8" s="144">
        <v>30</v>
      </c>
      <c r="D8" s="205" t="s">
        <v>99</v>
      </c>
      <c r="E8" s="33"/>
      <c r="F8" s="33"/>
      <c r="G8" s="52"/>
      <c r="H8" s="56">
        <f>ROUND(C8,2)*ROUND(G8,2)</f>
        <v>0</v>
      </c>
    </row>
    <row r="9" spans="1:8" s="42" customFormat="1" ht="42.75" customHeight="1">
      <c r="A9" s="36" t="s">
        <v>30</v>
      </c>
      <c r="B9" s="208" t="s">
        <v>300</v>
      </c>
      <c r="C9" s="206">
        <v>2000</v>
      </c>
      <c r="D9" s="144" t="s">
        <v>93</v>
      </c>
      <c r="E9" s="33"/>
      <c r="F9" s="33"/>
      <c r="G9" s="52"/>
      <c r="H9" s="56">
        <f>ROUND(C9,2)*ROUND(G9,2)</f>
        <v>0</v>
      </c>
    </row>
  </sheetData>
  <sheetProtection selectLockedCells="1" selectUnlockedCells="1"/>
  <mergeCells count="2">
    <mergeCell ref="G1:H1"/>
    <mergeCell ref="A1:B1"/>
  </mergeCells>
  <printOptions/>
  <pageMargins left="0.7" right="0.7" top="1.14375" bottom="1.14375" header="0.5118055555555555" footer="0.5118055555555555"/>
  <pageSetup horizontalDpi="300" verticalDpi="300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="130" zoomScaleNormal="130" zoomScalePageLayoutView="0" workbookViewId="0" topLeftCell="A10">
      <selection activeCell="F5" sqref="F5"/>
    </sheetView>
  </sheetViews>
  <sheetFormatPr defaultColWidth="9.625" defaultRowHeight="14.25"/>
  <cols>
    <col min="1" max="1" width="5.75390625" style="38" customWidth="1"/>
    <col min="2" max="2" width="62.375" style="57" customWidth="1"/>
    <col min="3" max="3" width="10.125" style="58" customWidth="1"/>
    <col min="4" max="4" width="7.625" style="38" customWidth="1"/>
    <col min="5" max="5" width="15.375" style="57" customWidth="1"/>
    <col min="6" max="6" width="15.50390625" style="57" customWidth="1"/>
    <col min="7" max="7" width="15.75390625" style="57" customWidth="1"/>
    <col min="8" max="8" width="15.00390625" style="57" customWidth="1"/>
    <col min="9" max="10" width="15.125" style="57" customWidth="1"/>
    <col min="11" max="16384" width="9.625" style="57" customWidth="1"/>
  </cols>
  <sheetData>
    <row r="1" spans="1:8" ht="30" customHeight="1">
      <c r="A1" s="230" t="str">
        <f>formularz_oferty!C4</f>
        <v>DFP.271.14.2021.BM</v>
      </c>
      <c r="B1" s="230"/>
      <c r="C1" s="59"/>
      <c r="D1" s="60"/>
      <c r="E1" s="62"/>
      <c r="F1" s="62"/>
      <c r="G1" s="231" t="s">
        <v>321</v>
      </c>
      <c r="H1" s="232"/>
    </row>
    <row r="2" spans="1:8" ht="12">
      <c r="A2" s="60"/>
      <c r="B2" s="63" t="s">
        <v>55</v>
      </c>
      <c r="C2" s="64">
        <v>13</v>
      </c>
      <c r="D2" s="60"/>
      <c r="E2" s="63" t="s">
        <v>56</v>
      </c>
      <c r="F2" s="63"/>
      <c r="G2" s="62"/>
      <c r="H2" s="62"/>
    </row>
    <row r="3" spans="1:8" ht="12">
      <c r="A3" s="60"/>
      <c r="B3" s="63"/>
      <c r="C3" s="59"/>
      <c r="D3" s="60"/>
      <c r="E3" s="63"/>
      <c r="F3" s="63"/>
      <c r="G3" s="62"/>
      <c r="H3" s="62"/>
    </row>
    <row r="4" spans="1:8" ht="12">
      <c r="A4" s="87"/>
      <c r="B4" s="62"/>
      <c r="C4" s="59"/>
      <c r="D4" s="60"/>
      <c r="E4" s="62"/>
      <c r="F4" s="62"/>
      <c r="G4" s="62"/>
      <c r="H4" s="62"/>
    </row>
    <row r="5" spans="1:8" ht="12">
      <c r="A5" s="65"/>
      <c r="B5" s="66"/>
      <c r="C5" s="67"/>
      <c r="D5" s="68"/>
      <c r="E5" s="69" t="s">
        <v>14</v>
      </c>
      <c r="F5" s="122">
        <f>SUM(H8:H10)</f>
        <v>0</v>
      </c>
      <c r="G5" s="70"/>
      <c r="H5" s="70"/>
    </row>
    <row r="6" spans="1:8" ht="12">
      <c r="A6" s="68"/>
      <c r="B6" s="66"/>
      <c r="C6" s="67"/>
      <c r="D6" s="68"/>
      <c r="E6" s="70"/>
      <c r="F6" s="70"/>
      <c r="G6" s="70"/>
      <c r="H6" s="70"/>
    </row>
    <row r="7" spans="1:8" s="42" customFormat="1" ht="28.5" customHeight="1">
      <c r="A7" s="28" t="s">
        <v>57</v>
      </c>
      <c r="B7" s="28" t="s">
        <v>58</v>
      </c>
      <c r="C7" s="115" t="s">
        <v>66</v>
      </c>
      <c r="D7" s="28" t="s">
        <v>60</v>
      </c>
      <c r="E7" s="116" t="s">
        <v>61</v>
      </c>
      <c r="F7" s="28" t="s">
        <v>62</v>
      </c>
      <c r="G7" s="28" t="s">
        <v>67</v>
      </c>
      <c r="H7" s="28" t="s">
        <v>64</v>
      </c>
    </row>
    <row r="8" spans="1:8" s="42" customFormat="1" ht="42" customHeight="1">
      <c r="A8" s="36">
        <v>1</v>
      </c>
      <c r="B8" s="209" t="s">
        <v>301</v>
      </c>
      <c r="C8" s="164">
        <v>15</v>
      </c>
      <c r="D8" s="165" t="s">
        <v>302</v>
      </c>
      <c r="E8" s="33"/>
      <c r="F8" s="33"/>
      <c r="G8" s="52"/>
      <c r="H8" s="56">
        <f>ROUND(C8,2)*ROUND(G8,2)</f>
        <v>0</v>
      </c>
    </row>
    <row r="9" spans="1:8" s="42" customFormat="1" ht="165.75" customHeight="1">
      <c r="A9" s="36">
        <v>2</v>
      </c>
      <c r="B9" s="166" t="s">
        <v>303</v>
      </c>
      <c r="C9" s="164">
        <v>3</v>
      </c>
      <c r="D9" s="165" t="s">
        <v>304</v>
      </c>
      <c r="E9" s="33"/>
      <c r="F9" s="33"/>
      <c r="G9" s="52"/>
      <c r="H9" s="56">
        <f>ROUND(C9,2)*ROUND(G9,2)</f>
        <v>0</v>
      </c>
    </row>
    <row r="10" spans="1:8" s="42" customFormat="1" ht="161.25" customHeight="1">
      <c r="A10" s="36">
        <v>3</v>
      </c>
      <c r="B10" s="166" t="s">
        <v>305</v>
      </c>
      <c r="C10" s="164">
        <v>6</v>
      </c>
      <c r="D10" s="165" t="s">
        <v>304</v>
      </c>
      <c r="E10" s="33"/>
      <c r="F10" s="33"/>
      <c r="G10" s="52"/>
      <c r="H10" s="56">
        <f>ROUND(C10,2)*ROUND(G10,2)</f>
        <v>0</v>
      </c>
    </row>
  </sheetData>
  <sheetProtection selectLockedCells="1" selectUnlockedCells="1"/>
  <mergeCells count="2">
    <mergeCell ref="G1:H1"/>
    <mergeCell ref="A1:B1"/>
  </mergeCells>
  <printOptions/>
  <pageMargins left="0.7" right="0.7" top="1.14375" bottom="1.14375" header="0.5118055555555555" footer="0.5118055555555555"/>
  <pageSetup horizontalDpi="300" verticalDpi="300" orientation="landscape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="130" zoomScaleNormal="130" zoomScalePageLayoutView="0" workbookViewId="0" topLeftCell="A1">
      <selection activeCell="F5" sqref="F5"/>
    </sheetView>
  </sheetViews>
  <sheetFormatPr defaultColWidth="9.625" defaultRowHeight="14.25"/>
  <cols>
    <col min="1" max="1" width="5.75390625" style="38" customWidth="1"/>
    <col min="2" max="2" width="60.25390625" style="57" customWidth="1"/>
    <col min="3" max="3" width="10.125" style="58" customWidth="1"/>
    <col min="4" max="4" width="7.625" style="38" customWidth="1"/>
    <col min="5" max="5" width="18.75390625" style="57" customWidth="1"/>
    <col min="6" max="6" width="16.125" style="57" customWidth="1"/>
    <col min="7" max="7" width="15.125" style="57" customWidth="1"/>
    <col min="8" max="8" width="13.75390625" style="57" customWidth="1"/>
    <col min="9" max="10" width="15.125" style="57" customWidth="1"/>
    <col min="11" max="16384" width="9.625" style="57" customWidth="1"/>
  </cols>
  <sheetData>
    <row r="1" spans="1:8" ht="29.25" customHeight="1">
      <c r="A1" s="230" t="str">
        <f>formularz_oferty!C4</f>
        <v>DFP.271.14.2021.BM</v>
      </c>
      <c r="B1" s="230"/>
      <c r="C1" s="59"/>
      <c r="D1" s="60"/>
      <c r="E1" s="62"/>
      <c r="F1" s="62"/>
      <c r="G1" s="231" t="s">
        <v>321</v>
      </c>
      <c r="H1" s="232"/>
    </row>
    <row r="2" spans="1:8" ht="12">
      <c r="A2" s="60"/>
      <c r="B2" s="63" t="s">
        <v>55</v>
      </c>
      <c r="C2" s="119">
        <v>14</v>
      </c>
      <c r="D2" s="60"/>
      <c r="E2" s="63" t="s">
        <v>56</v>
      </c>
      <c r="F2" s="63"/>
      <c r="G2" s="62"/>
      <c r="H2" s="62"/>
    </row>
    <row r="3" spans="1:8" ht="12">
      <c r="A3" s="60"/>
      <c r="B3" s="63"/>
      <c r="C3" s="59"/>
      <c r="D3" s="60"/>
      <c r="E3" s="63"/>
      <c r="F3" s="63"/>
      <c r="G3" s="62"/>
      <c r="H3" s="62"/>
    </row>
    <row r="4" spans="1:8" ht="12">
      <c r="A4" s="87"/>
      <c r="B4" s="62"/>
      <c r="C4" s="59"/>
      <c r="D4" s="60"/>
      <c r="E4" s="62"/>
      <c r="F4" s="62"/>
      <c r="G4" s="62"/>
      <c r="H4" s="62"/>
    </row>
    <row r="5" spans="1:8" ht="12">
      <c r="A5" s="65"/>
      <c r="B5" s="66"/>
      <c r="C5" s="67"/>
      <c r="D5" s="68"/>
      <c r="E5" s="69" t="s">
        <v>14</v>
      </c>
      <c r="F5" s="121">
        <f>SUM(H8:H8)</f>
        <v>0</v>
      </c>
      <c r="G5" s="70"/>
      <c r="H5" s="70"/>
    </row>
    <row r="6" spans="1:8" ht="12">
      <c r="A6" s="68"/>
      <c r="B6" s="66"/>
      <c r="C6" s="67"/>
      <c r="D6" s="68"/>
      <c r="E6" s="70"/>
      <c r="F6" s="70"/>
      <c r="G6" s="70"/>
      <c r="H6" s="70"/>
    </row>
    <row r="7" spans="1:8" s="42" customFormat="1" ht="24">
      <c r="A7" s="28" t="s">
        <v>57</v>
      </c>
      <c r="B7" s="28" t="s">
        <v>58</v>
      </c>
      <c r="C7" s="115" t="s">
        <v>66</v>
      </c>
      <c r="D7" s="73"/>
      <c r="E7" s="28" t="s">
        <v>61</v>
      </c>
      <c r="F7" s="28" t="s">
        <v>62</v>
      </c>
      <c r="G7" s="28" t="s">
        <v>67</v>
      </c>
      <c r="H7" s="28" t="s">
        <v>64</v>
      </c>
    </row>
    <row r="8" spans="1:8" s="42" customFormat="1" ht="27.75" customHeight="1">
      <c r="A8" s="36" t="s">
        <v>12</v>
      </c>
      <c r="B8" s="209" t="s">
        <v>306</v>
      </c>
      <c r="C8" s="168">
        <v>30</v>
      </c>
      <c r="D8" s="169" t="s">
        <v>307</v>
      </c>
      <c r="E8" s="33"/>
      <c r="F8" s="33"/>
      <c r="G8" s="117"/>
      <c r="H8" s="56">
        <f>ROUND(C8,2)*ROUND(G8,2)</f>
        <v>0</v>
      </c>
    </row>
  </sheetData>
  <sheetProtection selectLockedCells="1" selectUnlockedCells="1"/>
  <mergeCells count="2">
    <mergeCell ref="G1:H1"/>
    <mergeCell ref="A1:B1"/>
  </mergeCells>
  <printOptions/>
  <pageMargins left="0.7" right="0.7" top="1.14375" bottom="1.14375" header="0.5118055555555555" footer="0.5118055555555555"/>
  <pageSetup horizontalDpi="300" verticalDpi="300" orientation="landscape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="120" zoomScaleNormal="120" zoomScalePageLayoutView="0" workbookViewId="0" topLeftCell="A1">
      <selection activeCell="F5" sqref="F5"/>
    </sheetView>
  </sheetViews>
  <sheetFormatPr defaultColWidth="9.625" defaultRowHeight="14.25"/>
  <cols>
    <col min="1" max="1" width="5.75390625" style="38" customWidth="1"/>
    <col min="2" max="2" width="65.50390625" style="57" customWidth="1"/>
    <col min="3" max="3" width="10.125" style="58" customWidth="1"/>
    <col min="4" max="4" width="7.625" style="38" customWidth="1"/>
    <col min="5" max="5" width="15.00390625" style="57" customWidth="1"/>
    <col min="6" max="6" width="16.00390625" style="57" customWidth="1"/>
    <col min="7" max="7" width="14.375" style="57" customWidth="1"/>
    <col min="8" max="8" width="12.125" style="57" customWidth="1"/>
    <col min="9" max="10" width="15.125" style="57" customWidth="1"/>
    <col min="11" max="16384" width="9.625" style="57" customWidth="1"/>
  </cols>
  <sheetData>
    <row r="1" spans="1:8" s="61" customFormat="1" ht="33.75" customHeight="1">
      <c r="A1" s="230" t="str">
        <f>formularz_oferty!C4</f>
        <v>DFP.271.14.2021.BM</v>
      </c>
      <c r="B1" s="230"/>
      <c r="C1" s="59"/>
      <c r="D1" s="60"/>
      <c r="E1" s="62"/>
      <c r="F1" s="62"/>
      <c r="G1" s="231" t="s">
        <v>321</v>
      </c>
      <c r="H1" s="232"/>
    </row>
    <row r="2" spans="1:8" s="61" customFormat="1" ht="12">
      <c r="A2" s="60"/>
      <c r="B2" s="63" t="s">
        <v>55</v>
      </c>
      <c r="C2" s="64">
        <v>15</v>
      </c>
      <c r="D2" s="60"/>
      <c r="E2" s="63" t="s">
        <v>56</v>
      </c>
      <c r="F2" s="63"/>
      <c r="G2" s="62"/>
      <c r="H2" s="62"/>
    </row>
    <row r="3" spans="1:8" s="61" customFormat="1" ht="12">
      <c r="A3" s="60"/>
      <c r="B3" s="63"/>
      <c r="C3" s="59"/>
      <c r="D3" s="60"/>
      <c r="E3" s="63"/>
      <c r="F3" s="63"/>
      <c r="G3" s="62"/>
      <c r="H3" s="62"/>
    </row>
    <row r="4" spans="1:8" s="61" customFormat="1" ht="12">
      <c r="A4" s="87"/>
      <c r="B4" s="62"/>
      <c r="C4" s="59"/>
      <c r="D4" s="60"/>
      <c r="E4" s="62"/>
      <c r="F4" s="62"/>
      <c r="G4" s="62"/>
      <c r="H4" s="62"/>
    </row>
    <row r="5" spans="1:8" s="61" customFormat="1" ht="12">
      <c r="A5" s="65"/>
      <c r="B5" s="113"/>
      <c r="C5" s="67"/>
      <c r="D5" s="68"/>
      <c r="E5" s="69" t="s">
        <v>14</v>
      </c>
      <c r="F5" s="121">
        <f>SUM(H8:H8)</f>
        <v>0</v>
      </c>
      <c r="G5" s="70"/>
      <c r="H5" s="70"/>
    </row>
    <row r="6" spans="1:8" s="61" customFormat="1" ht="12">
      <c r="A6" s="68"/>
      <c r="B6" s="66"/>
      <c r="C6" s="67"/>
      <c r="D6" s="68"/>
      <c r="E6" s="70"/>
      <c r="F6" s="70"/>
      <c r="G6" s="70"/>
      <c r="H6" s="70"/>
    </row>
    <row r="7" spans="1:8" s="42" customFormat="1" ht="29.25" customHeight="1">
      <c r="A7" s="28" t="s">
        <v>57</v>
      </c>
      <c r="B7" s="28" t="s">
        <v>58</v>
      </c>
      <c r="C7" s="115" t="s">
        <v>66</v>
      </c>
      <c r="D7" s="28" t="s">
        <v>60</v>
      </c>
      <c r="E7" s="116" t="s">
        <v>61</v>
      </c>
      <c r="F7" s="28" t="s">
        <v>62</v>
      </c>
      <c r="G7" s="28" t="s">
        <v>63</v>
      </c>
      <c r="H7" s="28" t="s">
        <v>64</v>
      </c>
    </row>
    <row r="8" spans="1:8" s="42" customFormat="1" ht="203.25" customHeight="1">
      <c r="A8" s="106">
        <v>1</v>
      </c>
      <c r="B8" s="211" t="s">
        <v>98</v>
      </c>
      <c r="C8" s="210">
        <v>200</v>
      </c>
      <c r="D8" s="210" t="s">
        <v>304</v>
      </c>
      <c r="E8" s="33"/>
      <c r="F8" s="33"/>
      <c r="G8" s="52"/>
      <c r="H8" s="56">
        <f>ROUND(C8,2)*ROUND(G8,2)</f>
        <v>0</v>
      </c>
    </row>
  </sheetData>
  <sheetProtection selectLockedCells="1" selectUnlockedCells="1"/>
  <mergeCells count="2">
    <mergeCell ref="G1:H1"/>
    <mergeCell ref="A1:B1"/>
  </mergeCells>
  <printOptions/>
  <pageMargins left="0.7" right="0.7" top="1.14375" bottom="1.14375" header="0.5118055555555555" footer="0.5118055555555555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B2" sqref="B2"/>
    </sheetView>
  </sheetViews>
  <sheetFormatPr defaultColWidth="9.625" defaultRowHeight="14.25"/>
  <cols>
    <col min="1" max="1" width="5.75390625" style="24" customWidth="1"/>
    <col min="2" max="2" width="62.50390625" style="25" customWidth="1"/>
    <col min="3" max="3" width="10.25390625" style="26" customWidth="1"/>
    <col min="4" max="4" width="6.75390625" style="24" customWidth="1"/>
    <col min="5" max="5" width="18.125" style="25" customWidth="1"/>
    <col min="6" max="6" width="15.125" style="25" customWidth="1"/>
    <col min="7" max="7" width="17.125" style="25" customWidth="1"/>
    <col min="8" max="8" width="12.00390625" style="25" customWidth="1"/>
    <col min="9" max="10" width="15.125" style="25" customWidth="1"/>
    <col min="11" max="16384" width="9.625" style="25" customWidth="1"/>
  </cols>
  <sheetData>
    <row r="1" spans="1:8" ht="32.25" customHeight="1">
      <c r="A1" s="230" t="str">
        <f>formularz_oferty!C4</f>
        <v>DFP.271.14.2021.BM</v>
      </c>
      <c r="B1" s="230"/>
      <c r="C1" s="67"/>
      <c r="D1" s="68"/>
      <c r="E1" s="70"/>
      <c r="F1" s="70"/>
      <c r="G1" s="231" t="s">
        <v>321</v>
      </c>
      <c r="H1" s="232"/>
    </row>
    <row r="2" spans="1:8" ht="12">
      <c r="A2" s="68"/>
      <c r="B2" s="66" t="s">
        <v>55</v>
      </c>
      <c r="C2" s="120">
        <v>1</v>
      </c>
      <c r="D2" s="68"/>
      <c r="E2" s="66" t="s">
        <v>56</v>
      </c>
      <c r="F2" s="66"/>
      <c r="G2" s="70"/>
      <c r="H2" s="70"/>
    </row>
    <row r="3" spans="1:8" ht="12">
      <c r="A3" s="65"/>
      <c r="B3" s="70"/>
      <c r="C3" s="67"/>
      <c r="D3" s="68"/>
      <c r="E3" s="70"/>
      <c r="F3" s="70"/>
      <c r="G3" s="70"/>
      <c r="H3" s="70"/>
    </row>
    <row r="4" spans="1:8" ht="12">
      <c r="A4" s="65"/>
      <c r="B4" s="70"/>
      <c r="C4" s="67"/>
      <c r="D4" s="68"/>
      <c r="E4" s="70"/>
      <c r="F4" s="70"/>
      <c r="G4" s="70"/>
      <c r="H4" s="70"/>
    </row>
    <row r="5" spans="1:8" ht="12">
      <c r="A5" s="65"/>
      <c r="B5" s="66"/>
      <c r="C5" s="67"/>
      <c r="D5" s="68"/>
      <c r="E5" s="69" t="s">
        <v>14</v>
      </c>
      <c r="F5" s="122">
        <f>SUM(H8:H9)</f>
        <v>0</v>
      </c>
      <c r="G5" s="70"/>
      <c r="H5" s="70"/>
    </row>
    <row r="6" spans="1:8" ht="12">
      <c r="A6" s="68"/>
      <c r="B6" s="66"/>
      <c r="C6" s="67"/>
      <c r="D6" s="68"/>
      <c r="E6" s="70"/>
      <c r="F6" s="70"/>
      <c r="G6" s="70"/>
      <c r="H6" s="70"/>
    </row>
    <row r="7" spans="1:8" s="27" customFormat="1" ht="24">
      <c r="A7" s="28" t="s">
        <v>57</v>
      </c>
      <c r="B7" s="28" t="s">
        <v>58</v>
      </c>
      <c r="C7" s="29" t="s">
        <v>59</v>
      </c>
      <c r="D7" s="30" t="s">
        <v>60</v>
      </c>
      <c r="E7" s="30" t="s">
        <v>61</v>
      </c>
      <c r="F7" s="30" t="s">
        <v>62</v>
      </c>
      <c r="G7" s="30" t="s">
        <v>67</v>
      </c>
      <c r="H7" s="30" t="s">
        <v>64</v>
      </c>
    </row>
    <row r="8" spans="1:8" s="27" customFormat="1" ht="49.5" customHeight="1">
      <c r="A8" s="31" t="s">
        <v>12</v>
      </c>
      <c r="B8" s="138" t="s">
        <v>109</v>
      </c>
      <c r="C8" s="139">
        <v>250</v>
      </c>
      <c r="D8" s="32" t="s">
        <v>65</v>
      </c>
      <c r="E8" s="33"/>
      <c r="F8" s="33"/>
      <c r="G8" s="34"/>
      <c r="H8" s="35">
        <f>ROUND(C8,2)*ROUND(G8,2)</f>
        <v>0</v>
      </c>
    </row>
    <row r="9" spans="1:8" s="27" customFormat="1" ht="60.75" customHeight="1">
      <c r="A9" s="36" t="s">
        <v>30</v>
      </c>
      <c r="B9" s="138" t="s">
        <v>110</v>
      </c>
      <c r="C9" s="139">
        <v>50</v>
      </c>
      <c r="D9" s="32" t="s">
        <v>65</v>
      </c>
      <c r="E9" s="33"/>
      <c r="F9" s="33"/>
      <c r="G9" s="34"/>
      <c r="H9" s="35">
        <f>ROUND(C9,2)*ROUND(G9,2)</f>
        <v>0</v>
      </c>
    </row>
  </sheetData>
  <sheetProtection selectLockedCells="1" selectUnlockedCells="1"/>
  <mergeCells count="2">
    <mergeCell ref="A1:B1"/>
    <mergeCell ref="G1:H1"/>
  </mergeCells>
  <printOptions/>
  <pageMargins left="0.7" right="0.7" top="1.14375" bottom="1.14375" header="0.5118055555555555" footer="0.5118055555555555"/>
  <pageSetup horizontalDpi="300" verticalDpi="3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showGridLines="0" zoomScalePageLayoutView="0" workbookViewId="0" topLeftCell="A1">
      <selection activeCell="E9" sqref="E9"/>
    </sheetView>
  </sheetViews>
  <sheetFormatPr defaultColWidth="9.625" defaultRowHeight="14.25"/>
  <cols>
    <col min="1" max="1" width="5.75390625" style="38" customWidth="1"/>
    <col min="2" max="2" width="65.125" style="39" customWidth="1"/>
    <col min="3" max="3" width="10.125" style="40" customWidth="1"/>
    <col min="4" max="4" width="7.625" style="41" customWidth="1"/>
    <col min="5" max="5" width="19.50390625" style="39" customWidth="1"/>
    <col min="6" max="6" width="18.25390625" style="39" customWidth="1"/>
    <col min="7" max="8" width="13.375" style="39" customWidth="1"/>
    <col min="9" max="10" width="15.125" style="39" customWidth="1"/>
    <col min="11" max="16384" width="9.625" style="39" customWidth="1"/>
  </cols>
  <sheetData>
    <row r="1" spans="1:8" ht="26.25" customHeight="1">
      <c r="A1" s="230" t="str">
        <f>formularz_oferty!C4</f>
        <v>DFP.271.14.2021.BM</v>
      </c>
      <c r="B1" s="230"/>
      <c r="C1" s="75"/>
      <c r="D1" s="76"/>
      <c r="E1" s="77"/>
      <c r="F1" s="77"/>
      <c r="G1" s="231" t="s">
        <v>321</v>
      </c>
      <c r="H1" s="232"/>
    </row>
    <row r="2" spans="1:8" ht="12">
      <c r="A2" s="60"/>
      <c r="B2" s="78" t="s">
        <v>55</v>
      </c>
      <c r="C2" s="79">
        <v>2</v>
      </c>
      <c r="D2" s="76"/>
      <c r="E2" s="80" t="s">
        <v>56</v>
      </c>
      <c r="F2" s="78"/>
      <c r="G2" s="77"/>
      <c r="H2" s="77"/>
    </row>
    <row r="3" spans="1:8" ht="12">
      <c r="A3" s="60"/>
      <c r="B3" s="78"/>
      <c r="C3" s="75"/>
      <c r="D3" s="76"/>
      <c r="E3" s="80"/>
      <c r="F3" s="78"/>
      <c r="G3" s="77"/>
      <c r="H3" s="77"/>
    </row>
    <row r="4" spans="1:8" ht="12">
      <c r="A4" s="87"/>
      <c r="B4" s="113"/>
      <c r="C4" s="75"/>
      <c r="D4" s="76"/>
      <c r="E4" s="77"/>
      <c r="F4" s="77"/>
      <c r="G4" s="77"/>
      <c r="H4" s="77"/>
    </row>
    <row r="5" spans="1:8" ht="12">
      <c r="A5" s="65"/>
      <c r="B5" s="81"/>
      <c r="C5" s="82"/>
      <c r="D5" s="83"/>
      <c r="E5" s="84" t="s">
        <v>14</v>
      </c>
      <c r="F5" s="122">
        <f>SUM(H8:H11)</f>
        <v>0</v>
      </c>
      <c r="G5" s="85"/>
      <c r="H5" s="85"/>
    </row>
    <row r="6" spans="1:8" ht="12">
      <c r="A6" s="24"/>
      <c r="B6" s="43"/>
      <c r="C6" s="44"/>
      <c r="D6" s="45"/>
      <c r="E6" s="46"/>
      <c r="F6" s="46"/>
      <c r="G6" s="46"/>
      <c r="H6" s="46"/>
    </row>
    <row r="7" spans="1:8" s="42" customFormat="1" ht="24">
      <c r="A7" s="28" t="s">
        <v>57</v>
      </c>
      <c r="B7" s="28" t="s">
        <v>58</v>
      </c>
      <c r="C7" s="47" t="s">
        <v>66</v>
      </c>
      <c r="D7" s="28" t="s">
        <v>60</v>
      </c>
      <c r="E7" s="28" t="s">
        <v>61</v>
      </c>
      <c r="F7" s="28" t="s">
        <v>62</v>
      </c>
      <c r="G7" s="28" t="s">
        <v>67</v>
      </c>
      <c r="H7" s="28" t="s">
        <v>64</v>
      </c>
    </row>
    <row r="8" spans="1:8" s="42" customFormat="1" ht="108" customHeight="1">
      <c r="A8" s="143" t="s">
        <v>12</v>
      </c>
      <c r="B8" s="147" t="s">
        <v>111</v>
      </c>
      <c r="C8" s="145">
        <v>45</v>
      </c>
      <c r="D8" s="145" t="s">
        <v>93</v>
      </c>
      <c r="E8" s="49"/>
      <c r="F8" s="49"/>
      <c r="G8" s="50"/>
      <c r="H8" s="51">
        <f>ROUND(C8,2)*ROUND(G8,2)</f>
        <v>0</v>
      </c>
    </row>
    <row r="9" spans="1:8" s="42" customFormat="1" ht="119.25" customHeight="1">
      <c r="A9" s="146" t="s">
        <v>30</v>
      </c>
      <c r="B9" s="147" t="s">
        <v>325</v>
      </c>
      <c r="C9" s="145">
        <v>45</v>
      </c>
      <c r="D9" s="145" t="s">
        <v>93</v>
      </c>
      <c r="E9" s="33"/>
      <c r="F9" s="33"/>
      <c r="G9" s="52"/>
      <c r="H9" s="51">
        <f>ROUND(C9,2)*ROUND(G9,2)</f>
        <v>0</v>
      </c>
    </row>
    <row r="10" spans="1:8" s="42" customFormat="1" ht="119.25" customHeight="1">
      <c r="A10" s="146" t="s">
        <v>31</v>
      </c>
      <c r="B10" s="147" t="s">
        <v>112</v>
      </c>
      <c r="C10" s="145">
        <v>20</v>
      </c>
      <c r="D10" s="145" t="s">
        <v>93</v>
      </c>
      <c r="E10" s="37"/>
      <c r="F10" s="37"/>
      <c r="G10" s="53"/>
      <c r="H10" s="51">
        <f>ROUND(C10,2)*ROUND(G10,2)</f>
        <v>0</v>
      </c>
    </row>
    <row r="11" spans="1:8" s="42" customFormat="1" ht="119.25" customHeight="1">
      <c r="A11" s="143" t="s">
        <v>32</v>
      </c>
      <c r="B11" s="147" t="s">
        <v>113</v>
      </c>
      <c r="C11" s="145">
        <v>45</v>
      </c>
      <c r="D11" s="145" t="s">
        <v>93</v>
      </c>
      <c r="E11" s="141"/>
      <c r="F11" s="141"/>
      <c r="G11" s="142"/>
      <c r="H11" s="140">
        <f>ROUND(C11,2)*ROUND(G11,2)</f>
        <v>0</v>
      </c>
    </row>
  </sheetData>
  <sheetProtection selectLockedCells="1" selectUnlockedCells="1"/>
  <mergeCells count="2">
    <mergeCell ref="A1:B1"/>
    <mergeCell ref="G1:H1"/>
  </mergeCells>
  <printOptions/>
  <pageMargins left="0.7" right="0.7" top="1.14375" bottom="1.14375" header="0.5118055555555555" footer="0.5118055555555555"/>
  <pageSetup horizontalDpi="300" verticalDpi="300" orientation="landscape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"/>
  <sheetViews>
    <sheetView showGridLines="0" zoomScale="120" zoomScaleNormal="120" zoomScalePageLayoutView="0" workbookViewId="0" topLeftCell="A1">
      <selection activeCell="A8" sqref="A8:D8"/>
    </sheetView>
  </sheetViews>
  <sheetFormatPr defaultColWidth="9.625" defaultRowHeight="14.25"/>
  <cols>
    <col min="1" max="1" width="5.75390625" style="38" customWidth="1"/>
    <col min="2" max="2" width="76.50390625" style="57" customWidth="1"/>
    <col min="3" max="3" width="10.50390625" style="58" customWidth="1"/>
    <col min="4" max="4" width="8.625" style="38" customWidth="1"/>
    <col min="5" max="5" width="17.125" style="57" customWidth="1"/>
    <col min="6" max="6" width="14.00390625" style="57" customWidth="1"/>
    <col min="7" max="7" width="13.625" style="57" customWidth="1"/>
    <col min="8" max="8" width="11.75390625" style="57" customWidth="1"/>
    <col min="9" max="10" width="15.125" style="57" customWidth="1"/>
    <col min="11" max="16384" width="9.625" style="57" customWidth="1"/>
  </cols>
  <sheetData>
    <row r="1" spans="1:10" s="61" customFormat="1" ht="27" customHeight="1">
      <c r="A1" s="230" t="str">
        <f>formularz_oferty!C4</f>
        <v>DFP.271.14.2021.BM</v>
      </c>
      <c r="B1" s="230"/>
      <c r="C1" s="59"/>
      <c r="D1" s="60"/>
      <c r="E1" s="233"/>
      <c r="F1" s="233"/>
      <c r="G1" s="231" t="s">
        <v>321</v>
      </c>
      <c r="H1" s="232"/>
      <c r="I1" s="57"/>
      <c r="J1" s="57"/>
    </row>
    <row r="2" spans="1:10" s="61" customFormat="1" ht="12">
      <c r="A2" s="60"/>
      <c r="B2" s="62"/>
      <c r="C2" s="59"/>
      <c r="D2" s="60"/>
      <c r="E2" s="62"/>
      <c r="F2" s="62"/>
      <c r="G2" s="62"/>
      <c r="H2" s="62"/>
      <c r="I2" s="57"/>
      <c r="J2" s="57"/>
    </row>
    <row r="3" spans="1:10" s="61" customFormat="1" ht="12">
      <c r="A3" s="60"/>
      <c r="B3" s="63" t="s">
        <v>55</v>
      </c>
      <c r="C3" s="64">
        <v>3</v>
      </c>
      <c r="D3" s="60"/>
      <c r="E3" s="63" t="s">
        <v>56</v>
      </c>
      <c r="F3" s="63"/>
      <c r="G3" s="62"/>
      <c r="H3" s="62"/>
      <c r="I3" s="57"/>
      <c r="J3" s="57"/>
    </row>
    <row r="4" spans="1:10" s="61" customFormat="1" ht="12">
      <c r="A4" s="60"/>
      <c r="B4" s="63"/>
      <c r="C4" s="59"/>
      <c r="D4" s="60"/>
      <c r="E4" s="63"/>
      <c r="F4" s="63"/>
      <c r="G4" s="62"/>
      <c r="H4" s="62"/>
      <c r="I4" s="57"/>
      <c r="J4" s="57"/>
    </row>
    <row r="5" spans="1:10" s="61" customFormat="1" ht="12">
      <c r="A5" s="65"/>
      <c r="B5" s="66"/>
      <c r="C5" s="67"/>
      <c r="D5" s="68"/>
      <c r="E5" s="69" t="s">
        <v>14</v>
      </c>
      <c r="F5" s="125">
        <f>SUM(H8:H8)</f>
        <v>0</v>
      </c>
      <c r="G5" s="70"/>
      <c r="H5" s="70"/>
      <c r="I5" s="57"/>
      <c r="J5" s="57"/>
    </row>
    <row r="6" spans="1:10" s="61" customFormat="1" ht="12">
      <c r="A6" s="68"/>
      <c r="B6" s="66"/>
      <c r="C6" s="67"/>
      <c r="D6" s="68"/>
      <c r="E6" s="70"/>
      <c r="F6" s="70"/>
      <c r="G6" s="70"/>
      <c r="H6" s="70"/>
      <c r="I6" s="57"/>
      <c r="J6" s="57"/>
    </row>
    <row r="7" spans="1:8" s="42" customFormat="1" ht="36.75" customHeight="1">
      <c r="A7" s="28" t="s">
        <v>57</v>
      </c>
      <c r="B7" s="28" t="s">
        <v>58</v>
      </c>
      <c r="C7" s="71" t="s">
        <v>59</v>
      </c>
      <c r="D7" s="72" t="s">
        <v>60</v>
      </c>
      <c r="E7" s="72" t="s">
        <v>61</v>
      </c>
      <c r="F7" s="72" t="s">
        <v>62</v>
      </c>
      <c r="G7" s="72" t="s">
        <v>94</v>
      </c>
      <c r="H7" s="72" t="s">
        <v>64</v>
      </c>
    </row>
    <row r="8" spans="1:8" s="42" customFormat="1" ht="115.5" customHeight="1">
      <c r="A8" s="36" t="s">
        <v>12</v>
      </c>
      <c r="B8" s="209" t="s">
        <v>323</v>
      </c>
      <c r="C8" s="145">
        <v>50</v>
      </c>
      <c r="D8" s="145" t="s">
        <v>93</v>
      </c>
      <c r="E8" s="33"/>
      <c r="F8" s="33"/>
      <c r="G8" s="52"/>
      <c r="H8" s="56">
        <f>ROUND(C8,2)*ROUND(G8,2)</f>
        <v>0</v>
      </c>
    </row>
  </sheetData>
  <sheetProtection selectLockedCells="1" selectUnlockedCells="1"/>
  <mergeCells count="3">
    <mergeCell ref="A1:B1"/>
    <mergeCell ref="E1:F1"/>
    <mergeCell ref="G1:H1"/>
  </mergeCells>
  <printOptions/>
  <pageMargins left="0.7" right="0.7" top="1.14375" bottom="1.14375" header="0.5118055555555555" footer="0.5118055555555555"/>
  <pageSetup horizontalDpi="300" verticalDpi="3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zoomScale="120" zoomScaleNormal="120" zoomScalePageLayoutView="0" workbookViewId="0" topLeftCell="A4">
      <selection activeCell="B11" sqref="B11"/>
    </sheetView>
  </sheetViews>
  <sheetFormatPr defaultColWidth="9.625" defaultRowHeight="14.25"/>
  <cols>
    <col min="1" max="1" width="5.75390625" style="38" customWidth="1"/>
    <col min="2" max="2" width="64.00390625" style="39" customWidth="1"/>
    <col min="3" max="3" width="10.25390625" style="40" customWidth="1"/>
    <col min="4" max="4" width="7.625" style="41" customWidth="1"/>
    <col min="5" max="5" width="16.75390625" style="39" customWidth="1"/>
    <col min="6" max="6" width="15.50390625" style="39" customWidth="1"/>
    <col min="7" max="7" width="13.375" style="39" customWidth="1"/>
    <col min="8" max="8" width="11.50390625" style="39" customWidth="1"/>
    <col min="9" max="10" width="15.125" style="39" customWidth="1"/>
    <col min="11" max="16384" width="9.625" style="39" customWidth="1"/>
  </cols>
  <sheetData>
    <row r="1" spans="1:8" ht="29.25" customHeight="1">
      <c r="A1" s="230" t="str">
        <f>formularz_oferty!C4</f>
        <v>DFP.271.14.2021.BM</v>
      </c>
      <c r="B1" s="230"/>
      <c r="C1" s="75"/>
      <c r="D1" s="76"/>
      <c r="E1" s="233"/>
      <c r="F1" s="233"/>
      <c r="G1" s="231" t="s">
        <v>321</v>
      </c>
      <c r="H1" s="232"/>
    </row>
    <row r="2" spans="1:8" ht="12">
      <c r="A2" s="60"/>
      <c r="B2" s="77"/>
      <c r="C2" s="75"/>
      <c r="D2" s="76"/>
      <c r="E2" s="77"/>
      <c r="F2" s="77"/>
      <c r="G2" s="77"/>
      <c r="H2" s="77"/>
    </row>
    <row r="3" spans="1:8" ht="12">
      <c r="A3" s="60"/>
      <c r="B3" s="78" t="s">
        <v>55</v>
      </c>
      <c r="C3" s="79">
        <v>4</v>
      </c>
      <c r="D3" s="76"/>
      <c r="E3" s="80" t="s">
        <v>56</v>
      </c>
      <c r="F3" s="78"/>
      <c r="G3" s="77"/>
      <c r="H3" s="77"/>
    </row>
    <row r="4" spans="1:8" ht="12">
      <c r="A4" s="60"/>
      <c r="B4" s="78"/>
      <c r="C4" s="75"/>
      <c r="D4" s="76"/>
      <c r="E4" s="80"/>
      <c r="F4" s="78"/>
      <c r="G4" s="77"/>
      <c r="H4" s="77"/>
    </row>
    <row r="5" spans="1:8" ht="12">
      <c r="A5" s="65"/>
      <c r="B5" s="81"/>
      <c r="C5" s="82"/>
      <c r="D5" s="83"/>
      <c r="E5" s="84" t="s">
        <v>14</v>
      </c>
      <c r="F5" s="126">
        <f>SUM(H8:H13)</f>
        <v>0</v>
      </c>
      <c r="G5" s="85"/>
      <c r="H5" s="85"/>
    </row>
    <row r="6" spans="1:8" ht="12">
      <c r="A6" s="68"/>
      <c r="B6" s="81"/>
      <c r="C6" s="82"/>
      <c r="D6" s="83"/>
      <c r="E6" s="85"/>
      <c r="F6" s="85"/>
      <c r="G6" s="85"/>
      <c r="H6" s="85"/>
    </row>
    <row r="7" spans="1:8" s="42" customFormat="1" ht="28.5" customHeight="1">
      <c r="A7" s="28" t="s">
        <v>57</v>
      </c>
      <c r="B7" s="28" t="s">
        <v>58</v>
      </c>
      <c r="C7" s="71" t="s">
        <v>59</v>
      </c>
      <c r="D7" s="72" t="s">
        <v>60</v>
      </c>
      <c r="E7" s="72" t="s">
        <v>61</v>
      </c>
      <c r="F7" s="72" t="s">
        <v>62</v>
      </c>
      <c r="G7" s="72" t="s">
        <v>94</v>
      </c>
      <c r="H7" s="72" t="s">
        <v>64</v>
      </c>
    </row>
    <row r="8" spans="1:8" s="42" customFormat="1" ht="35.25" customHeight="1">
      <c r="A8" s="36" t="s">
        <v>12</v>
      </c>
      <c r="B8" s="152" t="s">
        <v>114</v>
      </c>
      <c r="C8" s="150">
        <v>300</v>
      </c>
      <c r="D8" s="151" t="s">
        <v>65</v>
      </c>
      <c r="E8" s="33"/>
      <c r="F8" s="33"/>
      <c r="G8" s="52"/>
      <c r="H8" s="56">
        <f aca="true" t="shared" si="0" ref="H8:H13">ROUND(C8,2)*ROUND(G8,2)</f>
        <v>0</v>
      </c>
    </row>
    <row r="9" spans="1:8" s="42" customFormat="1" ht="35.25" customHeight="1">
      <c r="A9" s="31" t="s">
        <v>30</v>
      </c>
      <c r="B9" s="153" t="s">
        <v>115</v>
      </c>
      <c r="C9" s="150">
        <v>12</v>
      </c>
      <c r="D9" s="151" t="s">
        <v>65</v>
      </c>
      <c r="E9" s="37"/>
      <c r="F9" s="37"/>
      <c r="G9" s="53"/>
      <c r="H9" s="56">
        <f t="shared" si="0"/>
        <v>0</v>
      </c>
    </row>
    <row r="10" spans="1:8" s="42" customFormat="1" ht="35.25" customHeight="1">
      <c r="A10" s="31" t="s">
        <v>31</v>
      </c>
      <c r="B10" s="153" t="s">
        <v>116</v>
      </c>
      <c r="C10" s="150">
        <v>10</v>
      </c>
      <c r="D10" s="151" t="s">
        <v>65</v>
      </c>
      <c r="E10" s="37"/>
      <c r="F10" s="37"/>
      <c r="G10" s="53"/>
      <c r="H10" s="86">
        <f t="shared" si="0"/>
        <v>0</v>
      </c>
    </row>
    <row r="11" spans="1:8" ht="35.25" customHeight="1">
      <c r="A11" s="55">
        <v>4</v>
      </c>
      <c r="B11" s="153" t="s">
        <v>117</v>
      </c>
      <c r="C11" s="150">
        <v>50</v>
      </c>
      <c r="D11" s="151" t="s">
        <v>65</v>
      </c>
      <c r="E11" s="54"/>
      <c r="F11" s="54"/>
      <c r="G11" s="124"/>
      <c r="H11" s="86">
        <f t="shared" si="0"/>
        <v>0</v>
      </c>
    </row>
    <row r="12" spans="1:8" ht="35.25" customHeight="1">
      <c r="A12" s="148">
        <v>5</v>
      </c>
      <c r="B12" s="153" t="s">
        <v>118</v>
      </c>
      <c r="C12" s="150">
        <v>10</v>
      </c>
      <c r="D12" s="151" t="s">
        <v>65</v>
      </c>
      <c r="E12" s="54"/>
      <c r="F12" s="54"/>
      <c r="G12" s="124"/>
      <c r="H12" s="86">
        <f t="shared" si="0"/>
        <v>0</v>
      </c>
    </row>
    <row r="13" spans="1:8" ht="35.25" customHeight="1">
      <c r="A13" s="149">
        <v>6</v>
      </c>
      <c r="B13" s="154" t="s">
        <v>119</v>
      </c>
      <c r="C13" s="150">
        <v>1</v>
      </c>
      <c r="D13" s="151" t="s">
        <v>65</v>
      </c>
      <c r="E13" s="54"/>
      <c r="F13" s="54"/>
      <c r="G13" s="123"/>
      <c r="H13" s="134">
        <f t="shared" si="0"/>
        <v>0</v>
      </c>
    </row>
    <row r="15" ht="48">
      <c r="B15" s="77" t="s">
        <v>120</v>
      </c>
    </row>
    <row r="16" ht="48">
      <c r="B16" s="77" t="s">
        <v>121</v>
      </c>
    </row>
    <row r="17" ht="60">
      <c r="B17" s="77" t="s">
        <v>122</v>
      </c>
    </row>
  </sheetData>
  <sheetProtection selectLockedCells="1" selectUnlockedCells="1"/>
  <mergeCells count="3">
    <mergeCell ref="A1:B1"/>
    <mergeCell ref="E1:F1"/>
    <mergeCell ref="G1:H1"/>
  </mergeCells>
  <printOptions/>
  <pageMargins left="0.7" right="0.7" top="1.14375" bottom="1.14375" header="0.5118055555555555" footer="0.5118055555555555"/>
  <pageSetup horizontalDpi="300" verticalDpi="3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1"/>
  <sheetViews>
    <sheetView showGridLines="0" zoomScale="130" zoomScaleNormal="130" zoomScalePageLayoutView="0" workbookViewId="0" topLeftCell="A60">
      <selection activeCell="B61" sqref="B61"/>
    </sheetView>
  </sheetViews>
  <sheetFormatPr defaultColWidth="9.625" defaultRowHeight="14.25"/>
  <cols>
    <col min="1" max="1" width="5.75390625" style="38" customWidth="1"/>
    <col min="2" max="2" width="64.00390625" style="57" customWidth="1"/>
    <col min="3" max="3" width="10.25390625" style="58" customWidth="1"/>
    <col min="4" max="4" width="7.625" style="38" customWidth="1"/>
    <col min="5" max="5" width="14.50390625" style="57" customWidth="1"/>
    <col min="6" max="6" width="14.25390625" style="57" customWidth="1"/>
    <col min="7" max="7" width="22.125" style="57" customWidth="1"/>
    <col min="8" max="8" width="14.00390625" style="57" customWidth="1"/>
    <col min="9" max="10" width="15.125" style="57" customWidth="1"/>
    <col min="11" max="16384" width="9.625" style="57" customWidth="1"/>
  </cols>
  <sheetData>
    <row r="1" spans="1:8" ht="29.25" customHeight="1">
      <c r="A1" s="230" t="str">
        <f>formularz_oferty!C4</f>
        <v>DFP.271.14.2021.BM</v>
      </c>
      <c r="B1" s="230"/>
      <c r="C1" s="59"/>
      <c r="D1" s="60"/>
      <c r="E1" s="62"/>
      <c r="F1" s="62"/>
      <c r="G1" s="231" t="s">
        <v>321</v>
      </c>
      <c r="H1" s="232"/>
    </row>
    <row r="2" spans="1:8" ht="12">
      <c r="A2" s="60"/>
      <c r="B2" s="63" t="s">
        <v>55</v>
      </c>
      <c r="C2" s="64">
        <v>5</v>
      </c>
      <c r="D2" s="60"/>
      <c r="E2" s="63" t="s">
        <v>56</v>
      </c>
      <c r="F2" s="63"/>
      <c r="G2" s="62"/>
      <c r="H2" s="62"/>
    </row>
    <row r="3" spans="1:8" ht="12">
      <c r="A3" s="60"/>
      <c r="B3" s="63"/>
      <c r="C3" s="59"/>
      <c r="D3" s="60"/>
      <c r="E3" s="63"/>
      <c r="F3" s="63"/>
      <c r="G3" s="62"/>
      <c r="H3" s="62"/>
    </row>
    <row r="4" spans="1:8" ht="12">
      <c r="A4" s="87"/>
      <c r="B4" s="62"/>
      <c r="C4" s="59"/>
      <c r="D4" s="60"/>
      <c r="E4" s="62"/>
      <c r="F4" s="62"/>
      <c r="G4" s="62"/>
      <c r="H4" s="62"/>
    </row>
    <row r="5" spans="1:8" ht="12">
      <c r="A5" s="65"/>
      <c r="B5" s="66"/>
      <c r="C5" s="67"/>
      <c r="D5" s="68"/>
      <c r="E5" s="69" t="s">
        <v>14</v>
      </c>
      <c r="F5" s="136">
        <f>SUM(H8:H66)</f>
        <v>0</v>
      </c>
      <c r="G5" s="70"/>
      <c r="H5" s="70"/>
    </row>
    <row r="6" spans="1:8" ht="12">
      <c r="A6" s="68"/>
      <c r="B6" s="66"/>
      <c r="C6" s="67"/>
      <c r="D6" s="68"/>
      <c r="E6" s="70"/>
      <c r="F6" s="70"/>
      <c r="G6" s="70"/>
      <c r="H6" s="70"/>
    </row>
    <row r="7" spans="1:8" s="42" customFormat="1" ht="37.5" customHeight="1">
      <c r="A7" s="28" t="s">
        <v>57</v>
      </c>
      <c r="B7" s="28" t="s">
        <v>58</v>
      </c>
      <c r="C7" s="71" t="s">
        <v>59</v>
      </c>
      <c r="D7" s="72" t="s">
        <v>60</v>
      </c>
      <c r="E7" s="72" t="s">
        <v>61</v>
      </c>
      <c r="F7" s="72" t="s">
        <v>62</v>
      </c>
      <c r="G7" s="72" t="s">
        <v>94</v>
      </c>
      <c r="H7" s="72" t="s">
        <v>64</v>
      </c>
    </row>
    <row r="8" spans="1:8" s="42" customFormat="1" ht="36" customHeight="1">
      <c r="A8" s="36" t="s">
        <v>12</v>
      </c>
      <c r="B8" s="156" t="s">
        <v>147</v>
      </c>
      <c r="C8" s="155">
        <v>10</v>
      </c>
      <c r="D8" s="151" t="s">
        <v>65</v>
      </c>
      <c r="E8" s="33"/>
      <c r="F8" s="33"/>
      <c r="G8" s="52"/>
      <c r="H8" s="56">
        <f aca="true" t="shared" si="0" ref="H8:H16">ROUND(C8,2)*ROUND(G8,2)</f>
        <v>0</v>
      </c>
    </row>
    <row r="9" spans="1:8" s="42" customFormat="1" ht="36" customHeight="1">
      <c r="A9" s="36" t="s">
        <v>30</v>
      </c>
      <c r="B9" s="156" t="s">
        <v>148</v>
      </c>
      <c r="C9" s="155">
        <v>10</v>
      </c>
      <c r="D9" s="151" t="s">
        <v>65</v>
      </c>
      <c r="E9" s="33"/>
      <c r="F9" s="33"/>
      <c r="G9" s="52"/>
      <c r="H9" s="56">
        <f t="shared" si="0"/>
        <v>0</v>
      </c>
    </row>
    <row r="10" spans="1:8" s="42" customFormat="1" ht="36" customHeight="1">
      <c r="A10" s="36" t="s">
        <v>31</v>
      </c>
      <c r="B10" s="156" t="s">
        <v>149</v>
      </c>
      <c r="C10" s="155">
        <v>20</v>
      </c>
      <c r="D10" s="151" t="s">
        <v>65</v>
      </c>
      <c r="E10" s="33"/>
      <c r="F10" s="33"/>
      <c r="G10" s="52"/>
      <c r="H10" s="56">
        <f t="shared" si="0"/>
        <v>0</v>
      </c>
    </row>
    <row r="11" spans="1:8" s="42" customFormat="1" ht="38.25" customHeight="1">
      <c r="A11" s="36" t="s">
        <v>32</v>
      </c>
      <c r="B11" s="156" t="s">
        <v>150</v>
      </c>
      <c r="C11" s="155">
        <v>2</v>
      </c>
      <c r="D11" s="151" t="s">
        <v>65</v>
      </c>
      <c r="E11" s="33"/>
      <c r="F11" s="33"/>
      <c r="G11" s="52"/>
      <c r="H11" s="56">
        <f t="shared" si="0"/>
        <v>0</v>
      </c>
    </row>
    <row r="12" spans="1:8" s="42" customFormat="1" ht="39" customHeight="1">
      <c r="A12" s="36" t="s">
        <v>33</v>
      </c>
      <c r="B12" s="156" t="s">
        <v>151</v>
      </c>
      <c r="C12" s="155">
        <v>40</v>
      </c>
      <c r="D12" s="151" t="s">
        <v>65</v>
      </c>
      <c r="E12" s="33"/>
      <c r="F12" s="33"/>
      <c r="G12" s="52"/>
      <c r="H12" s="56">
        <f t="shared" si="0"/>
        <v>0</v>
      </c>
    </row>
    <row r="13" spans="1:8" s="42" customFormat="1" ht="34.5" customHeight="1">
      <c r="A13" s="36" t="s">
        <v>35</v>
      </c>
      <c r="B13" s="156" t="s">
        <v>152</v>
      </c>
      <c r="C13" s="155">
        <v>140</v>
      </c>
      <c r="D13" s="151" t="s">
        <v>65</v>
      </c>
      <c r="E13" s="33"/>
      <c r="F13" s="33"/>
      <c r="G13" s="52"/>
      <c r="H13" s="56">
        <f t="shared" si="0"/>
        <v>0</v>
      </c>
    </row>
    <row r="14" spans="1:8" s="42" customFormat="1" ht="34.5" customHeight="1">
      <c r="A14" s="36" t="s">
        <v>36</v>
      </c>
      <c r="B14" s="156" t="s">
        <v>153</v>
      </c>
      <c r="C14" s="155">
        <v>20</v>
      </c>
      <c r="D14" s="151" t="s">
        <v>65</v>
      </c>
      <c r="E14" s="33"/>
      <c r="F14" s="33"/>
      <c r="G14" s="52"/>
      <c r="H14" s="56">
        <f t="shared" si="0"/>
        <v>0</v>
      </c>
    </row>
    <row r="15" spans="1:8" s="42" customFormat="1" ht="62.25" customHeight="1">
      <c r="A15" s="36" t="s">
        <v>38</v>
      </c>
      <c r="B15" s="156" t="s">
        <v>154</v>
      </c>
      <c r="C15" s="155">
        <v>1</v>
      </c>
      <c r="D15" s="151" t="s">
        <v>65</v>
      </c>
      <c r="E15" s="37"/>
      <c r="F15" s="37"/>
      <c r="G15" s="53"/>
      <c r="H15" s="56">
        <f t="shared" si="0"/>
        <v>0</v>
      </c>
    </row>
    <row r="16" spans="1:8" s="42" customFormat="1" ht="45" customHeight="1">
      <c r="A16" s="36" t="s">
        <v>40</v>
      </c>
      <c r="B16" s="156" t="s">
        <v>155</v>
      </c>
      <c r="C16" s="155">
        <v>1</v>
      </c>
      <c r="D16" s="151" t="s">
        <v>65</v>
      </c>
      <c r="E16" s="33"/>
      <c r="F16" s="33"/>
      <c r="G16" s="52"/>
      <c r="H16" s="56">
        <f t="shared" si="0"/>
        <v>0</v>
      </c>
    </row>
    <row r="17" spans="1:8" s="42" customFormat="1" ht="45" customHeight="1">
      <c r="A17" s="36" t="s">
        <v>41</v>
      </c>
      <c r="B17" s="156" t="s">
        <v>156</v>
      </c>
      <c r="C17" s="155">
        <v>1</v>
      </c>
      <c r="D17" s="151" t="s">
        <v>65</v>
      </c>
      <c r="E17" s="33"/>
      <c r="F17" s="33"/>
      <c r="G17" s="52"/>
      <c r="H17" s="56">
        <f aca="true" t="shared" si="1" ref="H17:H34">ROUND(C17,2)*ROUND(G17,2)</f>
        <v>0</v>
      </c>
    </row>
    <row r="18" spans="1:8" s="42" customFormat="1" ht="28.5" customHeight="1">
      <c r="A18" s="36" t="s">
        <v>45</v>
      </c>
      <c r="B18" s="156" t="s">
        <v>157</v>
      </c>
      <c r="C18" s="155">
        <v>2</v>
      </c>
      <c r="D18" s="151" t="s">
        <v>65</v>
      </c>
      <c r="E18" s="33"/>
      <c r="F18" s="33"/>
      <c r="G18" s="52"/>
      <c r="H18" s="56">
        <f t="shared" si="1"/>
        <v>0</v>
      </c>
    </row>
    <row r="19" spans="1:8" s="42" customFormat="1" ht="28.5" customHeight="1">
      <c r="A19" s="36" t="s">
        <v>69</v>
      </c>
      <c r="B19" s="156" t="s">
        <v>158</v>
      </c>
      <c r="C19" s="155">
        <v>2</v>
      </c>
      <c r="D19" s="151" t="s">
        <v>65</v>
      </c>
      <c r="E19" s="33"/>
      <c r="F19" s="33"/>
      <c r="G19" s="52"/>
      <c r="H19" s="56">
        <f t="shared" si="1"/>
        <v>0</v>
      </c>
    </row>
    <row r="20" spans="1:8" s="42" customFormat="1" ht="28.5" customHeight="1">
      <c r="A20" s="36" t="s">
        <v>70</v>
      </c>
      <c r="B20" s="156" t="s">
        <v>159</v>
      </c>
      <c r="C20" s="155">
        <v>2</v>
      </c>
      <c r="D20" s="151" t="s">
        <v>65</v>
      </c>
      <c r="E20" s="33"/>
      <c r="F20" s="33"/>
      <c r="G20" s="52"/>
      <c r="H20" s="56">
        <f t="shared" si="1"/>
        <v>0</v>
      </c>
    </row>
    <row r="21" spans="1:8" s="42" customFormat="1" ht="28.5" customHeight="1">
      <c r="A21" s="36" t="s">
        <v>71</v>
      </c>
      <c r="B21" s="156" t="s">
        <v>160</v>
      </c>
      <c r="C21" s="155">
        <v>4</v>
      </c>
      <c r="D21" s="151" t="s">
        <v>65</v>
      </c>
      <c r="E21" s="33"/>
      <c r="F21" s="33"/>
      <c r="G21" s="52"/>
      <c r="H21" s="56">
        <f t="shared" si="1"/>
        <v>0</v>
      </c>
    </row>
    <row r="22" spans="1:8" s="42" customFormat="1" ht="38.25" customHeight="1">
      <c r="A22" s="36" t="s">
        <v>72</v>
      </c>
      <c r="B22" s="156" t="s">
        <v>161</v>
      </c>
      <c r="C22" s="155">
        <v>15</v>
      </c>
      <c r="D22" s="151" t="s">
        <v>65</v>
      </c>
      <c r="E22" s="33"/>
      <c r="F22" s="33"/>
      <c r="G22" s="52"/>
      <c r="H22" s="56">
        <f t="shared" si="1"/>
        <v>0</v>
      </c>
    </row>
    <row r="23" spans="1:8" s="42" customFormat="1" ht="28.5" customHeight="1">
      <c r="A23" s="36" t="s">
        <v>73</v>
      </c>
      <c r="B23" s="156" t="s">
        <v>162</v>
      </c>
      <c r="C23" s="155">
        <v>2</v>
      </c>
      <c r="D23" s="151" t="s">
        <v>65</v>
      </c>
      <c r="E23" s="33"/>
      <c r="F23" s="33"/>
      <c r="G23" s="52"/>
      <c r="H23" s="56">
        <f t="shared" si="1"/>
        <v>0</v>
      </c>
    </row>
    <row r="24" spans="1:8" s="42" customFormat="1" ht="28.5" customHeight="1">
      <c r="A24" s="36" t="s">
        <v>74</v>
      </c>
      <c r="B24" s="156" t="s">
        <v>163</v>
      </c>
      <c r="C24" s="155">
        <v>1</v>
      </c>
      <c r="D24" s="151" t="s">
        <v>65</v>
      </c>
      <c r="E24" s="37"/>
      <c r="F24" s="37"/>
      <c r="G24" s="53"/>
      <c r="H24" s="56">
        <f t="shared" si="1"/>
        <v>0</v>
      </c>
    </row>
    <row r="25" spans="1:8" s="42" customFormat="1" ht="47.25" customHeight="1">
      <c r="A25" s="36" t="s">
        <v>75</v>
      </c>
      <c r="B25" s="156" t="s">
        <v>164</v>
      </c>
      <c r="C25" s="155">
        <v>40</v>
      </c>
      <c r="D25" s="151" t="s">
        <v>65</v>
      </c>
      <c r="E25" s="33"/>
      <c r="F25" s="33"/>
      <c r="G25" s="52"/>
      <c r="H25" s="56">
        <f t="shared" si="1"/>
        <v>0</v>
      </c>
    </row>
    <row r="26" spans="1:8" s="42" customFormat="1" ht="47.25" customHeight="1">
      <c r="A26" s="36" t="s">
        <v>76</v>
      </c>
      <c r="B26" s="156" t="s">
        <v>165</v>
      </c>
      <c r="C26" s="155">
        <v>2</v>
      </c>
      <c r="D26" s="151" t="s">
        <v>65</v>
      </c>
      <c r="E26" s="33"/>
      <c r="F26" s="33"/>
      <c r="G26" s="52"/>
      <c r="H26" s="56">
        <f t="shared" si="1"/>
        <v>0</v>
      </c>
    </row>
    <row r="27" spans="1:8" s="42" customFormat="1" ht="31.5" customHeight="1">
      <c r="A27" s="36" t="s">
        <v>77</v>
      </c>
      <c r="B27" s="156" t="s">
        <v>166</v>
      </c>
      <c r="C27" s="155">
        <v>4</v>
      </c>
      <c r="D27" s="151" t="s">
        <v>65</v>
      </c>
      <c r="E27" s="33"/>
      <c r="F27" s="33"/>
      <c r="G27" s="52"/>
      <c r="H27" s="56">
        <f t="shared" si="1"/>
        <v>0</v>
      </c>
    </row>
    <row r="28" spans="1:8" s="42" customFormat="1" ht="46.5" customHeight="1">
      <c r="A28" s="36" t="s">
        <v>78</v>
      </c>
      <c r="B28" s="156" t="s">
        <v>167</v>
      </c>
      <c r="C28" s="155">
        <v>4</v>
      </c>
      <c r="D28" s="151" t="s">
        <v>65</v>
      </c>
      <c r="E28" s="33"/>
      <c r="F28" s="33"/>
      <c r="G28" s="52"/>
      <c r="H28" s="56">
        <f t="shared" si="1"/>
        <v>0</v>
      </c>
    </row>
    <row r="29" spans="1:8" s="42" customFormat="1" ht="38.25" customHeight="1">
      <c r="A29" s="36" t="s">
        <v>79</v>
      </c>
      <c r="B29" s="156" t="s">
        <v>168</v>
      </c>
      <c r="C29" s="155">
        <v>360</v>
      </c>
      <c r="D29" s="151" t="s">
        <v>65</v>
      </c>
      <c r="E29" s="33"/>
      <c r="F29" s="33"/>
      <c r="G29" s="52"/>
      <c r="H29" s="56">
        <f t="shared" si="1"/>
        <v>0</v>
      </c>
    </row>
    <row r="30" spans="1:8" s="42" customFormat="1" ht="39" customHeight="1">
      <c r="A30" s="36" t="s">
        <v>80</v>
      </c>
      <c r="B30" s="156" t="s">
        <v>169</v>
      </c>
      <c r="C30" s="155">
        <v>60</v>
      </c>
      <c r="D30" s="151" t="s">
        <v>65</v>
      </c>
      <c r="E30" s="33"/>
      <c r="F30" s="33"/>
      <c r="G30" s="52"/>
      <c r="H30" s="56">
        <f t="shared" si="1"/>
        <v>0</v>
      </c>
    </row>
    <row r="31" spans="1:8" s="42" customFormat="1" ht="37.5" customHeight="1">
      <c r="A31" s="36" t="s">
        <v>81</v>
      </c>
      <c r="B31" s="156" t="s">
        <v>170</v>
      </c>
      <c r="C31" s="155">
        <v>15</v>
      </c>
      <c r="D31" s="151" t="s">
        <v>65</v>
      </c>
      <c r="E31" s="33"/>
      <c r="F31" s="33"/>
      <c r="G31" s="52"/>
      <c r="H31" s="56">
        <f t="shared" si="1"/>
        <v>0</v>
      </c>
    </row>
    <row r="32" spans="1:8" s="42" customFormat="1" ht="41.25" customHeight="1">
      <c r="A32" s="36" t="s">
        <v>82</v>
      </c>
      <c r="B32" s="156" t="s">
        <v>171</v>
      </c>
      <c r="C32" s="155">
        <v>4</v>
      </c>
      <c r="D32" s="151" t="s">
        <v>65</v>
      </c>
      <c r="E32" s="33"/>
      <c r="F32" s="33"/>
      <c r="G32" s="52"/>
      <c r="H32" s="56">
        <f t="shared" si="1"/>
        <v>0</v>
      </c>
    </row>
    <row r="33" spans="1:8" s="42" customFormat="1" ht="42" customHeight="1">
      <c r="A33" s="36" t="s">
        <v>83</v>
      </c>
      <c r="B33" s="156" t="s">
        <v>172</v>
      </c>
      <c r="C33" s="155">
        <v>2</v>
      </c>
      <c r="D33" s="151" t="s">
        <v>65</v>
      </c>
      <c r="E33" s="37"/>
      <c r="F33" s="37"/>
      <c r="G33" s="53"/>
      <c r="H33" s="56">
        <f t="shared" si="1"/>
        <v>0</v>
      </c>
    </row>
    <row r="34" spans="1:8" s="42" customFormat="1" ht="43.5" customHeight="1">
      <c r="A34" s="36" t="s">
        <v>84</v>
      </c>
      <c r="B34" s="156" t="s">
        <v>173</v>
      </c>
      <c r="C34" s="155">
        <v>2</v>
      </c>
      <c r="D34" s="151" t="s">
        <v>65</v>
      </c>
      <c r="E34" s="33"/>
      <c r="F34" s="33"/>
      <c r="G34" s="52"/>
      <c r="H34" s="56">
        <f t="shared" si="1"/>
        <v>0</v>
      </c>
    </row>
    <row r="35" spans="1:8" s="42" customFormat="1" ht="41.25" customHeight="1">
      <c r="A35" s="36" t="s">
        <v>85</v>
      </c>
      <c r="B35" s="156" t="s">
        <v>174</v>
      </c>
      <c r="C35" s="155">
        <v>2</v>
      </c>
      <c r="D35" s="151" t="s">
        <v>65</v>
      </c>
      <c r="E35" s="33"/>
      <c r="F35" s="33"/>
      <c r="G35" s="52"/>
      <c r="H35" s="56">
        <f aca="true" t="shared" si="2" ref="H35:H52">ROUND(C35,2)*ROUND(G35,2)</f>
        <v>0</v>
      </c>
    </row>
    <row r="36" spans="1:8" s="42" customFormat="1" ht="46.5" customHeight="1">
      <c r="A36" s="36" t="s">
        <v>86</v>
      </c>
      <c r="B36" s="156" t="s">
        <v>175</v>
      </c>
      <c r="C36" s="155">
        <v>1</v>
      </c>
      <c r="D36" s="151" t="s">
        <v>65</v>
      </c>
      <c r="E36" s="33"/>
      <c r="F36" s="33"/>
      <c r="G36" s="52"/>
      <c r="H36" s="56">
        <f t="shared" si="2"/>
        <v>0</v>
      </c>
    </row>
    <row r="37" spans="1:8" s="42" customFormat="1" ht="46.5" customHeight="1">
      <c r="A37" s="36" t="s">
        <v>87</v>
      </c>
      <c r="B37" s="156" t="s">
        <v>176</v>
      </c>
      <c r="C37" s="155">
        <v>1</v>
      </c>
      <c r="D37" s="151" t="s">
        <v>65</v>
      </c>
      <c r="E37" s="33"/>
      <c r="F37" s="33"/>
      <c r="G37" s="52"/>
      <c r="H37" s="56">
        <f t="shared" si="2"/>
        <v>0</v>
      </c>
    </row>
    <row r="38" spans="1:8" s="42" customFormat="1" ht="38.25" customHeight="1">
      <c r="A38" s="36" t="s">
        <v>88</v>
      </c>
      <c r="B38" s="156" t="s">
        <v>177</v>
      </c>
      <c r="C38" s="155">
        <v>4</v>
      </c>
      <c r="D38" s="151" t="s">
        <v>65</v>
      </c>
      <c r="E38" s="33"/>
      <c r="F38" s="33"/>
      <c r="G38" s="52"/>
      <c r="H38" s="56">
        <f t="shared" si="2"/>
        <v>0</v>
      </c>
    </row>
    <row r="39" spans="1:8" s="42" customFormat="1" ht="93.75" customHeight="1">
      <c r="A39" s="36" t="s">
        <v>89</v>
      </c>
      <c r="B39" s="156" t="s">
        <v>178</v>
      </c>
      <c r="C39" s="155">
        <v>4</v>
      </c>
      <c r="D39" s="151" t="s">
        <v>65</v>
      </c>
      <c r="E39" s="33"/>
      <c r="F39" s="33"/>
      <c r="G39" s="52"/>
      <c r="H39" s="56">
        <f t="shared" si="2"/>
        <v>0</v>
      </c>
    </row>
    <row r="40" spans="1:8" s="42" customFormat="1" ht="33.75" customHeight="1">
      <c r="A40" s="36" t="s">
        <v>90</v>
      </c>
      <c r="B40" s="156" t="s">
        <v>179</v>
      </c>
      <c r="C40" s="155">
        <v>20</v>
      </c>
      <c r="D40" s="151" t="s">
        <v>65</v>
      </c>
      <c r="E40" s="33"/>
      <c r="F40" s="33"/>
      <c r="G40" s="52"/>
      <c r="H40" s="56">
        <f t="shared" si="2"/>
        <v>0</v>
      </c>
    </row>
    <row r="41" spans="1:8" s="42" customFormat="1" ht="33.75" customHeight="1">
      <c r="A41" s="36" t="s">
        <v>91</v>
      </c>
      <c r="B41" s="156" t="s">
        <v>180</v>
      </c>
      <c r="C41" s="155">
        <v>2</v>
      </c>
      <c r="D41" s="151" t="s">
        <v>65</v>
      </c>
      <c r="E41" s="33"/>
      <c r="F41" s="33"/>
      <c r="G41" s="52"/>
      <c r="H41" s="56">
        <f t="shared" si="2"/>
        <v>0</v>
      </c>
    </row>
    <row r="42" spans="1:8" s="42" customFormat="1" ht="33.75" customHeight="1">
      <c r="A42" s="36" t="s">
        <v>92</v>
      </c>
      <c r="B42" s="156" t="s">
        <v>181</v>
      </c>
      <c r="C42" s="155">
        <v>4</v>
      </c>
      <c r="D42" s="151" t="s">
        <v>65</v>
      </c>
      <c r="E42" s="37"/>
      <c r="F42" s="37"/>
      <c r="G42" s="53"/>
      <c r="H42" s="56">
        <f t="shared" si="2"/>
        <v>0</v>
      </c>
    </row>
    <row r="43" spans="1:8" s="42" customFormat="1" ht="33.75" customHeight="1">
      <c r="A43" s="36" t="s">
        <v>123</v>
      </c>
      <c r="B43" s="156" t="s">
        <v>182</v>
      </c>
      <c r="C43" s="155">
        <v>2</v>
      </c>
      <c r="D43" s="151" t="s">
        <v>65</v>
      </c>
      <c r="E43" s="33"/>
      <c r="F43" s="33"/>
      <c r="G43" s="52"/>
      <c r="H43" s="56">
        <f t="shared" si="2"/>
        <v>0</v>
      </c>
    </row>
    <row r="44" spans="1:8" s="42" customFormat="1" ht="66" customHeight="1">
      <c r="A44" s="36" t="s">
        <v>124</v>
      </c>
      <c r="B44" s="156" t="s">
        <v>183</v>
      </c>
      <c r="C44" s="155">
        <v>4</v>
      </c>
      <c r="D44" s="151" t="s">
        <v>65</v>
      </c>
      <c r="E44" s="33"/>
      <c r="F44" s="33"/>
      <c r="G44" s="52"/>
      <c r="H44" s="56">
        <f t="shared" si="2"/>
        <v>0</v>
      </c>
    </row>
    <row r="45" spans="1:8" s="42" customFormat="1" ht="117" customHeight="1">
      <c r="A45" s="36" t="s">
        <v>125</v>
      </c>
      <c r="B45" s="156" t="s">
        <v>184</v>
      </c>
      <c r="C45" s="155">
        <v>9</v>
      </c>
      <c r="D45" s="151" t="s">
        <v>65</v>
      </c>
      <c r="E45" s="33"/>
      <c r="F45" s="33"/>
      <c r="G45" s="52"/>
      <c r="H45" s="56">
        <f t="shared" si="2"/>
        <v>0</v>
      </c>
    </row>
    <row r="46" spans="1:8" s="42" customFormat="1" ht="35.25" customHeight="1">
      <c r="A46" s="36" t="s">
        <v>126</v>
      </c>
      <c r="B46" s="156" t="s">
        <v>185</v>
      </c>
      <c r="C46" s="155">
        <v>2</v>
      </c>
      <c r="D46" s="151" t="s">
        <v>65</v>
      </c>
      <c r="E46" s="33"/>
      <c r="F46" s="33"/>
      <c r="G46" s="52"/>
      <c r="H46" s="56">
        <f t="shared" si="2"/>
        <v>0</v>
      </c>
    </row>
    <row r="47" spans="1:8" s="42" customFormat="1" ht="38.25" customHeight="1">
      <c r="A47" s="36" t="s">
        <v>127</v>
      </c>
      <c r="B47" s="156" t="s">
        <v>186</v>
      </c>
      <c r="C47" s="155">
        <v>3</v>
      </c>
      <c r="D47" s="151" t="s">
        <v>65</v>
      </c>
      <c r="E47" s="33"/>
      <c r="F47" s="33"/>
      <c r="G47" s="52"/>
      <c r="H47" s="56">
        <f t="shared" si="2"/>
        <v>0</v>
      </c>
    </row>
    <row r="48" spans="1:8" s="42" customFormat="1" ht="39" customHeight="1">
      <c r="A48" s="36" t="s">
        <v>128</v>
      </c>
      <c r="B48" s="156" t="s">
        <v>187</v>
      </c>
      <c r="C48" s="155">
        <v>4</v>
      </c>
      <c r="D48" s="151" t="s">
        <v>65</v>
      </c>
      <c r="E48" s="33"/>
      <c r="F48" s="33"/>
      <c r="G48" s="52"/>
      <c r="H48" s="56">
        <f t="shared" si="2"/>
        <v>0</v>
      </c>
    </row>
    <row r="49" spans="1:8" s="42" customFormat="1" ht="84" customHeight="1">
      <c r="A49" s="36" t="s">
        <v>129</v>
      </c>
      <c r="B49" s="156" t="s">
        <v>188</v>
      </c>
      <c r="C49" s="155">
        <v>8</v>
      </c>
      <c r="D49" s="151" t="s">
        <v>65</v>
      </c>
      <c r="E49" s="33"/>
      <c r="F49" s="33"/>
      <c r="G49" s="52"/>
      <c r="H49" s="56">
        <f t="shared" si="2"/>
        <v>0</v>
      </c>
    </row>
    <row r="50" spans="1:8" s="42" customFormat="1" ht="60.75" customHeight="1">
      <c r="A50" s="36" t="s">
        <v>130</v>
      </c>
      <c r="B50" s="156" t="s">
        <v>189</v>
      </c>
      <c r="C50" s="155">
        <v>12</v>
      </c>
      <c r="D50" s="151" t="s">
        <v>65</v>
      </c>
      <c r="E50" s="33"/>
      <c r="F50" s="33"/>
      <c r="G50" s="52"/>
      <c r="H50" s="56">
        <f t="shared" si="2"/>
        <v>0</v>
      </c>
    </row>
    <row r="51" spans="1:8" s="42" customFormat="1" ht="60.75" customHeight="1">
      <c r="A51" s="36" t="s">
        <v>131</v>
      </c>
      <c r="B51" s="156" t="s">
        <v>190</v>
      </c>
      <c r="C51" s="155">
        <v>4</v>
      </c>
      <c r="D51" s="151" t="s">
        <v>65</v>
      </c>
      <c r="E51" s="37"/>
      <c r="F51" s="37"/>
      <c r="G51" s="53"/>
      <c r="H51" s="56">
        <f t="shared" si="2"/>
        <v>0</v>
      </c>
    </row>
    <row r="52" spans="1:8" s="42" customFormat="1" ht="60.75" customHeight="1">
      <c r="A52" s="36" t="s">
        <v>132</v>
      </c>
      <c r="B52" s="156" t="s">
        <v>191</v>
      </c>
      <c r="C52" s="155">
        <v>12</v>
      </c>
      <c r="D52" s="151" t="s">
        <v>65</v>
      </c>
      <c r="E52" s="33"/>
      <c r="F52" s="33"/>
      <c r="G52" s="52"/>
      <c r="H52" s="56">
        <f t="shared" si="2"/>
        <v>0</v>
      </c>
    </row>
    <row r="53" spans="1:8" s="42" customFormat="1" ht="62.25" customHeight="1">
      <c r="A53" s="36" t="s">
        <v>133</v>
      </c>
      <c r="B53" s="156" t="s">
        <v>192</v>
      </c>
      <c r="C53" s="155">
        <v>2</v>
      </c>
      <c r="D53" s="151" t="s">
        <v>65</v>
      </c>
      <c r="E53" s="33"/>
      <c r="F53" s="33"/>
      <c r="G53" s="52"/>
      <c r="H53" s="56">
        <f aca="true" t="shared" si="3" ref="H53:H61">ROUND(C53,2)*ROUND(G53,2)</f>
        <v>0</v>
      </c>
    </row>
    <row r="54" spans="1:8" s="42" customFormat="1" ht="64.5" customHeight="1">
      <c r="A54" s="36" t="s">
        <v>134</v>
      </c>
      <c r="B54" s="156" t="s">
        <v>193</v>
      </c>
      <c r="C54" s="155">
        <v>16</v>
      </c>
      <c r="D54" s="151" t="s">
        <v>65</v>
      </c>
      <c r="E54" s="33"/>
      <c r="F54" s="33"/>
      <c r="G54" s="52"/>
      <c r="H54" s="56">
        <f t="shared" si="3"/>
        <v>0</v>
      </c>
    </row>
    <row r="55" spans="1:8" s="42" customFormat="1" ht="64.5" customHeight="1">
      <c r="A55" s="36" t="s">
        <v>135</v>
      </c>
      <c r="B55" s="156" t="s">
        <v>194</v>
      </c>
      <c r="C55" s="155">
        <v>4</v>
      </c>
      <c r="D55" s="151" t="s">
        <v>65</v>
      </c>
      <c r="E55" s="33"/>
      <c r="F55" s="33"/>
      <c r="G55" s="52"/>
      <c r="H55" s="56">
        <f t="shared" si="3"/>
        <v>0</v>
      </c>
    </row>
    <row r="56" spans="1:8" s="42" customFormat="1" ht="64.5" customHeight="1">
      <c r="A56" s="36" t="s">
        <v>136</v>
      </c>
      <c r="B56" s="156" t="s">
        <v>195</v>
      </c>
      <c r="C56" s="155">
        <v>4</v>
      </c>
      <c r="D56" s="151" t="s">
        <v>65</v>
      </c>
      <c r="E56" s="33"/>
      <c r="F56" s="33"/>
      <c r="G56" s="52"/>
      <c r="H56" s="56">
        <f t="shared" si="3"/>
        <v>0</v>
      </c>
    </row>
    <row r="57" spans="1:8" s="42" customFormat="1" ht="30.75" customHeight="1">
      <c r="A57" s="36" t="s">
        <v>137</v>
      </c>
      <c r="B57" s="156" t="s">
        <v>196</v>
      </c>
      <c r="C57" s="155">
        <v>1</v>
      </c>
      <c r="D57" s="151" t="s">
        <v>65</v>
      </c>
      <c r="E57" s="33"/>
      <c r="F57" s="33"/>
      <c r="G57" s="52"/>
      <c r="H57" s="56">
        <f t="shared" si="3"/>
        <v>0</v>
      </c>
    </row>
    <row r="58" spans="1:8" s="42" customFormat="1" ht="30.75" customHeight="1">
      <c r="A58" s="36" t="s">
        <v>138</v>
      </c>
      <c r="B58" s="156" t="s">
        <v>197</v>
      </c>
      <c r="C58" s="155">
        <v>1</v>
      </c>
      <c r="D58" s="151" t="s">
        <v>65</v>
      </c>
      <c r="E58" s="33"/>
      <c r="F58" s="33"/>
      <c r="G58" s="52"/>
      <c r="H58" s="56">
        <f t="shared" si="3"/>
        <v>0</v>
      </c>
    </row>
    <row r="59" spans="1:8" s="42" customFormat="1" ht="50.25" customHeight="1">
      <c r="A59" s="36" t="s">
        <v>139</v>
      </c>
      <c r="B59" s="156" t="s">
        <v>198</v>
      </c>
      <c r="C59" s="155">
        <v>6</v>
      </c>
      <c r="D59" s="151" t="s">
        <v>65</v>
      </c>
      <c r="E59" s="33"/>
      <c r="F59" s="33"/>
      <c r="G59" s="52"/>
      <c r="H59" s="56">
        <f t="shared" si="3"/>
        <v>0</v>
      </c>
    </row>
    <row r="60" spans="1:8" s="42" customFormat="1" ht="42" customHeight="1">
      <c r="A60" s="36" t="s">
        <v>140</v>
      </c>
      <c r="B60" s="156" t="s">
        <v>199</v>
      </c>
      <c r="C60" s="155">
        <v>2</v>
      </c>
      <c r="D60" s="151" t="s">
        <v>65</v>
      </c>
      <c r="E60" s="37"/>
      <c r="F60" s="37"/>
      <c r="G60" s="53"/>
      <c r="H60" s="56">
        <f t="shared" si="3"/>
        <v>0</v>
      </c>
    </row>
    <row r="61" spans="1:8" s="42" customFormat="1" ht="48" customHeight="1">
      <c r="A61" s="36" t="s">
        <v>141</v>
      </c>
      <c r="B61" s="156" t="s">
        <v>200</v>
      </c>
      <c r="C61" s="155">
        <v>2</v>
      </c>
      <c r="D61" s="151" t="s">
        <v>65</v>
      </c>
      <c r="E61" s="33"/>
      <c r="F61" s="33"/>
      <c r="G61" s="52"/>
      <c r="H61" s="56">
        <f t="shared" si="3"/>
        <v>0</v>
      </c>
    </row>
    <row r="62" spans="1:8" s="42" customFormat="1" ht="48" customHeight="1">
      <c r="A62" s="36" t="s">
        <v>142</v>
      </c>
      <c r="B62" s="156" t="s">
        <v>201</v>
      </c>
      <c r="C62" s="155">
        <v>2</v>
      </c>
      <c r="D62" s="151" t="s">
        <v>65</v>
      </c>
      <c r="E62" s="33"/>
      <c r="F62" s="33"/>
      <c r="G62" s="52"/>
      <c r="H62" s="56">
        <f>ROUND(C62,2)*ROUND(G62,2)</f>
        <v>0</v>
      </c>
    </row>
    <row r="63" spans="1:8" s="42" customFormat="1" ht="48" customHeight="1">
      <c r="A63" s="36" t="s">
        <v>143</v>
      </c>
      <c r="B63" s="156" t="s">
        <v>202</v>
      </c>
      <c r="C63" s="155">
        <v>2</v>
      </c>
      <c r="D63" s="151" t="s">
        <v>65</v>
      </c>
      <c r="E63" s="33"/>
      <c r="F63" s="33"/>
      <c r="G63" s="52"/>
      <c r="H63" s="56">
        <f>ROUND(C63,2)*ROUND(G63,2)</f>
        <v>0</v>
      </c>
    </row>
    <row r="64" spans="1:8" s="42" customFormat="1" ht="50.25" customHeight="1">
      <c r="A64" s="36" t="s">
        <v>144</v>
      </c>
      <c r="B64" s="156" t="s">
        <v>203</v>
      </c>
      <c r="C64" s="155">
        <v>5</v>
      </c>
      <c r="D64" s="151" t="s">
        <v>65</v>
      </c>
      <c r="E64" s="33"/>
      <c r="F64" s="33"/>
      <c r="G64" s="52"/>
      <c r="H64" s="56">
        <f>ROUND(C64,2)*ROUND(G64,2)</f>
        <v>0</v>
      </c>
    </row>
    <row r="65" spans="1:8" s="42" customFormat="1" ht="38.25" customHeight="1">
      <c r="A65" s="36" t="s">
        <v>145</v>
      </c>
      <c r="B65" s="156" t="s">
        <v>204</v>
      </c>
      <c r="C65" s="155">
        <v>2</v>
      </c>
      <c r="D65" s="151" t="s">
        <v>65</v>
      </c>
      <c r="E65" s="37"/>
      <c r="F65" s="37"/>
      <c r="G65" s="53"/>
      <c r="H65" s="56">
        <f>ROUND(C65,2)*ROUND(G65,2)</f>
        <v>0</v>
      </c>
    </row>
    <row r="66" spans="1:8" s="42" customFormat="1" ht="45" customHeight="1">
      <c r="A66" s="36" t="s">
        <v>146</v>
      </c>
      <c r="B66" s="156" t="s">
        <v>205</v>
      </c>
      <c r="C66" s="155">
        <v>2</v>
      </c>
      <c r="D66" s="151" t="s">
        <v>65</v>
      </c>
      <c r="E66" s="33"/>
      <c r="F66" s="33"/>
      <c r="G66" s="52"/>
      <c r="H66" s="56">
        <f>ROUND(C66,2)*ROUND(G66,2)</f>
        <v>0</v>
      </c>
    </row>
    <row r="69" ht="48">
      <c r="B69" s="77" t="s">
        <v>120</v>
      </c>
    </row>
    <row r="70" ht="48">
      <c r="B70" s="77" t="s">
        <v>121</v>
      </c>
    </row>
    <row r="71" ht="60">
      <c r="B71" s="77" t="s">
        <v>122</v>
      </c>
    </row>
  </sheetData>
  <sheetProtection selectLockedCells="1" selectUnlockedCells="1"/>
  <mergeCells count="2">
    <mergeCell ref="G1:H1"/>
    <mergeCell ref="A1:B1"/>
  </mergeCells>
  <printOptions/>
  <pageMargins left="0.7" right="0.7" top="1.14375" bottom="1.14375" header="0.5118055555555555" footer="0.5118055555555555"/>
  <pageSetup horizontalDpi="300" verticalDpi="3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showGridLines="0" zoomScale="130" zoomScaleNormal="130" zoomScalePageLayoutView="0" workbookViewId="0" topLeftCell="A1">
      <selection activeCell="F5" sqref="F5"/>
    </sheetView>
  </sheetViews>
  <sheetFormatPr defaultColWidth="9.625" defaultRowHeight="14.25"/>
  <cols>
    <col min="1" max="1" width="5.75390625" style="38" customWidth="1"/>
    <col min="2" max="2" width="60.875" style="57" customWidth="1"/>
    <col min="3" max="3" width="10.25390625" style="58" customWidth="1"/>
    <col min="4" max="4" width="7.625" style="38" customWidth="1"/>
    <col min="5" max="5" width="18.25390625" style="57" customWidth="1"/>
    <col min="6" max="6" width="16.875" style="57" customWidth="1"/>
    <col min="7" max="7" width="16.75390625" style="57" customWidth="1"/>
    <col min="8" max="8" width="13.75390625" style="57" customWidth="1"/>
    <col min="9" max="10" width="15.125" style="57" customWidth="1"/>
    <col min="11" max="16384" width="9.625" style="57" customWidth="1"/>
  </cols>
  <sheetData>
    <row r="1" spans="1:8" ht="27.75" customHeight="1">
      <c r="A1" s="230" t="str">
        <f>formularz_oferty!C4</f>
        <v>DFP.271.14.2021.BM</v>
      </c>
      <c r="B1" s="230"/>
      <c r="C1" s="59"/>
      <c r="D1" s="60"/>
      <c r="E1" s="62"/>
      <c r="F1" s="62"/>
      <c r="G1" s="231" t="s">
        <v>321</v>
      </c>
      <c r="H1" s="232"/>
    </row>
    <row r="2" spans="1:8" ht="12">
      <c r="A2" s="60"/>
      <c r="B2" s="63" t="s">
        <v>55</v>
      </c>
      <c r="C2" s="64">
        <v>6</v>
      </c>
      <c r="D2" s="60"/>
      <c r="E2" s="63" t="s">
        <v>56</v>
      </c>
      <c r="F2" s="63"/>
      <c r="G2" s="62"/>
      <c r="H2" s="62"/>
    </row>
    <row r="3" spans="1:8" ht="12">
      <c r="A3" s="60"/>
      <c r="B3" s="63"/>
      <c r="C3" s="59"/>
      <c r="D3" s="60"/>
      <c r="E3" s="63"/>
      <c r="F3" s="63"/>
      <c r="G3" s="62"/>
      <c r="H3" s="62"/>
    </row>
    <row r="4" spans="1:8" ht="12">
      <c r="A4" s="87"/>
      <c r="B4" s="62"/>
      <c r="C4" s="59"/>
      <c r="D4" s="60"/>
      <c r="E4" s="62"/>
      <c r="F4" s="62"/>
      <c r="G4" s="62"/>
      <c r="H4" s="62"/>
    </row>
    <row r="5" spans="1:8" ht="12">
      <c r="A5" s="65"/>
      <c r="B5" s="66"/>
      <c r="C5" s="67"/>
      <c r="D5" s="68"/>
      <c r="E5" s="69" t="s">
        <v>14</v>
      </c>
      <c r="F5" s="121">
        <f>SUM(H8:H11)</f>
        <v>0</v>
      </c>
      <c r="G5" s="70"/>
      <c r="H5" s="70"/>
    </row>
    <row r="6" spans="1:8" ht="12">
      <c r="A6" s="68"/>
      <c r="B6" s="66"/>
      <c r="C6" s="67"/>
      <c r="D6" s="68"/>
      <c r="E6" s="70"/>
      <c r="F6" s="70"/>
      <c r="G6" s="70"/>
      <c r="H6" s="70"/>
    </row>
    <row r="7" spans="1:8" s="42" customFormat="1" ht="24">
      <c r="A7" s="158" t="s">
        <v>57</v>
      </c>
      <c r="B7" s="157" t="s">
        <v>58</v>
      </c>
      <c r="C7" s="88" t="s">
        <v>59</v>
      </c>
      <c r="D7" s="89" t="s">
        <v>60</v>
      </c>
      <c r="E7" s="89" t="s">
        <v>61</v>
      </c>
      <c r="F7" s="89" t="s">
        <v>62</v>
      </c>
      <c r="G7" s="89" t="s">
        <v>63</v>
      </c>
      <c r="H7" s="89" t="s">
        <v>64</v>
      </c>
    </row>
    <row r="8" spans="1:8" s="42" customFormat="1" ht="27.75" customHeight="1">
      <c r="A8" s="48" t="s">
        <v>12</v>
      </c>
      <c r="B8" s="159" t="s">
        <v>206</v>
      </c>
      <c r="C8" s="151">
        <v>400</v>
      </c>
      <c r="D8" s="151" t="s">
        <v>65</v>
      </c>
      <c r="E8" s="141"/>
      <c r="F8" s="141"/>
      <c r="G8" s="142"/>
      <c r="H8" s="134">
        <f>ROUND(C8,2)*ROUND(G8,2)</f>
        <v>0</v>
      </c>
    </row>
    <row r="9" spans="1:8" s="42" customFormat="1" ht="27.75" customHeight="1">
      <c r="A9" s="36" t="s">
        <v>30</v>
      </c>
      <c r="B9" s="159" t="s">
        <v>207</v>
      </c>
      <c r="C9" s="151">
        <v>100</v>
      </c>
      <c r="D9" s="151" t="s">
        <v>65</v>
      </c>
      <c r="E9" s="49"/>
      <c r="F9" s="49"/>
      <c r="G9" s="50"/>
      <c r="H9" s="51">
        <f>ROUND(C9,2)*ROUND(G9,2)</f>
        <v>0</v>
      </c>
    </row>
    <row r="10" spans="1:8" s="42" customFormat="1" ht="44.25" customHeight="1">
      <c r="A10" s="36" t="s">
        <v>31</v>
      </c>
      <c r="B10" s="159" t="s">
        <v>208</v>
      </c>
      <c r="C10" s="151">
        <v>100</v>
      </c>
      <c r="D10" s="151" t="s">
        <v>65</v>
      </c>
      <c r="E10" s="33"/>
      <c r="F10" s="33"/>
      <c r="G10" s="52"/>
      <c r="H10" s="51">
        <f>ROUND(C10,2)*ROUND(G10,2)</f>
        <v>0</v>
      </c>
    </row>
    <row r="11" spans="1:8" s="42" customFormat="1" ht="44.25" customHeight="1">
      <c r="A11" s="48" t="s">
        <v>32</v>
      </c>
      <c r="B11" s="159" t="s">
        <v>209</v>
      </c>
      <c r="C11" s="151">
        <v>100</v>
      </c>
      <c r="D11" s="151" t="s">
        <v>65</v>
      </c>
      <c r="E11" s="33"/>
      <c r="F11" s="33"/>
      <c r="G11" s="52"/>
      <c r="H11" s="51">
        <f>ROUND(C11,2)*ROUND(G11,2)</f>
        <v>0</v>
      </c>
    </row>
  </sheetData>
  <sheetProtection selectLockedCells="1" selectUnlockedCells="1"/>
  <mergeCells count="2">
    <mergeCell ref="G1:H1"/>
    <mergeCell ref="A1:B1"/>
  </mergeCells>
  <printOptions/>
  <pageMargins left="0.7" right="0.7" top="1.14375" bottom="1.14375" header="0.5118055555555555" footer="0.5118055555555555"/>
  <pageSetup horizontalDpi="300" verticalDpi="300" orientation="landscape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3"/>
  <sheetViews>
    <sheetView showGridLines="0" zoomScale="130" zoomScaleNormal="130" zoomScalePageLayoutView="0" workbookViewId="0" topLeftCell="A1">
      <selection activeCell="F6" sqref="F6"/>
    </sheetView>
  </sheetViews>
  <sheetFormatPr defaultColWidth="9.625" defaultRowHeight="14.25"/>
  <cols>
    <col min="1" max="1" width="5.75390625" style="38" customWidth="1"/>
    <col min="2" max="2" width="52.00390625" style="57" customWidth="1"/>
    <col min="3" max="3" width="10.25390625" style="58" customWidth="1"/>
    <col min="4" max="4" width="7.625" style="38" customWidth="1"/>
    <col min="5" max="5" width="17.50390625" style="57" customWidth="1"/>
    <col min="6" max="6" width="18.375" style="57" customWidth="1"/>
    <col min="7" max="7" width="15.375" style="57" customWidth="1"/>
    <col min="8" max="8" width="14.75390625" style="57" customWidth="1"/>
    <col min="9" max="10" width="15.125" style="57" customWidth="1"/>
    <col min="11" max="16384" width="9.625" style="57" customWidth="1"/>
  </cols>
  <sheetData>
    <row r="1" spans="1:8" ht="26.25" customHeight="1">
      <c r="A1" s="90"/>
      <c r="B1" s="90" t="str">
        <f>formularz_oferty!C4</f>
        <v>DFP.271.14.2021.BM</v>
      </c>
      <c r="C1" s="91"/>
      <c r="D1" s="90"/>
      <c r="E1" s="90"/>
      <c r="F1" s="90"/>
      <c r="G1" s="231" t="s">
        <v>321</v>
      </c>
      <c r="H1" s="232"/>
    </row>
    <row r="2" spans="1:8" ht="12">
      <c r="A2" s="90"/>
      <c r="B2" s="92" t="s">
        <v>55</v>
      </c>
      <c r="C2" s="93">
        <v>7</v>
      </c>
      <c r="D2" s="90"/>
      <c r="E2" s="92" t="s">
        <v>56</v>
      </c>
      <c r="F2" s="92"/>
      <c r="G2" s="90"/>
      <c r="H2" s="90"/>
    </row>
    <row r="3" spans="1:8" ht="12">
      <c r="A3" s="90"/>
      <c r="B3" s="94"/>
      <c r="C3" s="91"/>
      <c r="D3" s="90"/>
      <c r="E3" s="92"/>
      <c r="F3" s="92"/>
      <c r="G3" s="90"/>
      <c r="H3" s="90"/>
    </row>
    <row r="4" spans="1:8" ht="12">
      <c r="A4" s="90"/>
      <c r="B4" s="94"/>
      <c r="C4" s="91"/>
      <c r="D4" s="90"/>
      <c r="E4" s="92"/>
      <c r="F4" s="92"/>
      <c r="G4" s="90"/>
      <c r="H4" s="90"/>
    </row>
    <row r="5" spans="1:8" ht="12">
      <c r="A5" s="95"/>
      <c r="B5" s="95"/>
      <c r="C5" s="96"/>
      <c r="D5" s="97"/>
      <c r="E5" s="98" t="s">
        <v>14</v>
      </c>
      <c r="F5" s="121">
        <f>SUM(H8:H49)</f>
        <v>0</v>
      </c>
      <c r="G5" s="97"/>
      <c r="H5" s="97"/>
    </row>
    <row r="6" spans="1:8" ht="12">
      <c r="A6" s="97"/>
      <c r="B6" s="95"/>
      <c r="C6" s="96"/>
      <c r="D6" s="97"/>
      <c r="E6" s="97"/>
      <c r="F6" s="97"/>
      <c r="G6" s="97"/>
      <c r="H6" s="97"/>
    </row>
    <row r="7" spans="1:8" s="42" customFormat="1" ht="24">
      <c r="A7" s="98" t="s">
        <v>57</v>
      </c>
      <c r="B7" s="98" t="s">
        <v>58</v>
      </c>
      <c r="C7" s="99" t="s">
        <v>59</v>
      </c>
      <c r="D7" s="100" t="s">
        <v>60</v>
      </c>
      <c r="E7" s="100" t="s">
        <v>61</v>
      </c>
      <c r="F7" s="100" t="s">
        <v>62</v>
      </c>
      <c r="G7" s="100" t="s">
        <v>63</v>
      </c>
      <c r="H7" s="100" t="s">
        <v>64</v>
      </c>
    </row>
    <row r="8" spans="1:8" s="42" customFormat="1" ht="45" customHeight="1">
      <c r="A8" s="101">
        <v>1</v>
      </c>
      <c r="B8" s="162" t="s">
        <v>210</v>
      </c>
      <c r="C8" s="160">
        <v>1</v>
      </c>
      <c r="D8" s="161" t="s">
        <v>65</v>
      </c>
      <c r="E8" s="102"/>
      <c r="F8" s="102"/>
      <c r="G8" s="130"/>
      <c r="H8" s="131">
        <f>ROUND(C8,2)*ROUND(G8,2)</f>
        <v>0</v>
      </c>
    </row>
    <row r="9" spans="1:8" s="42" customFormat="1" ht="48" customHeight="1">
      <c r="A9" s="103">
        <v>2</v>
      </c>
      <c r="B9" s="162" t="s">
        <v>211</v>
      </c>
      <c r="C9" s="160">
        <v>1</v>
      </c>
      <c r="D9" s="161" t="s">
        <v>65</v>
      </c>
      <c r="E9" s="104"/>
      <c r="F9" s="104"/>
      <c r="G9" s="127"/>
      <c r="H9" s="131">
        <f>ROUND(C9,2)*ROUND(G9,2)</f>
        <v>0</v>
      </c>
    </row>
    <row r="10" spans="1:8" s="42" customFormat="1" ht="18.75" customHeight="1">
      <c r="A10" s="31">
        <v>3</v>
      </c>
      <c r="B10" s="162" t="s">
        <v>212</v>
      </c>
      <c r="C10" s="160">
        <v>2</v>
      </c>
      <c r="D10" s="161" t="s">
        <v>65</v>
      </c>
      <c r="E10" s="105"/>
      <c r="F10" s="105"/>
      <c r="G10" s="53"/>
      <c r="H10" s="131">
        <f>ROUND(C10,2)*ROUND(G10,2)</f>
        <v>0</v>
      </c>
    </row>
    <row r="11" spans="1:8" s="42" customFormat="1" ht="18.75" customHeight="1">
      <c r="A11" s="31">
        <v>4</v>
      </c>
      <c r="B11" s="162" t="s">
        <v>213</v>
      </c>
      <c r="C11" s="160">
        <v>2</v>
      </c>
      <c r="D11" s="161" t="s">
        <v>65</v>
      </c>
      <c r="E11" s="105"/>
      <c r="F11" s="105"/>
      <c r="G11" s="53"/>
      <c r="H11" s="132">
        <f>ROUND(C11,2)*ROUND(G11,2)</f>
        <v>0</v>
      </c>
    </row>
    <row r="12" spans="1:8" ht="18.75" customHeight="1">
      <c r="A12" s="106">
        <f>A11+1</f>
        <v>5</v>
      </c>
      <c r="B12" s="162" t="s">
        <v>214</v>
      </c>
      <c r="C12" s="160">
        <v>2</v>
      </c>
      <c r="D12" s="161" t="s">
        <v>65</v>
      </c>
      <c r="E12" s="107"/>
      <c r="F12" s="107"/>
      <c r="G12" s="128"/>
      <c r="H12" s="133">
        <f aca="true" t="shared" si="0" ref="H12:H28">ROUND(C12,2)*ROUND(G12,2)</f>
        <v>0</v>
      </c>
    </row>
    <row r="13" spans="1:8" ht="18.75" customHeight="1">
      <c r="A13" s="106">
        <f aca="true" t="shared" si="1" ref="A13:A28">A12+1</f>
        <v>6</v>
      </c>
      <c r="B13" s="162" t="s">
        <v>215</v>
      </c>
      <c r="C13" s="160">
        <v>1</v>
      </c>
      <c r="D13" s="161" t="s">
        <v>65</v>
      </c>
      <c r="E13" s="108"/>
      <c r="F13" s="108"/>
      <c r="G13" s="124"/>
      <c r="H13" s="131">
        <f t="shared" si="0"/>
        <v>0</v>
      </c>
    </row>
    <row r="14" spans="1:8" ht="18.75" customHeight="1">
      <c r="A14" s="106">
        <f t="shared" si="1"/>
        <v>7</v>
      </c>
      <c r="B14" s="162" t="s">
        <v>216</v>
      </c>
      <c r="C14" s="160">
        <v>1</v>
      </c>
      <c r="D14" s="161" t="s">
        <v>65</v>
      </c>
      <c r="E14" s="108"/>
      <c r="F14" s="108"/>
      <c r="G14" s="124"/>
      <c r="H14" s="131">
        <f t="shared" si="0"/>
        <v>0</v>
      </c>
    </row>
    <row r="15" spans="1:8" ht="18.75" customHeight="1">
      <c r="A15" s="106">
        <f t="shared" si="1"/>
        <v>8</v>
      </c>
      <c r="B15" s="162" t="s">
        <v>217</v>
      </c>
      <c r="C15" s="160">
        <v>2</v>
      </c>
      <c r="D15" s="161" t="s">
        <v>65</v>
      </c>
      <c r="E15" s="108"/>
      <c r="F15" s="108"/>
      <c r="G15" s="124"/>
      <c r="H15" s="131">
        <f t="shared" si="0"/>
        <v>0</v>
      </c>
    </row>
    <row r="16" spans="1:8" ht="18.75" customHeight="1">
      <c r="A16" s="106">
        <f t="shared" si="1"/>
        <v>9</v>
      </c>
      <c r="B16" s="162" t="s">
        <v>218</v>
      </c>
      <c r="C16" s="160">
        <v>1</v>
      </c>
      <c r="D16" s="161" t="s">
        <v>65</v>
      </c>
      <c r="E16" s="108"/>
      <c r="F16" s="108"/>
      <c r="G16" s="124"/>
      <c r="H16" s="131">
        <f t="shared" si="0"/>
        <v>0</v>
      </c>
    </row>
    <row r="17" spans="1:8" ht="18.75" customHeight="1">
      <c r="A17" s="106">
        <f t="shared" si="1"/>
        <v>10</v>
      </c>
      <c r="B17" s="162" t="s">
        <v>219</v>
      </c>
      <c r="C17" s="160">
        <v>1</v>
      </c>
      <c r="D17" s="161" t="s">
        <v>65</v>
      </c>
      <c r="E17" s="108"/>
      <c r="F17" s="108"/>
      <c r="G17" s="124"/>
      <c r="H17" s="131">
        <f t="shared" si="0"/>
        <v>0</v>
      </c>
    </row>
    <row r="18" spans="1:8" ht="18.75" customHeight="1">
      <c r="A18" s="106">
        <f t="shared" si="1"/>
        <v>11</v>
      </c>
      <c r="B18" s="162" t="s">
        <v>220</v>
      </c>
      <c r="C18" s="160">
        <v>2</v>
      </c>
      <c r="D18" s="161" t="s">
        <v>65</v>
      </c>
      <c r="E18" s="108"/>
      <c r="F18" s="108"/>
      <c r="G18" s="124"/>
      <c r="H18" s="131">
        <f t="shared" si="0"/>
        <v>0</v>
      </c>
    </row>
    <row r="19" spans="1:8" ht="18.75" customHeight="1">
      <c r="A19" s="106">
        <f t="shared" si="1"/>
        <v>12</v>
      </c>
      <c r="B19" s="162" t="s">
        <v>221</v>
      </c>
      <c r="C19" s="160">
        <v>1</v>
      </c>
      <c r="D19" s="161" t="s">
        <v>65</v>
      </c>
      <c r="E19" s="108"/>
      <c r="F19" s="108"/>
      <c r="G19" s="124"/>
      <c r="H19" s="131">
        <f t="shared" si="0"/>
        <v>0</v>
      </c>
    </row>
    <row r="20" spans="1:8" ht="18.75" customHeight="1">
      <c r="A20" s="106">
        <f t="shared" si="1"/>
        <v>13</v>
      </c>
      <c r="B20" s="162" t="s">
        <v>222</v>
      </c>
      <c r="C20" s="160">
        <v>1</v>
      </c>
      <c r="D20" s="161" t="s">
        <v>65</v>
      </c>
      <c r="E20" s="108"/>
      <c r="F20" s="108"/>
      <c r="G20" s="124"/>
      <c r="H20" s="131">
        <f t="shared" si="0"/>
        <v>0</v>
      </c>
    </row>
    <row r="21" spans="1:8" ht="18.75" customHeight="1">
      <c r="A21" s="106">
        <f t="shared" si="1"/>
        <v>14</v>
      </c>
      <c r="B21" s="162" t="s">
        <v>223</v>
      </c>
      <c r="C21" s="160">
        <v>1</v>
      </c>
      <c r="D21" s="161" t="s">
        <v>65</v>
      </c>
      <c r="E21" s="108"/>
      <c r="F21" s="108"/>
      <c r="G21" s="124"/>
      <c r="H21" s="131">
        <f t="shared" si="0"/>
        <v>0</v>
      </c>
    </row>
    <row r="22" spans="1:8" ht="18.75" customHeight="1">
      <c r="A22" s="106">
        <f t="shared" si="1"/>
        <v>15</v>
      </c>
      <c r="B22" s="162" t="s">
        <v>224</v>
      </c>
      <c r="C22" s="160">
        <v>1</v>
      </c>
      <c r="D22" s="161" t="s">
        <v>65</v>
      </c>
      <c r="E22" s="108"/>
      <c r="F22" s="108"/>
      <c r="G22" s="124"/>
      <c r="H22" s="131">
        <f t="shared" si="0"/>
        <v>0</v>
      </c>
    </row>
    <row r="23" spans="1:8" ht="18.75" customHeight="1">
      <c r="A23" s="106">
        <f t="shared" si="1"/>
        <v>16</v>
      </c>
      <c r="B23" s="162" t="s">
        <v>225</v>
      </c>
      <c r="C23" s="160">
        <v>1</v>
      </c>
      <c r="D23" s="161" t="s">
        <v>65</v>
      </c>
      <c r="E23" s="108"/>
      <c r="F23" s="108"/>
      <c r="G23" s="124"/>
      <c r="H23" s="131">
        <f t="shared" si="0"/>
        <v>0</v>
      </c>
    </row>
    <row r="24" spans="1:8" ht="18.75" customHeight="1">
      <c r="A24" s="106">
        <f t="shared" si="1"/>
        <v>17</v>
      </c>
      <c r="B24" s="162" t="s">
        <v>226</v>
      </c>
      <c r="C24" s="160">
        <v>2</v>
      </c>
      <c r="D24" s="161" t="s">
        <v>65</v>
      </c>
      <c r="E24" s="108"/>
      <c r="F24" s="108"/>
      <c r="G24" s="124"/>
      <c r="H24" s="131">
        <f t="shared" si="0"/>
        <v>0</v>
      </c>
    </row>
    <row r="25" spans="1:8" ht="36.75" customHeight="1">
      <c r="A25" s="106">
        <f t="shared" si="1"/>
        <v>18</v>
      </c>
      <c r="B25" s="162" t="s">
        <v>227</v>
      </c>
      <c r="C25" s="160">
        <v>1</v>
      </c>
      <c r="D25" s="161" t="s">
        <v>65</v>
      </c>
      <c r="E25" s="108"/>
      <c r="F25" s="108"/>
      <c r="G25" s="124"/>
      <c r="H25" s="131">
        <f t="shared" si="0"/>
        <v>0</v>
      </c>
    </row>
    <row r="26" spans="1:8" ht="36.75" customHeight="1">
      <c r="A26" s="106">
        <f t="shared" si="1"/>
        <v>19</v>
      </c>
      <c r="B26" s="162" t="s">
        <v>228</v>
      </c>
      <c r="C26" s="160">
        <v>1</v>
      </c>
      <c r="D26" s="161" t="s">
        <v>65</v>
      </c>
      <c r="E26" s="108"/>
      <c r="F26" s="108"/>
      <c r="G26" s="124"/>
      <c r="H26" s="131">
        <f t="shared" si="0"/>
        <v>0</v>
      </c>
    </row>
    <row r="27" spans="1:8" ht="36.75" customHeight="1">
      <c r="A27" s="106">
        <f t="shared" si="1"/>
        <v>20</v>
      </c>
      <c r="B27" s="162" t="s">
        <v>229</v>
      </c>
      <c r="C27" s="160">
        <v>2</v>
      </c>
      <c r="D27" s="161" t="s">
        <v>65</v>
      </c>
      <c r="E27" s="108"/>
      <c r="F27" s="108"/>
      <c r="G27" s="124"/>
      <c r="H27" s="131">
        <f t="shared" si="0"/>
        <v>0</v>
      </c>
    </row>
    <row r="28" spans="1:8" ht="36.75" customHeight="1">
      <c r="A28" s="106">
        <f t="shared" si="1"/>
        <v>21</v>
      </c>
      <c r="B28" s="162" t="s">
        <v>230</v>
      </c>
      <c r="C28" s="160">
        <v>1</v>
      </c>
      <c r="D28" s="161" t="s">
        <v>65</v>
      </c>
      <c r="E28" s="108"/>
      <c r="F28" s="108"/>
      <c r="G28" s="124"/>
      <c r="H28" s="131">
        <f t="shared" si="0"/>
        <v>0</v>
      </c>
    </row>
    <row r="29" spans="1:8" ht="36.75" customHeight="1">
      <c r="A29" s="106">
        <v>22</v>
      </c>
      <c r="B29" s="162" t="s">
        <v>231</v>
      </c>
      <c r="C29" s="160">
        <v>1</v>
      </c>
      <c r="D29" s="161" t="s">
        <v>65</v>
      </c>
      <c r="E29" s="108"/>
      <c r="F29" s="108"/>
      <c r="G29" s="124"/>
      <c r="H29" s="131">
        <f aca="true" t="shared" si="2" ref="H29:H34">ROUND(C29,2)*ROUND(G29,2)</f>
        <v>0</v>
      </c>
    </row>
    <row r="30" spans="1:8" ht="27.75" customHeight="1">
      <c r="A30" s="106">
        <f>A29+1</f>
        <v>23</v>
      </c>
      <c r="B30" s="162" t="s">
        <v>232</v>
      </c>
      <c r="C30" s="160">
        <v>2</v>
      </c>
      <c r="D30" s="161" t="s">
        <v>65</v>
      </c>
      <c r="E30" s="108"/>
      <c r="F30" s="108"/>
      <c r="G30" s="124"/>
      <c r="H30" s="131">
        <f t="shared" si="2"/>
        <v>0</v>
      </c>
    </row>
    <row r="31" spans="1:8" ht="27.75" customHeight="1">
      <c r="A31" s="106">
        <f>A30+1</f>
        <v>24</v>
      </c>
      <c r="B31" s="162" t="s">
        <v>233</v>
      </c>
      <c r="C31" s="160">
        <v>2</v>
      </c>
      <c r="D31" s="161" t="s">
        <v>65</v>
      </c>
      <c r="E31" s="108"/>
      <c r="F31" s="108"/>
      <c r="G31" s="124"/>
      <c r="H31" s="131">
        <f t="shared" si="2"/>
        <v>0</v>
      </c>
    </row>
    <row r="32" spans="1:8" ht="27.75" customHeight="1">
      <c r="A32" s="106">
        <f>A31+1</f>
        <v>25</v>
      </c>
      <c r="B32" s="162" t="s">
        <v>234</v>
      </c>
      <c r="C32" s="160">
        <v>2</v>
      </c>
      <c r="D32" s="161" t="s">
        <v>65</v>
      </c>
      <c r="E32" s="108"/>
      <c r="F32" s="108"/>
      <c r="G32" s="124"/>
      <c r="H32" s="131">
        <f t="shared" si="2"/>
        <v>0</v>
      </c>
    </row>
    <row r="33" spans="1:8" ht="36.75" customHeight="1">
      <c r="A33" s="106">
        <f>A32+1</f>
        <v>26</v>
      </c>
      <c r="B33" s="162" t="s">
        <v>235</v>
      </c>
      <c r="C33" s="160">
        <v>1</v>
      </c>
      <c r="D33" s="161" t="s">
        <v>65</v>
      </c>
      <c r="E33" s="108"/>
      <c r="F33" s="108"/>
      <c r="G33" s="124"/>
      <c r="H33" s="131">
        <f t="shared" si="2"/>
        <v>0</v>
      </c>
    </row>
    <row r="34" spans="1:8" ht="36.75" customHeight="1">
      <c r="A34" s="106">
        <f>A33+1</f>
        <v>27</v>
      </c>
      <c r="B34" s="162" t="s">
        <v>236</v>
      </c>
      <c r="C34" s="160">
        <v>1</v>
      </c>
      <c r="D34" s="161" t="s">
        <v>65</v>
      </c>
      <c r="E34" s="108"/>
      <c r="F34" s="108"/>
      <c r="G34" s="124"/>
      <c r="H34" s="131">
        <f t="shared" si="2"/>
        <v>0</v>
      </c>
    </row>
    <row r="35" spans="1:8" ht="36.75" customHeight="1">
      <c r="A35" s="129">
        <v>28</v>
      </c>
      <c r="B35" s="162" t="s">
        <v>237</v>
      </c>
      <c r="C35" s="160">
        <v>1</v>
      </c>
      <c r="D35" s="161" t="s">
        <v>65</v>
      </c>
      <c r="E35" s="108"/>
      <c r="F35" s="108"/>
      <c r="G35" s="124"/>
      <c r="H35" s="131">
        <f aca="true" t="shared" si="3" ref="H35:H44">ROUND(C35,2)*ROUND(G35,2)</f>
        <v>0</v>
      </c>
    </row>
    <row r="36" spans="1:8" ht="27.75" customHeight="1">
      <c r="A36" s="129">
        <f aca="true" t="shared" si="4" ref="A36:A49">A35+1</f>
        <v>29</v>
      </c>
      <c r="B36" s="162" t="s">
        <v>238</v>
      </c>
      <c r="C36" s="160">
        <v>2</v>
      </c>
      <c r="D36" s="161" t="s">
        <v>65</v>
      </c>
      <c r="E36" s="108"/>
      <c r="F36" s="108"/>
      <c r="G36" s="124"/>
      <c r="H36" s="131">
        <f t="shared" si="3"/>
        <v>0</v>
      </c>
    </row>
    <row r="37" spans="1:8" ht="36.75" customHeight="1">
      <c r="A37" s="129">
        <f t="shared" si="4"/>
        <v>30</v>
      </c>
      <c r="B37" s="162" t="s">
        <v>239</v>
      </c>
      <c r="C37" s="160">
        <v>2</v>
      </c>
      <c r="D37" s="161" t="s">
        <v>65</v>
      </c>
      <c r="E37" s="108"/>
      <c r="F37" s="108"/>
      <c r="G37" s="124"/>
      <c r="H37" s="131">
        <f t="shared" si="3"/>
        <v>0</v>
      </c>
    </row>
    <row r="38" spans="1:8" ht="36.75" customHeight="1">
      <c r="A38" s="129">
        <f t="shared" si="4"/>
        <v>31</v>
      </c>
      <c r="B38" s="162" t="s">
        <v>240</v>
      </c>
      <c r="C38" s="160">
        <v>2</v>
      </c>
      <c r="D38" s="161" t="s">
        <v>65</v>
      </c>
      <c r="E38" s="108"/>
      <c r="F38" s="108"/>
      <c r="G38" s="124"/>
      <c r="H38" s="131">
        <f t="shared" si="3"/>
        <v>0</v>
      </c>
    </row>
    <row r="39" spans="1:8" ht="24" customHeight="1">
      <c r="A39" s="129">
        <f t="shared" si="4"/>
        <v>32</v>
      </c>
      <c r="B39" s="162" t="s">
        <v>241</v>
      </c>
      <c r="C39" s="160">
        <v>2</v>
      </c>
      <c r="D39" s="161" t="s">
        <v>65</v>
      </c>
      <c r="E39" s="108"/>
      <c r="F39" s="108"/>
      <c r="G39" s="124"/>
      <c r="H39" s="131">
        <f t="shared" si="3"/>
        <v>0</v>
      </c>
    </row>
    <row r="40" spans="1:8" ht="23.25" customHeight="1">
      <c r="A40" s="106">
        <f t="shared" si="4"/>
        <v>33</v>
      </c>
      <c r="B40" s="162" t="s">
        <v>242</v>
      </c>
      <c r="C40" s="160">
        <v>100</v>
      </c>
      <c r="D40" s="161" t="s">
        <v>65</v>
      </c>
      <c r="E40" s="108"/>
      <c r="F40" s="108"/>
      <c r="G40" s="124"/>
      <c r="H40" s="131">
        <f t="shared" si="3"/>
        <v>0</v>
      </c>
    </row>
    <row r="41" spans="1:8" ht="23.25" customHeight="1">
      <c r="A41" s="106">
        <f t="shared" si="4"/>
        <v>34</v>
      </c>
      <c r="B41" s="162" t="s">
        <v>243</v>
      </c>
      <c r="C41" s="160">
        <v>100</v>
      </c>
      <c r="D41" s="161" t="s">
        <v>65</v>
      </c>
      <c r="E41" s="108"/>
      <c r="F41" s="108"/>
      <c r="G41" s="124"/>
      <c r="H41" s="131">
        <f t="shared" si="3"/>
        <v>0</v>
      </c>
    </row>
    <row r="42" spans="1:8" ht="23.25" customHeight="1">
      <c r="A42" s="129">
        <f t="shared" si="4"/>
        <v>35</v>
      </c>
      <c r="B42" s="162" t="s">
        <v>244</v>
      </c>
      <c r="C42" s="160">
        <v>150</v>
      </c>
      <c r="D42" s="161" t="s">
        <v>65</v>
      </c>
      <c r="E42" s="108"/>
      <c r="F42" s="108"/>
      <c r="G42" s="124"/>
      <c r="H42" s="131">
        <f t="shared" si="3"/>
        <v>0</v>
      </c>
    </row>
    <row r="43" spans="1:8" ht="23.25" customHeight="1">
      <c r="A43" s="129">
        <f t="shared" si="4"/>
        <v>36</v>
      </c>
      <c r="B43" s="162" t="s">
        <v>245</v>
      </c>
      <c r="C43" s="160">
        <v>100</v>
      </c>
      <c r="D43" s="161" t="s">
        <v>65</v>
      </c>
      <c r="E43" s="108"/>
      <c r="F43" s="108"/>
      <c r="G43" s="124"/>
      <c r="H43" s="131">
        <f t="shared" si="3"/>
        <v>0</v>
      </c>
    </row>
    <row r="44" spans="1:8" ht="23.25" customHeight="1">
      <c r="A44" s="129">
        <f t="shared" si="4"/>
        <v>37</v>
      </c>
      <c r="B44" s="162" t="s">
        <v>246</v>
      </c>
      <c r="C44" s="160">
        <v>100</v>
      </c>
      <c r="D44" s="161" t="s">
        <v>65</v>
      </c>
      <c r="E44" s="108"/>
      <c r="F44" s="108"/>
      <c r="G44" s="124"/>
      <c r="H44" s="131">
        <f t="shared" si="3"/>
        <v>0</v>
      </c>
    </row>
    <row r="45" spans="1:8" ht="23.25" customHeight="1">
      <c r="A45" s="106">
        <f t="shared" si="4"/>
        <v>38</v>
      </c>
      <c r="B45" s="162" t="s">
        <v>247</v>
      </c>
      <c r="C45" s="160">
        <v>50</v>
      </c>
      <c r="D45" s="161" t="s">
        <v>65</v>
      </c>
      <c r="E45" s="108"/>
      <c r="F45" s="108"/>
      <c r="G45" s="124"/>
      <c r="H45" s="131">
        <f>ROUND(C45,2)*ROUND(G45,2)</f>
        <v>0</v>
      </c>
    </row>
    <row r="46" spans="1:8" ht="23.25" customHeight="1">
      <c r="A46" s="106">
        <f t="shared" si="4"/>
        <v>39</v>
      </c>
      <c r="B46" s="162" t="s">
        <v>248</v>
      </c>
      <c r="C46" s="160">
        <v>50</v>
      </c>
      <c r="D46" s="161" t="s">
        <v>65</v>
      </c>
      <c r="E46" s="108"/>
      <c r="F46" s="108"/>
      <c r="G46" s="124"/>
      <c r="H46" s="131">
        <f>ROUND(C46,2)*ROUND(G46,2)</f>
        <v>0</v>
      </c>
    </row>
    <row r="47" spans="1:8" ht="23.25" customHeight="1">
      <c r="A47" s="129">
        <f t="shared" si="4"/>
        <v>40</v>
      </c>
      <c r="B47" s="162" t="s">
        <v>249</v>
      </c>
      <c r="C47" s="160">
        <v>25</v>
      </c>
      <c r="D47" s="161" t="s">
        <v>65</v>
      </c>
      <c r="E47" s="108"/>
      <c r="F47" s="108"/>
      <c r="G47" s="124"/>
      <c r="H47" s="131">
        <f>ROUND(C47,2)*ROUND(G47,2)</f>
        <v>0</v>
      </c>
    </row>
    <row r="48" spans="1:8" ht="23.25" customHeight="1">
      <c r="A48" s="129">
        <f t="shared" si="4"/>
        <v>41</v>
      </c>
      <c r="B48" s="162" t="s">
        <v>250</v>
      </c>
      <c r="C48" s="160">
        <v>50</v>
      </c>
      <c r="D48" s="161" t="s">
        <v>65</v>
      </c>
      <c r="E48" s="108"/>
      <c r="F48" s="108"/>
      <c r="G48" s="124"/>
      <c r="H48" s="131">
        <f>ROUND(C48,2)*ROUND(G48,2)</f>
        <v>0</v>
      </c>
    </row>
    <row r="49" spans="1:8" ht="23.25" customHeight="1">
      <c r="A49" s="129">
        <f t="shared" si="4"/>
        <v>42</v>
      </c>
      <c r="B49" s="162" t="s">
        <v>251</v>
      </c>
      <c r="C49" s="160">
        <v>50</v>
      </c>
      <c r="D49" s="161" t="s">
        <v>65</v>
      </c>
      <c r="E49" s="108"/>
      <c r="F49" s="108"/>
      <c r="G49" s="124"/>
      <c r="H49" s="131">
        <f>ROUND(C49,2)*ROUND(G49,2)</f>
        <v>0</v>
      </c>
    </row>
    <row r="50" spans="2:3" ht="17.25" customHeight="1">
      <c r="B50" s="234"/>
      <c r="C50" s="234"/>
    </row>
    <row r="51" ht="60">
      <c r="B51" s="77" t="s">
        <v>120</v>
      </c>
    </row>
    <row r="52" ht="60">
      <c r="B52" s="77" t="s">
        <v>121</v>
      </c>
    </row>
    <row r="53" ht="72">
      <c r="B53" s="77" t="s">
        <v>122</v>
      </c>
    </row>
  </sheetData>
  <sheetProtection selectLockedCells="1" selectUnlockedCells="1"/>
  <mergeCells count="2">
    <mergeCell ref="G1:H1"/>
    <mergeCell ref="B50:C50"/>
  </mergeCells>
  <printOptions/>
  <pageMargins left="0.7" right="0.7" top="1.14375" bottom="1.14375" header="0.5118055555555555" footer="0.5118055555555555"/>
  <pageSetup horizontalDpi="300" verticalDpi="300" orientation="landscape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H27"/>
  <sheetViews>
    <sheetView showGridLines="0" tabSelected="1" zoomScale="130" zoomScaleNormal="130" zoomScalePageLayoutView="0" workbookViewId="0" topLeftCell="A1">
      <selection activeCell="D8" sqref="D8"/>
    </sheetView>
  </sheetViews>
  <sheetFormatPr defaultColWidth="9.25390625" defaultRowHeight="14.25"/>
  <cols>
    <col min="1" max="1" width="5.50390625" style="57" customWidth="1"/>
    <col min="2" max="2" width="61.25390625" style="57" customWidth="1"/>
    <col min="3" max="3" width="9.75390625" style="109" customWidth="1"/>
    <col min="4" max="4" width="7.375" style="38" customWidth="1"/>
    <col min="5" max="5" width="16.00390625" style="57" customWidth="1"/>
    <col min="6" max="6" width="12.75390625" style="57" customWidth="1"/>
    <col min="7" max="7" width="13.75390625" style="57" customWidth="1"/>
    <col min="8" max="10" width="14.625" style="57" customWidth="1"/>
    <col min="11" max="16384" width="9.25390625" style="57" customWidth="1"/>
  </cols>
  <sheetData>
    <row r="1" spans="1:8" ht="24" customHeight="1">
      <c r="A1" s="230" t="str">
        <f>formularz_oferty!C4</f>
        <v>DFP.271.14.2021.BM</v>
      </c>
      <c r="B1" s="230"/>
      <c r="C1" s="110"/>
      <c r="D1" s="60"/>
      <c r="E1" s="62"/>
      <c r="F1" s="62"/>
      <c r="G1" s="231" t="s">
        <v>321</v>
      </c>
      <c r="H1" s="232"/>
    </row>
    <row r="2" spans="1:8" ht="12">
      <c r="A2" s="62"/>
      <c r="B2" s="63" t="s">
        <v>55</v>
      </c>
      <c r="C2" s="111">
        <v>8</v>
      </c>
      <c r="D2" s="60"/>
      <c r="E2" s="112" t="s">
        <v>56</v>
      </c>
      <c r="F2" s="63"/>
      <c r="G2" s="62"/>
      <c r="H2" s="62"/>
    </row>
    <row r="3" spans="1:8" ht="12">
      <c r="A3" s="62"/>
      <c r="B3" s="63"/>
      <c r="C3" s="110"/>
      <c r="D3" s="60"/>
      <c r="E3" s="63"/>
      <c r="F3" s="63"/>
      <c r="G3" s="62"/>
      <c r="H3" s="62"/>
    </row>
    <row r="4" spans="1:8" ht="12">
      <c r="A4" s="63"/>
      <c r="B4" s="113"/>
      <c r="C4" s="110"/>
      <c r="D4" s="60"/>
      <c r="E4" s="62"/>
      <c r="F4" s="62"/>
      <c r="G4" s="62"/>
      <c r="H4" s="62"/>
    </row>
    <row r="5" spans="1:8" ht="24">
      <c r="A5" s="66"/>
      <c r="B5" s="66"/>
      <c r="C5" s="114"/>
      <c r="D5" s="68"/>
      <c r="E5" s="69" t="s">
        <v>14</v>
      </c>
      <c r="F5" s="121">
        <f>SUM(H8:H10)</f>
        <v>0</v>
      </c>
      <c r="G5" s="196" t="s">
        <v>290</v>
      </c>
      <c r="H5" s="70"/>
    </row>
    <row r="6" spans="1:8" ht="12">
      <c r="A6" s="70"/>
      <c r="B6" s="66"/>
      <c r="C6" s="114"/>
      <c r="D6" s="68"/>
      <c r="E6" s="70"/>
      <c r="F6" s="70"/>
      <c r="G6" s="70"/>
      <c r="H6" s="70"/>
    </row>
    <row r="7" spans="1:8" s="42" customFormat="1" ht="60">
      <c r="A7" s="28" t="s">
        <v>57</v>
      </c>
      <c r="B7" s="28" t="s">
        <v>254</v>
      </c>
      <c r="C7" s="115" t="s">
        <v>66</v>
      </c>
      <c r="D7" s="28" t="s">
        <v>60</v>
      </c>
      <c r="E7" s="116" t="s">
        <v>309</v>
      </c>
      <c r="F7" s="28" t="s">
        <v>310</v>
      </c>
      <c r="G7" s="28" t="s">
        <v>258</v>
      </c>
      <c r="H7" s="28" t="s">
        <v>311</v>
      </c>
    </row>
    <row r="8" spans="1:8" s="219" customFormat="1" ht="204" customHeight="1">
      <c r="A8" s="215">
        <v>1</v>
      </c>
      <c r="B8" s="147" t="s">
        <v>326</v>
      </c>
      <c r="C8" s="145">
        <v>12</v>
      </c>
      <c r="D8" s="145" t="s">
        <v>260</v>
      </c>
      <c r="E8" s="216"/>
      <c r="F8" s="216"/>
      <c r="G8" s="217"/>
      <c r="H8" s="218">
        <f>ROUND(C8,2)*ROUND(G8,2)</f>
        <v>0</v>
      </c>
    </row>
    <row r="9" spans="1:8" s="219" customFormat="1" ht="43.5" customHeight="1">
      <c r="A9" s="220" t="s">
        <v>57</v>
      </c>
      <c r="B9" s="220" t="s">
        <v>58</v>
      </c>
      <c r="C9" s="221" t="s">
        <v>66</v>
      </c>
      <c r="D9" s="220" t="s">
        <v>60</v>
      </c>
      <c r="E9" s="222" t="s">
        <v>61</v>
      </c>
      <c r="F9" s="220" t="s">
        <v>62</v>
      </c>
      <c r="G9" s="220" t="s">
        <v>67</v>
      </c>
      <c r="H9" s="220" t="s">
        <v>64</v>
      </c>
    </row>
    <row r="10" spans="1:8" s="219" customFormat="1" ht="47.25" customHeight="1">
      <c r="A10" s="215">
        <v>2</v>
      </c>
      <c r="B10" s="209" t="s">
        <v>320</v>
      </c>
      <c r="C10" s="145">
        <v>11</v>
      </c>
      <c r="D10" s="145" t="s">
        <v>308</v>
      </c>
      <c r="E10" s="216"/>
      <c r="F10" s="216"/>
      <c r="G10" s="217"/>
      <c r="H10" s="218">
        <f>ROUND(C10,2)*ROUND(G10,2)</f>
        <v>0</v>
      </c>
    </row>
    <row r="11" ht="12">
      <c r="B11" s="74"/>
    </row>
    <row r="12" spans="1:8" s="175" customFormat="1" ht="42.75" customHeight="1">
      <c r="A12" s="170" t="s">
        <v>57</v>
      </c>
      <c r="B12" s="171" t="s">
        <v>261</v>
      </c>
      <c r="C12" s="235" t="s">
        <v>262</v>
      </c>
      <c r="D12" s="236"/>
      <c r="E12" s="172" t="s">
        <v>255</v>
      </c>
      <c r="F12" s="171" t="s">
        <v>312</v>
      </c>
      <c r="G12" s="184" t="s">
        <v>263</v>
      </c>
      <c r="H12" s="185" t="s">
        <v>288</v>
      </c>
    </row>
    <row r="13" spans="1:8" s="175" customFormat="1" ht="23.25" customHeight="1">
      <c r="A13" s="166" t="s">
        <v>12</v>
      </c>
      <c r="B13" s="176" t="s">
        <v>318</v>
      </c>
      <c r="C13" s="237">
        <v>1040</v>
      </c>
      <c r="D13" s="238"/>
      <c r="E13" s="165" t="s">
        <v>265</v>
      </c>
      <c r="F13" s="212">
        <v>0.55</v>
      </c>
      <c r="G13" s="180"/>
      <c r="H13" s="187">
        <f>(D13*F13*G13)/1000</f>
        <v>0</v>
      </c>
    </row>
    <row r="15" spans="1:2" ht="21" customHeight="1">
      <c r="A15" s="170" t="s">
        <v>57</v>
      </c>
      <c r="B15" s="188" t="s">
        <v>266</v>
      </c>
    </row>
    <row r="16" spans="1:7" s="175" customFormat="1" ht="76.5">
      <c r="A16" s="166" t="s">
        <v>12</v>
      </c>
      <c r="B16" s="190" t="s">
        <v>313</v>
      </c>
      <c r="C16" s="183"/>
      <c r="D16" s="182"/>
      <c r="E16" s="182"/>
      <c r="F16" s="182"/>
      <c r="G16" s="182"/>
    </row>
    <row r="17" spans="1:7" s="175" customFormat="1" ht="35.25" customHeight="1">
      <c r="A17" s="214" t="s">
        <v>30</v>
      </c>
      <c r="B17" s="203" t="s">
        <v>279</v>
      </c>
      <c r="C17" s="183"/>
      <c r="D17" s="182"/>
      <c r="E17" s="182"/>
      <c r="F17" s="182"/>
      <c r="G17" s="182"/>
    </row>
    <row r="18" spans="1:7" s="175" customFormat="1" ht="35.25" customHeight="1">
      <c r="A18" s="214" t="s">
        <v>31</v>
      </c>
      <c r="B18" s="203" t="s">
        <v>317</v>
      </c>
      <c r="C18" s="183"/>
      <c r="D18" s="182"/>
      <c r="E18" s="182"/>
      <c r="F18" s="182"/>
      <c r="G18" s="182"/>
    </row>
    <row r="19" spans="1:7" s="175" customFormat="1" ht="64.5" customHeight="1">
      <c r="A19" s="214" t="s">
        <v>32</v>
      </c>
      <c r="B19" s="203" t="s">
        <v>314</v>
      </c>
      <c r="C19" s="183"/>
      <c r="D19" s="182"/>
      <c r="E19" s="182"/>
      <c r="F19" s="182"/>
      <c r="G19" s="182"/>
    </row>
    <row r="20" spans="1:7" s="175" customFormat="1" ht="66" customHeight="1">
      <c r="A20" s="214" t="s">
        <v>33</v>
      </c>
      <c r="B20" s="203" t="s">
        <v>315</v>
      </c>
      <c r="C20" s="183"/>
      <c r="D20" s="182"/>
      <c r="E20" s="182"/>
      <c r="F20" s="182"/>
      <c r="G20" s="182"/>
    </row>
    <row r="21" spans="1:7" s="175" customFormat="1" ht="24.75" customHeight="1">
      <c r="A21" s="214" t="s">
        <v>35</v>
      </c>
      <c r="B21" s="203" t="s">
        <v>281</v>
      </c>
      <c r="C21" s="183"/>
      <c r="D21" s="182"/>
      <c r="E21" s="182"/>
      <c r="F21" s="182"/>
      <c r="G21" s="182"/>
    </row>
    <row r="22" spans="1:7" s="175" customFormat="1" ht="24.75" customHeight="1">
      <c r="A22" s="214" t="s">
        <v>36</v>
      </c>
      <c r="B22" s="203" t="s">
        <v>282</v>
      </c>
      <c r="C22" s="183"/>
      <c r="D22" s="182"/>
      <c r="E22" s="182"/>
      <c r="F22" s="182"/>
      <c r="G22" s="182"/>
    </row>
    <row r="23" spans="1:7" s="175" customFormat="1" ht="39" customHeight="1">
      <c r="A23" s="214" t="s">
        <v>38</v>
      </c>
      <c r="B23" s="203" t="s">
        <v>283</v>
      </c>
      <c r="C23" s="183"/>
      <c r="D23" s="182"/>
      <c r="E23" s="182"/>
      <c r="F23" s="182"/>
      <c r="G23" s="182"/>
    </row>
    <row r="24" spans="1:7" s="175" customFormat="1" ht="33.75" customHeight="1">
      <c r="A24" s="214" t="s">
        <v>40</v>
      </c>
      <c r="B24" s="203" t="s">
        <v>284</v>
      </c>
      <c r="C24" s="183"/>
      <c r="D24" s="182"/>
      <c r="E24" s="182"/>
      <c r="F24" s="182"/>
      <c r="G24" s="182"/>
    </row>
    <row r="25" spans="1:7" s="175" customFormat="1" ht="34.5" customHeight="1">
      <c r="A25" s="214" t="s">
        <v>41</v>
      </c>
      <c r="B25" s="203" t="s">
        <v>316</v>
      </c>
      <c r="C25" s="183"/>
      <c r="D25" s="182"/>
      <c r="E25" s="182"/>
      <c r="F25" s="182"/>
      <c r="G25" s="182"/>
    </row>
    <row r="26" ht="12">
      <c r="B26" s="213"/>
    </row>
    <row r="27" ht="25.5">
      <c r="B27" s="166" t="s">
        <v>287</v>
      </c>
    </row>
  </sheetData>
  <sheetProtection selectLockedCells="1" selectUnlockedCells="1"/>
  <mergeCells count="4">
    <mergeCell ref="G1:H1"/>
    <mergeCell ref="A1:B1"/>
    <mergeCell ref="C12:D12"/>
    <mergeCell ref="C13:D13"/>
  </mergeCells>
  <printOptions/>
  <pageMargins left="0.7" right="0.7" top="1.14375" bottom="1.14375" header="0.5118055555555555" footer="0.5118055555555555"/>
  <pageSetup horizontalDpi="300" verticalDpi="3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Bochenek</dc:creator>
  <cp:keywords/>
  <dc:description/>
  <cp:lastModifiedBy>Beata Musiał</cp:lastModifiedBy>
  <cp:lastPrinted>2021-03-30T08:27:08Z</cp:lastPrinted>
  <dcterms:created xsi:type="dcterms:W3CDTF">2021-02-18T08:17:08Z</dcterms:created>
  <dcterms:modified xsi:type="dcterms:W3CDTF">2021-04-14T09:14:04Z</dcterms:modified>
  <cp:category/>
  <cp:version/>
  <cp:contentType/>
  <cp:contentStatus/>
</cp:coreProperties>
</file>