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firstSheet="33" activeTab="4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</sheets>
  <definedNames>
    <definedName name="_xlnm.Print_Area" localSheetId="1">'część (1)'!$A$1:$N$16</definedName>
    <definedName name="_xlnm.Print_Area" localSheetId="11">'część (11)'!$A$1:$N$83</definedName>
    <definedName name="_xlnm.Print_Area" localSheetId="12">'część (12)'!$A$1:$N$13</definedName>
    <definedName name="_xlnm.Print_Area" localSheetId="14">'część (14)'!$A$1:$N$25</definedName>
    <definedName name="_xlnm.Print_Area" localSheetId="15">'część (15)'!$A$1:$N$38</definedName>
    <definedName name="_xlnm.Print_Area" localSheetId="16">'część (16)'!$A$1:$N$12</definedName>
    <definedName name="_xlnm.Print_Area" localSheetId="17">'część (17)'!$A$1:$N$12</definedName>
    <definedName name="_xlnm.Print_Area" localSheetId="18">'część (18)'!$A$1:$N$15</definedName>
    <definedName name="_xlnm.Print_Area" localSheetId="19">'część (19)'!$A$1:$N$16</definedName>
    <definedName name="_xlnm.Print_Area" localSheetId="2">'część (2)'!$A$1:$N$16</definedName>
    <definedName name="_xlnm.Print_Area" localSheetId="20">'część (20)'!$A$1:$N$15</definedName>
    <definedName name="_xlnm.Print_Area" localSheetId="21">'część (21)'!$A$1:$N$15</definedName>
    <definedName name="_xlnm.Print_Area" localSheetId="22">'część (22)'!$A$1:$N$15</definedName>
    <definedName name="_xlnm.Print_Area" localSheetId="23">'część (23)'!$A$1:$N$13</definedName>
    <definedName name="_xlnm.Print_Area" localSheetId="24">'część (24)'!$A$1:$N$13</definedName>
    <definedName name="_xlnm.Print_Area" localSheetId="25">'część (25)'!$A$1:$N$12</definedName>
    <definedName name="_xlnm.Print_Area" localSheetId="26">'część (26)'!$A$1:$N$15</definedName>
    <definedName name="_xlnm.Print_Area" localSheetId="27">'część (27)'!$A$1:$N$15</definedName>
    <definedName name="_xlnm.Print_Area" localSheetId="28">'część (28)'!$A$1:$N$12</definedName>
    <definedName name="_xlnm.Print_Area" localSheetId="29">'część (29)'!$A$1:$N$16</definedName>
    <definedName name="_xlnm.Print_Area" localSheetId="3">'część (3)'!$A$1:$N$15</definedName>
    <definedName name="_xlnm.Print_Area" localSheetId="30">'część (30)'!$A$1:$N$22</definedName>
    <definedName name="_xlnm.Print_Area" localSheetId="31">'część (31)'!$A$1:$N$12</definedName>
    <definedName name="_xlnm.Print_Area" localSheetId="32">'część (32)'!$A$1:$N$12</definedName>
    <definedName name="_xlnm.Print_Area" localSheetId="33">'część (33)'!$A$1:$N$14</definedName>
    <definedName name="_xlnm.Print_Area" localSheetId="34">'część (34)'!$A$1:$N$12</definedName>
    <definedName name="_xlnm.Print_Area" localSheetId="35">'część (35)'!$A$1:$N$12</definedName>
    <definedName name="_xlnm.Print_Area" localSheetId="36">'część (36)'!$A$1:$N$12</definedName>
    <definedName name="_xlnm.Print_Area" localSheetId="37">'część (37)'!$A$1:$N$12</definedName>
    <definedName name="_xlnm.Print_Area" localSheetId="38">'część (38)'!$A$1:$N$13</definedName>
    <definedName name="_xlnm.Print_Area" localSheetId="39">'część (39)'!$A$1:$N$17</definedName>
    <definedName name="_xlnm.Print_Area" localSheetId="40">'część (40)'!$A$1:$N$12</definedName>
    <definedName name="_xlnm.Print_Area" localSheetId="41">'część (41)'!$A$1:$N$12</definedName>
    <definedName name="_xlnm.Print_Area" localSheetId="42">'część (42)'!$A$1:$N$12</definedName>
    <definedName name="_xlnm.Print_Area" localSheetId="43">'część (43)'!$A$1:$N$70</definedName>
    <definedName name="_xlnm.Print_Area" localSheetId="44">'część (44)'!$A$1:$N$12</definedName>
    <definedName name="_xlnm.Print_Area" localSheetId="45">'część (45)'!$A$1:$N$12</definedName>
    <definedName name="_xlnm.Print_Area" localSheetId="46">'część (46)'!$A$1:$N$12</definedName>
    <definedName name="_xlnm.Print_Area" localSheetId="47">'część (47)'!$A$1:$N$14</definedName>
    <definedName name="_xlnm.Print_Area" localSheetId="48">'część (48)'!$A$1:$N$17</definedName>
    <definedName name="_xlnm.Print_Area" localSheetId="49">'część (49)'!$A$1:$N$12</definedName>
    <definedName name="_xlnm.Print_Area" localSheetId="50">'część (50)'!$A$1:$N$14</definedName>
    <definedName name="_xlnm.Print_Area" localSheetId="51">'część (51)'!$A$1:$N$16</definedName>
    <definedName name="_xlnm.Print_Area" localSheetId="52">'część (52)'!$A$1:$N$14</definedName>
    <definedName name="_xlnm.Print_Area" localSheetId="53">'część (53)'!$A$1:$N$14</definedName>
    <definedName name="_xlnm.Print_Area" localSheetId="54">'część (54)'!$A$1:$N$14</definedName>
    <definedName name="_xlnm.Print_Area" localSheetId="55">'część (55)'!$A$1:$N$16</definedName>
    <definedName name="_xlnm.Print_Area" localSheetId="56">'część (56)'!$A$1:$N$15</definedName>
    <definedName name="_xlnm.Print_Area" localSheetId="57">'część (57)'!$A$1:$N$19</definedName>
    <definedName name="_xlnm.Print_Area" localSheetId="58">'część (58)'!$A$1:$N$13</definedName>
    <definedName name="_xlnm.Print_Area" localSheetId="59">'część (59)'!$A$1:$N$19</definedName>
    <definedName name="_xlnm.Print_Area" localSheetId="60">'część (60)'!$A$1:$N$15</definedName>
    <definedName name="_xlnm.Print_Area" localSheetId="0">'formularz oferty'!$A$1:$E$118</definedName>
  </definedNames>
  <calcPr fullCalcOnLoad="1"/>
</workbook>
</file>

<file path=xl/sharedStrings.xml><?xml version="1.0" encoding="utf-8"?>
<sst xmlns="http://schemas.openxmlformats.org/spreadsheetml/2006/main" count="2680" uniqueCount="727">
  <si>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</si>
  <si>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</si>
  <si>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</si>
  <si>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</si>
  <si>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</si>
  <si>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</si>
  <si>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</si>
  <si>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</si>
  <si>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</si>
  <si>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</si>
  <si>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</si>
  <si>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</si>
  <si>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</si>
  <si>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</si>
  <si>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</si>
  <si>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</si>
  <si>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</si>
  <si>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</si>
  <si>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</si>
  <si>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</si>
  <si>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</si>
  <si>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</si>
  <si>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</si>
  <si>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</si>
  <si>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</si>
  <si>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</si>
  <si>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</si>
  <si>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</si>
  <si>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</si>
  <si>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</si>
  <si>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</si>
  <si>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</si>
  <si>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</si>
  <si>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</si>
  <si>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</si>
  <si>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</si>
  <si>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</si>
  <si>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</si>
  <si>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</si>
  <si>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</si>
  <si>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</si>
  <si>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</si>
  <si>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</si>
  <si>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</si>
  <si>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</si>
  <si>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</si>
  <si>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</si>
  <si>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</si>
  <si>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</si>
  <si>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</si>
  <si>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</si>
  <si>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</si>
  <si>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</si>
  <si>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</si>
  <si>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</si>
  <si>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</si>
  <si>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</si>
  <si>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</si>
  <si>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</si>
  <si>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</si>
  <si>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</si>
  <si>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</si>
  <si>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</si>
  <si>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</si>
  <si>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</si>
  <si>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</si>
  <si>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</si>
  <si>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</si>
  <si>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</si>
  <si>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</si>
  <si>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</si>
  <si>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</si>
  <si>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</si>
  <si>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</si>
  <si>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</si>
  <si>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</si>
  <si>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</si>
  <si>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</si>
  <si>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</si>
  <si>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100 mg</t>
  </si>
  <si>
    <t>Postać/Opakowanie</t>
  </si>
  <si>
    <t>200 mg</t>
  </si>
  <si>
    <t xml:space="preserve">Ilość </t>
  </si>
  <si>
    <t>1 mg</t>
  </si>
  <si>
    <t>stała postać doustna</t>
  </si>
  <si>
    <t>25 mg</t>
  </si>
  <si>
    <t>20 mg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</si>
  <si>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</si>
  <si>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</si>
  <si>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</si>
  <si>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</si>
  <si>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Postać / Opakowanie</t>
  </si>
  <si>
    <t>400 mg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</si>
  <si>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</si>
  <si>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</si>
  <si>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</si>
  <si>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</si>
  <si>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</si>
  <si>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</si>
  <si>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</si>
  <si>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</si>
  <si>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</si>
  <si>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</si>
  <si>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</si>
  <si>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</si>
  <si>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</si>
  <si>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</si>
  <si>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0,25 mg</t>
  </si>
  <si>
    <t>DFP.271.43.2021.LS</t>
  </si>
  <si>
    <t>Dostawa produktów leczniczych, dietetycznych środków spożywczych specjalnego przeznaczenia medycznego, wyrobów medycznych, kosmetyków do Apteki Szpitala Uniwersyteckiego w Krakowie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</si>
  <si>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</si>
  <si>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</si>
  <si>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</si>
  <si>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oferowane przez nas kosmetyki, stanowiące przedmiot zamówienia w części: 43 (poz. 53),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</si>
  <si>
    <t>13.</t>
  </si>
  <si>
    <t>14.</t>
  </si>
  <si>
    <t>15.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</si>
  <si>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</si>
  <si>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</si>
  <si>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</si>
  <si>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</si>
  <si>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</si>
  <si>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</si>
  <si>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</si>
  <si>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</si>
  <si>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</si>
  <si>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</si>
  <si>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</si>
  <si>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</si>
  <si>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</si>
  <si>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</si>
  <si>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</si>
  <si>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</si>
  <si>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</si>
  <si>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</si>
  <si>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</si>
  <si>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</si>
  <si>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</si>
  <si>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</si>
  <si>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</si>
  <si>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</si>
  <si>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</si>
  <si>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</si>
  <si>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</si>
  <si>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</si>
  <si>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</si>
  <si>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</si>
  <si>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</si>
  <si>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</si>
  <si>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</si>
  <si>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</si>
  <si>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Olanzapina* ^^</t>
  </si>
  <si>
    <t>5 mg</t>
  </si>
  <si>
    <t>postać stała doustna</t>
  </si>
  <si>
    <t>10 mg</t>
  </si>
  <si>
    <t>* wymagany jeden podmiot odpowiedzialny</t>
  </si>
  <si>
    <t>^^ opakowanie max 30 tabl</t>
  </si>
  <si>
    <t>Rosuvastatinum*</t>
  </si>
  <si>
    <t>Amlodipinum *</t>
  </si>
  <si>
    <t>Ciprofloxacinum</t>
  </si>
  <si>
    <t>500 mg</t>
  </si>
  <si>
    <t>Ramipril *</t>
  </si>
  <si>
    <t>Fluconazolum*</t>
  </si>
  <si>
    <t>50mg</t>
  </si>
  <si>
    <t>kapsułki</t>
  </si>
  <si>
    <t>100mg</t>
  </si>
  <si>
    <t>Kapsułki</t>
  </si>
  <si>
    <t>Natrii valproas + Acidum valproicum *</t>
  </si>
  <si>
    <t>(66,66 mg +29,03 mg)/sasz.</t>
  </si>
  <si>
    <t>granulat o przedłużonym uwalnianiu</t>
  </si>
  <si>
    <t>(166,76 mg + 72,61 mg)/sasz.</t>
  </si>
  <si>
    <t>(500,06 mg + 217,75 mg)/sasz.</t>
  </si>
  <si>
    <t>(666,60 mg + 290,27 mg)/sasz.</t>
  </si>
  <si>
    <t>Do zakupu: Sevelamer chlorowodorek i Sevelamer węglan</t>
  </si>
  <si>
    <t>800 mg</t>
  </si>
  <si>
    <t>tabl. powl.</t>
  </si>
  <si>
    <t>Sertralinum</t>
  </si>
  <si>
    <t>50 mg</t>
  </si>
  <si>
    <t>Insulinum lisprum</t>
  </si>
  <si>
    <t>100 j.m./ml, 3 ml x 10 wkładów</t>
  </si>
  <si>
    <t>roztwór do wstrzykiwań, 10 wkładów do wstrzykiwaczy</t>
  </si>
  <si>
    <t>Budesonidum *</t>
  </si>
  <si>
    <t>0,5 mg/ 2 ml</t>
  </si>
  <si>
    <t>zawiesina do nebulizacji</t>
  </si>
  <si>
    <t>1 mg/ 2 ml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</si>
  <si>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</si>
  <si>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</si>
  <si>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</si>
  <si>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</si>
  <si>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</si>
  <si>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</si>
  <si>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</si>
  <si>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</si>
  <si>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</si>
  <si>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</si>
  <si>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</si>
  <si>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</si>
  <si>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</si>
  <si>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</si>
  <si>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</si>
  <si>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</si>
  <si>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</si>
  <si>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</si>
  <si>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</si>
  <si>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</si>
  <si>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</si>
  <si>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</si>
  <si>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</si>
  <si>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</si>
  <si>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</si>
  <si>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</si>
  <si>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</si>
  <si>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</si>
  <si>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</si>
  <si>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</si>
  <si>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</si>
  <si>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</si>
  <si>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</si>
  <si>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</si>
  <si>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</si>
  <si>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</si>
  <si>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</si>
  <si>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</si>
  <si>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</si>
  <si>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</si>
  <si>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</si>
  <si>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</si>
  <si>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</si>
  <si>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</si>
  <si>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</si>
  <si>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</si>
  <si>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</si>
  <si>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</si>
  <si>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</si>
  <si>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</si>
  <si>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</si>
  <si>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Acarbosum</t>
  </si>
  <si>
    <t>Acebutololum</t>
  </si>
  <si>
    <t>200mg</t>
  </si>
  <si>
    <t>Acidum folicum*</t>
  </si>
  <si>
    <t>15 mg</t>
  </si>
  <si>
    <t>Amiloridum
+ Hydrochlorothiazidum</t>
  </si>
  <si>
    <t>5 mg
+ 50 mg</t>
  </si>
  <si>
    <t>Amitriptylini
hydrochloridum*</t>
  </si>
  <si>
    <t>Anastrozolum</t>
  </si>
  <si>
    <t>stała postac doustna</t>
  </si>
  <si>
    <t>Benserazidum + Levodopum</t>
  </si>
  <si>
    <t>200 mg + 50 mg</t>
  </si>
  <si>
    <t>Benserazidum
+ Levodopum*</t>
  </si>
  <si>
    <t>25 mg
+ 100 mg</t>
  </si>
  <si>
    <t>12,5 mg
+ 50 mg</t>
  </si>
  <si>
    <t>Levodopum
+ Benserazidum</t>
  </si>
  <si>
    <t>tabletki do przygotowania zawiesiny</t>
  </si>
  <si>
    <t>Biperideni hydrochloridum</t>
  </si>
  <si>
    <t>2 mg</t>
  </si>
  <si>
    <t>Bisoprololum</t>
  </si>
  <si>
    <t>Brimonidini tartras</t>
  </si>
  <si>
    <t>2 mg/ml; 5 ml</t>
  </si>
  <si>
    <t>krople do oczu,
roztwór</t>
  </si>
  <si>
    <t>Bromocriptini mesilas</t>
  </si>
  <si>
    <t>2,5 mg</t>
  </si>
  <si>
    <t>Carvedilol*</t>
  </si>
  <si>
    <t>6,25 mg</t>
  </si>
  <si>
    <t>12,5 mg</t>
  </si>
  <si>
    <t>Clomipramini
hydrochloridum*</t>
  </si>
  <si>
    <t>Digoxinum</t>
  </si>
  <si>
    <t>250 µg</t>
  </si>
  <si>
    <t>Diltiazemum</t>
  </si>
  <si>
    <t>60 mg</t>
  </si>
  <si>
    <t>Doxazosinum*</t>
  </si>
  <si>
    <t>4 mg</t>
  </si>
  <si>
    <t>Everolimusum*</t>
  </si>
  <si>
    <t>60 tabl</t>
  </si>
  <si>
    <t>0,5 MG</t>
  </si>
  <si>
    <t>Finasteridum **</t>
  </si>
  <si>
    <t>Fludrocortisoni acetaticum</t>
  </si>
  <si>
    <t>100 µg</t>
  </si>
  <si>
    <t>Fluoxetinum **</t>
  </si>
  <si>
    <t>Fluvoxamini maleas</t>
  </si>
  <si>
    <t>Gabapentinum, laktoza jednowodna *</t>
  </si>
  <si>
    <t>dwuczęściowa, biała, nieprzezroczysta, żelatynowa kapsułka</t>
  </si>
  <si>
    <t>300 mg</t>
  </si>
  <si>
    <t>dwuczęściowa, żółta, nieprzezroczysta, żelatynowa kapsułka</t>
  </si>
  <si>
    <t>Gentamicinum</t>
  </si>
  <si>
    <t>40mg/ml; 2 ml</t>
  </si>
  <si>
    <t xml:space="preserve">roztwór do wstrz. dom. i doż. oraz wlewu kropl. 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</si>
  <si>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</si>
  <si>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</si>
  <si>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Hydroxycarbamide</t>
  </si>
  <si>
    <t>Isosorbidi mononitras</t>
  </si>
  <si>
    <t>tabl. o przedł. uwalnianiu</t>
  </si>
  <si>
    <t>30 mg</t>
  </si>
  <si>
    <t>100 mg
+ 25 mg</t>
  </si>
  <si>
    <t>kaps. typu HBS</t>
  </si>
  <si>
    <t>Levothyroxinum narticum * **</t>
  </si>
  <si>
    <t>Levothyroxinum natricum * **</t>
  </si>
  <si>
    <t>100 mcg</t>
  </si>
  <si>
    <t xml:space="preserve">Lithium carbonicum </t>
  </si>
  <si>
    <t>250 mg</t>
  </si>
  <si>
    <t>Medroxyprogesteroni
acetas</t>
  </si>
  <si>
    <t>150 mg/ml; 3,3 ml</t>
  </si>
  <si>
    <t xml:space="preserve">zawiesina do wstrz. </t>
  </si>
  <si>
    <t>Megestroli acetas</t>
  </si>
  <si>
    <t>40 mg/ml, 240 ml</t>
  </si>
  <si>
    <t>zawiesina doustna, butelka</t>
  </si>
  <si>
    <t>Metformini hydrochloridum*</t>
  </si>
  <si>
    <t>1000 mg</t>
  </si>
  <si>
    <t>Montelucast</t>
  </si>
  <si>
    <t xml:space="preserve">Salbutamolum </t>
  </si>
  <si>
    <t>100 mcg/dawkę, 200 dawek</t>
  </si>
  <si>
    <t>OPAKOWANIE aerozol wziewny, zawiesina</t>
  </si>
  <si>
    <t>Sulfamethoxazolum
+ Trimethoprimum</t>
  </si>
  <si>
    <t>(200 mg
+ 40 mg)
/5 ml; 100 ml</t>
  </si>
  <si>
    <t>zawiesina doustna</t>
  </si>
  <si>
    <t>Telmisartanum *</t>
  </si>
  <si>
    <t>40 mg</t>
  </si>
  <si>
    <t>80 mg</t>
  </si>
  <si>
    <t>Thiethylperazini maleatas*</t>
  </si>
  <si>
    <t>6,5 mg</t>
  </si>
  <si>
    <t xml:space="preserve">czopki doodbytnicze </t>
  </si>
  <si>
    <t>Ticlopidini hydrochloridum</t>
  </si>
  <si>
    <t>Topiramatum* ^</t>
  </si>
  <si>
    <t>Azithromycinum #</t>
  </si>
  <si>
    <t>500mg</t>
  </si>
  <si>
    <t xml:space="preserve">stała postać doustna </t>
  </si>
  <si>
    <t>Pantoprazolum*</t>
  </si>
  <si>
    <t>stała postać dojelitowa</t>
  </si>
  <si>
    <t>Venlafaxinum*</t>
  </si>
  <si>
    <t>37,5 mg</t>
  </si>
  <si>
    <t>kapsułki lub tabl o przedłużonym uwalnianiu</t>
  </si>
  <si>
    <t>75 mg</t>
  </si>
  <si>
    <t xml:space="preserve">kapsułki lub tabl o przedłużonym uwalnianiu </t>
  </si>
  <si>
    <t>Zuclopenthixoli decanoas</t>
  </si>
  <si>
    <t>200 mg/ml</t>
  </si>
  <si>
    <t xml:space="preserve">roztwór do wstrz. </t>
  </si>
  <si>
    <t>Zuclopenthixolum</t>
  </si>
  <si>
    <t>* w przypadku takiej samej substancji czynnej wymagany jeden podmiot odpowiedzialny</t>
  </si>
  <si>
    <t>^ max 30 szt w opakowaniu</t>
  </si>
  <si>
    <t># opakowanie nie większe niż 3 szt w opakowaniu</t>
  </si>
  <si>
    <t>Podmiot Odpowiedzialny (dotyczy poz. 1-34, 36-66); 
Producent (dotyczy poz. 35)</t>
  </si>
  <si>
    <t>Kod EAN (dotyczy poz. 1-34, 36-66; w poz. 35 - jeżeli dotyczy)</t>
  </si>
  <si>
    <t>Hydrocortisoni acetatas</t>
  </si>
  <si>
    <t>10 mg/g; 15 g</t>
  </si>
  <si>
    <t>krem : tuba 15 g</t>
  </si>
  <si>
    <t>Metformini hydrochloridum *</t>
  </si>
  <si>
    <t>tabletki o przedłużonym uwalnianiu</t>
  </si>
  <si>
    <t>750 mg</t>
  </si>
  <si>
    <t>Ephedrini hydrochloridum</t>
  </si>
  <si>
    <t>25 mg/1 ml</t>
  </si>
  <si>
    <t xml:space="preserve">roztwór do wstrz. podsk. lub dom. </t>
  </si>
  <si>
    <t>Fentanylum</t>
  </si>
  <si>
    <t>50 mcg/ml; 2 ml</t>
  </si>
  <si>
    <t>roztwór do wstrz.</t>
  </si>
  <si>
    <t>Methadoni hydrochloridum *</t>
  </si>
  <si>
    <t>1 mg/ml; 100 ml</t>
  </si>
  <si>
    <t>syrop: but. 100 ml</t>
  </si>
  <si>
    <t>1 mg/ml; 1000 ml</t>
  </si>
  <si>
    <t>syrop: but. 1000 ml</t>
  </si>
  <si>
    <t>Morphini sulfas*</t>
  </si>
  <si>
    <t xml:space="preserve">10 mg </t>
  </si>
  <si>
    <t>tabletki o przedłużonym uwalnianiu lub tabletki powlekane o zmodyfikowanym uwalnianiu</t>
  </si>
  <si>
    <t>60mg</t>
  </si>
  <si>
    <t>Oxycodoni hydrochloridum
+ Naloxoni hydrochloridum*</t>
  </si>
  <si>
    <t>5 mg + 2,5
mg</t>
  </si>
  <si>
    <t>10 mg + 5
mg</t>
  </si>
  <si>
    <t>20 mg + 10
mg</t>
  </si>
  <si>
    <t>40 mg + 20
mg</t>
  </si>
  <si>
    <t>^^ max 30 szt w opakowaniu</t>
  </si>
  <si>
    <t>Acidum acetylsalicylicum^^</t>
  </si>
  <si>
    <t>Antazolinum</t>
  </si>
  <si>
    <t>50mg/ml; 2 ml</t>
  </si>
  <si>
    <t>Atropini sulfas*</t>
  </si>
  <si>
    <t>0,5 mg/ml</t>
  </si>
  <si>
    <t>1 mg/ml</t>
  </si>
  <si>
    <t>Bupivacaine hydrochloride</t>
  </si>
  <si>
    <t>(5 mg/ml) 10 ml</t>
  </si>
  <si>
    <t>Chlorpromazini
hydrochloridum</t>
  </si>
  <si>
    <t>5 mg/ml; 5 ml</t>
  </si>
  <si>
    <t>25mg/ml; 2 ml</t>
  </si>
  <si>
    <t>roztwór do wstrz. doż.</t>
  </si>
  <si>
    <t>Dopaminum</t>
  </si>
  <si>
    <t>40mg/ml, 5 ml</t>
  </si>
  <si>
    <t>roztwór do infuzji</t>
  </si>
  <si>
    <t>Epinephrinum</t>
  </si>
  <si>
    <t>1mg/ml; 1ml</t>
  </si>
  <si>
    <t xml:space="preserve">roztwór do wstrzykiwań, amp </t>
  </si>
  <si>
    <t>Lidocaini hydrochloridum</t>
  </si>
  <si>
    <t>(20 mg/ml) 20 ml</t>
  </si>
  <si>
    <t>Magnesii sulfas</t>
  </si>
  <si>
    <t>200 mg/ml; 10ml</t>
  </si>
  <si>
    <t>roztwór do
wstrzykiwań</t>
  </si>
  <si>
    <t>Metoclopramid hydrochloridum</t>
  </si>
  <si>
    <t>5mg/ml; 2 ml</t>
  </si>
  <si>
    <t>Naloxoni hydrochloridum</t>
  </si>
  <si>
    <t>400 µg/1 ml</t>
  </si>
  <si>
    <t>Natrii chloridum</t>
  </si>
  <si>
    <t>100 mg/ml; 10 ml</t>
  </si>
  <si>
    <t>Papaverinum
hydrochloricum</t>
  </si>
  <si>
    <t>20 mg/ ml; 2 ml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</si>
  <si>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</si>
  <si>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</si>
  <si>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</si>
  <si>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</si>
  <si>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</si>
  <si>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>Phytomenadionum</t>
  </si>
  <si>
    <t xml:space="preserve">tabl. drażowane </t>
  </si>
  <si>
    <t>Propranololi
hydrochloridum</t>
  </si>
  <si>
    <t>1 mg/ml; 1 ml</t>
  </si>
  <si>
    <t>(80 mg
+ 16 mg)/ml; 5 ml</t>
  </si>
  <si>
    <t xml:space="preserve">roztwór do inf. </t>
  </si>
  <si>
    <t>Pilocarpini hydrochloridum</t>
  </si>
  <si>
    <t>20 mg/ml; 10 ml ( 2 x 5 ml)</t>
  </si>
  <si>
    <t xml:space="preserve">krople do oczu, roztwór </t>
  </si>
  <si>
    <t>opakowań a 10ml (2x5ml)</t>
  </si>
  <si>
    <t>Amphotericin B w postaci liposomalnej</t>
  </si>
  <si>
    <t>proszek do sporz. roztw. do inf. w  postaci liposomalnej,  fiolka 50 mg + filtr membranowy</t>
  </si>
  <si>
    <t>Ganciclovirum</t>
  </si>
  <si>
    <t xml:space="preserve">proszek do sporz. roztw. do inf. </t>
  </si>
  <si>
    <t>Vancomycinum*</t>
  </si>
  <si>
    <t>liofilizat lub proszek do sporządzania roztworu do wlewu dożylnego lub infuzji</t>
  </si>
  <si>
    <t>1 g</t>
  </si>
  <si>
    <t xml:space="preserve">^ Trwałość roztworu do podawania doustnego:
Przygotowany roztwór doustny można przechowywać przez 96 godzin w temperaturze 2°C-8°C. Trwałość potwierdzona w Charakterystyce Produktu Leczniczego </t>
  </si>
  <si>
    <t>Vancomycinum * ^</t>
  </si>
  <si>
    <t>Ceftazidimum*</t>
  </si>
  <si>
    <t>proszek do sporządzania roztworu do wstrzykiwań dożylnych i infuzji</t>
  </si>
  <si>
    <t>2 g</t>
  </si>
  <si>
    <t>Cefepimum*</t>
  </si>
  <si>
    <t>proszek do sporz. roztw. do wstrz. doż. i dom. lub proszek do sporządzania roztworu do wstrzykiwań lub infuzji</t>
  </si>
  <si>
    <t>Ciprofloxacinum*</t>
  </si>
  <si>
    <t>100mg/ 50 ml</t>
  </si>
  <si>
    <t xml:space="preserve"> roztwór do infuzji;</t>
  </si>
  <si>
    <t xml:space="preserve"> 200mg/100 ml</t>
  </si>
  <si>
    <t>Iohexolum</t>
  </si>
  <si>
    <t>647 mg/ml, 20 ml</t>
  </si>
  <si>
    <t>roztwór do wstrzykiwań, fiol.</t>
  </si>
  <si>
    <t>Amiodaronum</t>
  </si>
  <si>
    <t>10 mg/ ml; 1 ml</t>
  </si>
  <si>
    <t>Paracetamolum</t>
  </si>
  <si>
    <t>10 mg/1ml; 10 ml</t>
  </si>
  <si>
    <t>roztwór do inf., mini plasco</t>
  </si>
  <si>
    <t>*** Import docelowy</t>
  </si>
  <si>
    <t>Amikacinum *</t>
  </si>
  <si>
    <t>5 mg/ml; 100 ml</t>
  </si>
  <si>
    <t>roztwór do infuzji gotowy do użycia, butelka</t>
  </si>
  <si>
    <t>10 mg/ml, 100 ml</t>
  </si>
  <si>
    <t>Epoetin alfa</t>
  </si>
  <si>
    <t>Do zakupu w dawkach: 1000, 2000, 3000, 4000 j.m.</t>
  </si>
  <si>
    <t>roztwór do wstrz. doż. i podsk., amp-strzyk.</t>
  </si>
  <si>
    <t>dawek a 1000 j.m.</t>
  </si>
  <si>
    <t>Dla dawki 1000 j.m.:
Nazwa handlowa:
Dawka: 
Postać / Opakowanie:
Dla dawki 2000 j.m.:
Nazwa handlowa:
Dawka: 
Postać / Opakowanie:
Dla dawki 3000 j.m.:
Nazwa handlowa:
Dawka: 
Postać / Opakowanie:
Dla dawki 4000 j.m.:
Nazwa handlowa:
Dawka: 
Postać / Opakowanie:</t>
  </si>
  <si>
    <t>Antithrombinum humanum* #</t>
  </si>
  <si>
    <t>1000 j.m.</t>
  </si>
  <si>
    <t xml:space="preserve">proszek i rozp. do sporządzania roztworu do infuzji; 1 fiol. proszku + 1 amp.- strzyk. 20 ml + zestaw do sporz. roztworu lub 1 fiol. proszku + rozp. 20 ml + zestaw do sporz. roztw. i podania </t>
  </si>
  <si>
    <t>500 j.m.</t>
  </si>
  <si>
    <t xml:space="preserve">proszek i rozp. do sporządzania roztworu do infuzji; 1 fiol. proszku + 1 amp.-
strzyk. 10 ml + zestaw do sporz. roztworu lub 1 fiol. proszku + rozp. 10 ml + zestaw do sporz. roztw. i podania </t>
  </si>
  <si>
    <t xml:space="preserve"> * wymagany jeden podmiot odpowiedzialny</t>
  </si>
  <si>
    <t># oferowany produkt leczniczy musi zawierać w CHPL wskazanie do stosowania dla wrodzonego i nabytego niedoboru antytrombiny</t>
  </si>
  <si>
    <t>Ioversolum*</t>
  </si>
  <si>
    <t>636 mg/ml; 50ml</t>
  </si>
  <si>
    <t>roztwór do wstrzykiwań lub wlewu dożylnego, butelka</t>
  </si>
  <si>
    <t>636 mg/ml, 100 ml</t>
  </si>
  <si>
    <t>roztwór do wstrzyk. lub wlewu doż.</t>
  </si>
  <si>
    <t>741 mg/ml, 100 ml</t>
  </si>
  <si>
    <t>741 mg/ml, 50 ml</t>
  </si>
  <si>
    <t>741 mg/ml, 500 ml</t>
  </si>
  <si>
    <t>Fluoresceinum</t>
  </si>
  <si>
    <t>100 mg/ml; 5 ml</t>
  </si>
  <si>
    <t>roztwór do wstrz., amp.</t>
  </si>
  <si>
    <t>Metyraponum</t>
  </si>
  <si>
    <t>kapsułki miękkie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</si>
  <si>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</si>
  <si>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</si>
  <si>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</si>
  <si>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</si>
  <si>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dawek a 2,5g</t>
  </si>
  <si>
    <t xml:space="preserve">Dla dawki 2,5g:
Nazwa handlowa:
Dawka: 
Postać / Opakowanie:
Dla dawki 5g:
Nazwa handlowa:
Dawka: 
Postać / Opakowanie:
</t>
  </si>
  <si>
    <t xml:space="preserve">Dla dawki 2,5g:
Dla dawki 5g:
</t>
  </si>
  <si>
    <t>Kalii chloridum</t>
  </si>
  <si>
    <t xml:space="preserve">315 lub 391 mg K+ </t>
  </si>
  <si>
    <t>tabl. lub kaps. o przedł. uwalnianiu</t>
  </si>
  <si>
    <t>9 mg/ml; 10 ml</t>
  </si>
  <si>
    <t>Amiodaroni hydrochloridum</t>
  </si>
  <si>
    <t>50mg/ml; 3ml</t>
  </si>
  <si>
    <t>roztwór do wstrzykiwań, amp.</t>
  </si>
  <si>
    <t>Hydroxyzini
hydrochloridum</t>
  </si>
  <si>
    <t>50 mg/ml; 2 ml</t>
  </si>
  <si>
    <t>Darbepoetin alfa</t>
  </si>
  <si>
    <t>Do zakupu dawki:10, 20, 30, 40, 50, 60 mcg</t>
  </si>
  <si>
    <t>roztwór do wstrz., amp-strzyk.</t>
  </si>
  <si>
    <t>dawek a 10mcg</t>
  </si>
  <si>
    <t xml:space="preserve">Dla dawki 10mcg:
Nazwa handlowa:
Dawka: 
Postać / Opakowanie:
Dla dawki 20mcg:
Nazwa handlowa:
Dawka: 
Postać / Opakowanie:
Dla dawki 30mcg:
Nazwa handlowa:
Dawka: 
Postać / Opakowanie:
Dla dawki 40mcg:
Nazwa handlowa:
Dawka: 
Postać / Opakowanie:
Dla dawki 50mcg:
Nazwa handlowa:
Dawka: 
Postać / Opakowanie:
</t>
  </si>
  <si>
    <t xml:space="preserve">Dla dawki 60mcg:
Nazwa handlowa:
Dawka: 
Postać / Opakowanie:
</t>
  </si>
  <si>
    <t xml:space="preserve">Dla dawki 60mcg:
</t>
  </si>
  <si>
    <t xml:space="preserve">Dla dawki 10mcg:
Dla dawki 20mcg:
Dla dawki 30mcg:
Dla dawki 40mcg:
Dla dawki 50mcg:
</t>
  </si>
  <si>
    <t>Torasemidum *</t>
  </si>
  <si>
    <t>Simeticonum*</t>
  </si>
  <si>
    <t>100 mg/ml; 30 ml</t>
  </si>
  <si>
    <t>krople doustne, emulsja; fl.</t>
  </si>
  <si>
    <t>Norepinephrini bitartras</t>
  </si>
  <si>
    <t>1 mg/ml; 4 ml</t>
  </si>
  <si>
    <t>Ornithini aspartas</t>
  </si>
  <si>
    <t xml:space="preserve"> 500mg/ml, 10ml</t>
  </si>
  <si>
    <t>roztwór do infuzji, amp.</t>
  </si>
  <si>
    <t>Dinoprostonum</t>
  </si>
  <si>
    <t>system terapeutyczny dopochwowy</t>
  </si>
  <si>
    <t>4% Dimetikon+ Cyklometikon</t>
  </si>
  <si>
    <t>100 ml</t>
  </si>
  <si>
    <t>roztwór przeciw wszawicy</t>
  </si>
  <si>
    <t>Allantoinum</t>
  </si>
  <si>
    <t>20 mg/g; 30 g</t>
  </si>
  <si>
    <t>maść: tuba 30 g</t>
  </si>
  <si>
    <t>Ambroxolum</t>
  </si>
  <si>
    <t xml:space="preserve">postać stała doustna </t>
  </si>
  <si>
    <t>Argenti nitras</t>
  </si>
  <si>
    <t>10 mg/ml, 0,5 ml</t>
  </si>
  <si>
    <t>Bifidobacterium lactis + Lactobacillus acidophilus + Lactobacillus delbrueckii subsp. bulgaricus</t>
  </si>
  <si>
    <t>1 kaps. zawiera 1,6 mld bakterii kwasu mlekowego (w stosunku 43,75% :43,75% :12,5%)</t>
  </si>
  <si>
    <t>Celecoxibum</t>
  </si>
  <si>
    <t>Clomethiazoli edisylatas</t>
  </si>
  <si>
    <t>Dapagliflozinum *</t>
  </si>
  <si>
    <t>Delphini consolidae
tinctura</t>
  </si>
  <si>
    <t>834 mg/ml; 100 g</t>
  </si>
  <si>
    <t xml:space="preserve">płyn do stos. na skórę </t>
  </si>
  <si>
    <t>Dexamethasonum
+ Neomycinum
+ Polymyxinum B</t>
  </si>
  <si>
    <t>(1 mg+ 3500 j.m.+ 6000 j.m.)/ml; 1 op. 3,5 g</t>
  </si>
  <si>
    <t>maść do oczu</t>
  </si>
  <si>
    <t>Glyceroli suppositoria*</t>
  </si>
  <si>
    <t>czopki</t>
  </si>
  <si>
    <t>2 mg/ml; 100 ml</t>
  </si>
  <si>
    <t>krople doustne, roztwór: but. 100 ml</t>
  </si>
  <si>
    <t>2 mg/ml; 10 ml</t>
  </si>
  <si>
    <t>krople doustne, roztwór: but. 10 ml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</si>
  <si>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</si>
  <si>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</si>
  <si>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60g, pasta</t>
  </si>
  <si>
    <t>Hydroxyzine hydrochloride</t>
  </si>
  <si>
    <t>(1,6 mg/g) 250 g lub 10 mg/5ml; 250 g</t>
  </si>
  <si>
    <t>syrop: but. 250 g</t>
  </si>
  <si>
    <t>Hydroxyzini hydrochloridum *</t>
  </si>
  <si>
    <t>Hydroxyzini
hydrochloridum *</t>
  </si>
  <si>
    <t>Ibuprofenum**</t>
  </si>
  <si>
    <t>Lercanidipini
hydrochloridum*</t>
  </si>
  <si>
    <t>Lidocainum ^</t>
  </si>
  <si>
    <t>plaster leczniczy</t>
  </si>
  <si>
    <t>Linezolidum</t>
  </si>
  <si>
    <t>600 mg</t>
  </si>
  <si>
    <t>Lurasidonum *</t>
  </si>
  <si>
    <t>18,5 mg</t>
  </si>
  <si>
    <t>37 mg</t>
  </si>
  <si>
    <t>74 mg</t>
  </si>
  <si>
    <t>Meloxicamum</t>
  </si>
  <si>
    <t>7,5 mg</t>
  </si>
  <si>
    <t>tabletki ulegające rozpadowi w jamie ustnej</t>
  </si>
  <si>
    <t>Nifuratelum +
Nystatinum</t>
  </si>
  <si>
    <t>(100 mg +
40000
j.m.)/g; 30g</t>
  </si>
  <si>
    <t>maść dopochwowa</t>
  </si>
  <si>
    <t>Magnesii hydroaspartas +
Pyridoxini hydrochloridum</t>
  </si>
  <si>
    <t>70 mg Mg2+
+ 5 mg</t>
  </si>
  <si>
    <t>Mebeverini hydrochloridum</t>
  </si>
  <si>
    <t>135 mg</t>
  </si>
  <si>
    <t>MICONAZOLUM SL W-D 2%</t>
  </si>
  <si>
    <t>40 g</t>
  </si>
  <si>
    <t>żel doustny</t>
  </si>
  <si>
    <t xml:space="preserve">Midodrin </t>
  </si>
  <si>
    <t>Molsidominum</t>
  </si>
  <si>
    <t>Neomycinum</t>
  </si>
  <si>
    <t>5 mg/g; 3 g</t>
  </si>
  <si>
    <t>maść do oczu: tuba 3 g</t>
  </si>
  <si>
    <t>Nystatinum</t>
  </si>
  <si>
    <t>100 000 j.m.</t>
  </si>
  <si>
    <t xml:space="preserve">tabl. dopochwowe </t>
  </si>
  <si>
    <t>500000j.m.</t>
  </si>
  <si>
    <t>Paracetamolum*</t>
  </si>
  <si>
    <t>Polidocanolum  *</t>
  </si>
  <si>
    <t>30 mg/ml; 2 ml</t>
  </si>
  <si>
    <t>20 mg/ml; 2 ml</t>
  </si>
  <si>
    <t>Povidonum iodinatum</t>
  </si>
  <si>
    <t>(100 mg/g), 100 g</t>
  </si>
  <si>
    <t>maść: tuba 100 g</t>
  </si>
  <si>
    <t>Sulfasalazinum</t>
  </si>
  <si>
    <t xml:space="preserve">tabl. powl. EN </t>
  </si>
  <si>
    <t>Thiaminum</t>
  </si>
  <si>
    <t>Tobramycinum</t>
  </si>
  <si>
    <t>3 mg/g; 3,5 g</t>
  </si>
  <si>
    <t>Trimebutinum</t>
  </si>
  <si>
    <t>Tropicamidum + Phenylephrini hydrochloridum +Lidocaini hydrochloridum</t>
  </si>
  <si>
    <t>(0,2 mg +
3,1 mg + 10
mg)/ml; 0,6 ml</t>
  </si>
  <si>
    <t>Verapamilum*</t>
  </si>
  <si>
    <t>tabl. powl. lub tabl. drażowane</t>
  </si>
  <si>
    <t>Vinpocetine ^^</t>
  </si>
  <si>
    <t>Pirofosforan żelaza</t>
  </si>
  <si>
    <t>7 mg</t>
  </si>
  <si>
    <t xml:space="preserve">saszetki </t>
  </si>
  <si>
    <t>Żelazo elementarne, olej MCT (Medium Chain Triglycerides – średniołańcuchowe triglicerydy)</t>
  </si>
  <si>
    <t>10 mg/ml; 50 ml</t>
  </si>
  <si>
    <t>zawiesina</t>
  </si>
  <si>
    <t xml:space="preserve">Pianka oczyszczająca do skóry, nie wymaga użycia wody, pH 5,5; Zawiera: panthenol oraz kreatynę; nie zawiera parabenów i fenoksyetanolu
</t>
  </si>
  <si>
    <t xml:space="preserve"> 400 ml</t>
  </si>
  <si>
    <t>pianka oczyszczająca</t>
  </si>
  <si>
    <t>^ opakowanie nie większe niż 5 szt</t>
  </si>
  <si>
    <t>** max 30 szt. w opakowaniu</t>
  </si>
  <si>
    <t>^^ max 50 szt. w opakowaniu</t>
  </si>
  <si>
    <t>Podmiot Odpowiedzialny (dotyczy poz. 2-4, 6-15, 17-50); Producent (dotyczy poz. 5, 51-53); Wytwórca (poz. 1, 16)</t>
  </si>
  <si>
    <t>Kod EAN (dotyczy poz. 2-4, 6-15, 17-50; w poz. 1, 5, 16, 51-53 - jeżeli dotyczy)</t>
  </si>
  <si>
    <t>Deferoxaminum</t>
  </si>
  <si>
    <t xml:space="preserve">proszek do sporz.. roztw. do wstrz. </t>
  </si>
  <si>
    <t>Ferrosi sulfas</t>
  </si>
  <si>
    <t>105 mg Fe2+</t>
  </si>
  <si>
    <t>Albuminum humanum</t>
  </si>
  <si>
    <t>200 mg/ml;  do zakupu w rozlewie: 50 ml i 100 ml</t>
  </si>
  <si>
    <t>roztw. do inf. doż.</t>
  </si>
  <si>
    <t>dawek a 50ml</t>
  </si>
  <si>
    <t xml:space="preserve">Dla dawki 50ml:
Nazwa handlowa:
Dawka: 
Postać / Opakowanie:
Dla dawki 100ml:
Nazwa handlowa:
Dawka: 
Postać / Opakowanie:
</t>
  </si>
  <si>
    <t>Dla dawki 50ml:
Dla dawki 100ml:</t>
  </si>
  <si>
    <t>proszek do sporządzania roztworu do wstrzykiwań lub infuzji, fiol</t>
  </si>
  <si>
    <t>200 mcg</t>
  </si>
  <si>
    <t>400 mcg</t>
  </si>
  <si>
    <t>1mg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</si>
  <si>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</si>
  <si>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</si>
  <si>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>METHOXSALEN ***</t>
  </si>
  <si>
    <t>0,2 MG/10 ML</t>
  </si>
  <si>
    <t>fiol</t>
  </si>
  <si>
    <t xml:space="preserve">Oświadczamy, że oferowane przez nas produkty lecznicze, stanowiące przedmiot zamówienia w częściach: 26 (poz. 1), 50-54,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 </t>
  </si>
  <si>
    <t xml:space="preserve">Oświadczamy, że oferowane przez nas produkty lecznicze, stanowiące przedmiot zamówienia w częściach: 1-10, 11 (poz. 1-34, 36-66), 12-25, 26 (poz. 2), 27-42, 43 (poz. 2-4, 6-15, 17-50), 44-49, 54-55,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</si>
  <si>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Oświadczamy, że oferowane przez nas wyroby medyczne, stanowiące przedmiot zamówienia w częściach: 43 (poz. 1, 16), 56-58,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</si>
  <si>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Ajmaline***</t>
  </si>
  <si>
    <t>0,05g/10ml</t>
  </si>
  <si>
    <t>amp.</t>
  </si>
  <si>
    <t>Diazoxide***</t>
  </si>
  <si>
    <t>kaps.</t>
  </si>
  <si>
    <t>Procarbazine***</t>
  </si>
  <si>
    <t>kaps</t>
  </si>
  <si>
    <t>Dipyridamole***</t>
  </si>
  <si>
    <t>0,01g/2 ml</t>
  </si>
  <si>
    <t>amp</t>
  </si>
  <si>
    <t>Tetracosactide***</t>
  </si>
  <si>
    <t>1 mg/1 ml</t>
  </si>
  <si>
    <t>Thiaminum^</t>
  </si>
  <si>
    <t>100mg/ 2ml</t>
  </si>
  <si>
    <t>roztwór do wstrz. dożylnych</t>
  </si>
  <si>
    <t>^ czasowe dopuszczenie lub import docelowy</t>
  </si>
  <si>
    <t>Thiopentalum natricum^ *</t>
  </si>
  <si>
    <t>proszek do sporządzania roztworu do wstrzykiwań; fiol.</t>
  </si>
  <si>
    <t>^ Czasowe dopuszczenie</t>
  </si>
  <si>
    <t>Jałowy, gotowy do użycia roztwór do płukania  śródoperacyjnego w pierwotnej i  rewizyjnej artroplastyce biodra i kolana,barku i rekonstrukcji piersi zapobigający zakażeniom, gotowy do użycia, oparty na roztworze Ringera, z dodatkiem  0,04 % poliheksanidu*</t>
  </si>
  <si>
    <t>1 litr zawiera: Poliheksanid 0,40 g, Makrogol 0,02 g, Roztwór Ringera</t>
  </si>
  <si>
    <t>250 ml, butelka plastikowa, zakręcana</t>
  </si>
  <si>
    <t>1000 ml, butelka plastikowa, zakręcana</t>
  </si>
  <si>
    <t>Wytwórca</t>
  </si>
  <si>
    <t>Kod EAN (jeżeli dotyczy)</t>
  </si>
  <si>
    <t>polisacharydowy system hemostatyczny złożony z cząsteczek zmodyfikowanego polimeru, uzyskiwanego z oczyszczonej skrobi roślinnej bez dodatku celuloz, ulega pełnej absorpcji w ciągu 48 godz.*</t>
  </si>
  <si>
    <t>3 g</t>
  </si>
  <si>
    <t xml:space="preserve">proszek + aplikator 9 cm </t>
  </si>
  <si>
    <t>5 g</t>
  </si>
  <si>
    <t xml:space="preserve">20 cm </t>
  </si>
  <si>
    <t xml:space="preserve">38 cm </t>
  </si>
  <si>
    <t>Dawka/ Wymiar</t>
  </si>
  <si>
    <t>Nazwa handlowa:
Wymiar: 
Postać / Opakowanie:</t>
  </si>
  <si>
    <t>* wymagany jeden wytwórca</t>
  </si>
  <si>
    <t>kompleks na bazie dwutlenku tytanu kowalencyjnie związanego z jednowartościowymi jonami srebra, kaolin medyczny, Kwas hialuranowy</t>
  </si>
  <si>
    <t>125 ml</t>
  </si>
  <si>
    <t>suchy spray w proszku</t>
  </si>
  <si>
    <t>Maltodekstryna, guma ksantanowa, guma guar; nie zawiera: glutenu i laktozy</t>
  </si>
  <si>
    <t>100g: 1230kJ/290 kcal, tłuszcz 0g, węglowodany 57,6g; błonnik 28,0g, białko 0,8g</t>
  </si>
  <si>
    <t>proszek, 175 g</t>
  </si>
  <si>
    <t>Modyfik. mleko w proszku przeznaczone dla niemowląt od urodzenia z tendencją do ulewań po posiłkach. Zawiera mączkę z ziaren chlebowca świętojańskiego. Zawiera dodatek wielonienasyconych kwasów tłuszczowych.</t>
  </si>
  <si>
    <t>białko 1,6 g/100 ml. 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</si>
  <si>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</si>
  <si>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</si>
  <si>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 g</t>
  </si>
  <si>
    <t>proszek, saszetka; suplement białka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</si>
  <si>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</si>
  <si>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</si>
  <si>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1000 ml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</si>
  <si>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mokka, owoce leśne, neutralny, rozgrzewającym owoców tropikalnych i imbiru oraz rześki smak czerwonych owoców</t>
  </si>
  <si>
    <t>Butelka plastikowa: płyn 125 ml.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</si>
  <si>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</si>
  <si>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</si>
  <si>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butelka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</si>
  <si>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</si>
  <si>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 : wartość energetyczna:635 kJ/150 kcal; białko 3,9 g, węglowodany 33,5 g, tłuszcz 0 g; błonnik 0 g składniki mineralne, pierwiastki śladowe,  witaminy, cholina 69 mg; o smaku truskawkowym i jabłkowym</t>
  </si>
  <si>
    <t>Butelka plastikowa: płyn 200 ml.</t>
  </si>
  <si>
    <t>Producent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</si>
  <si>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</si>
  <si>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</si>
  <si>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</si>
  <si>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</si>
  <si>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dieta o wysokiej zawartości białka i niskim indeksie glikemicznym. Zawiera cukry i substancję słodzącą.  Wartość odżywcza w 100 ml białko 9 g, węglowodany 15,7 g w tym izomaltoza 1,2 g; tłuszcze 6,3 g; 1,6 kcal/ml; witaminy i minerały</t>
  </si>
  <si>
    <t>200 ml</t>
  </si>
  <si>
    <t>płyn o smaku waniliowym i truskawkowym; 200 ml</t>
  </si>
  <si>
    <t>1 saszetka zawiera 5 g L-glutaminy; w 100g zawarte jest: 1700kJ/400kcal; Białko 100g; L-glutamina 100g; Węglowodany 0g;Tłuszcz 0g</t>
  </si>
  <si>
    <t>Doustny preparat aminokwasowy L-glutaminy w proszku, do żywienia przez zgłębnik lub żywienia doustnego. Niekompletny pod względem odżywczym; 5 g</t>
  </si>
  <si>
    <t xml:space="preserve">proszek, saszetki </t>
  </si>
  <si>
    <r>
      <t>postać stała doustna</t>
    </r>
    <r>
      <rPr>
        <strike/>
        <sz val="11"/>
        <color indexed="8"/>
        <rFont val="Times New Roman"/>
        <family val="1"/>
      </rPr>
      <t xml:space="preserve"> </t>
    </r>
  </si>
  <si>
    <t>678 mg/ml; 50 ml</t>
  </si>
  <si>
    <t>678 mg/ml; 100 ml</t>
  </si>
  <si>
    <t>678 mg/ml; 500 ml</t>
  </si>
  <si>
    <r>
      <t>** max</t>
    </r>
    <r>
      <rPr>
        <sz val="11"/>
        <rFont val="Times New Roman"/>
        <family val="1"/>
      </rPr>
      <t xml:space="preserve"> 50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szt w opakowaniu</t>
    </r>
  </si>
  <si>
    <r>
      <t xml:space="preserve">Lansoprazolum </t>
    </r>
    <r>
      <rPr>
        <b/>
        <sz val="11"/>
        <rFont val="Times New Roman"/>
        <family val="1"/>
      </rPr>
      <t>^</t>
    </r>
  </si>
  <si>
    <r>
      <t>Oferowana ilość</t>
    </r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dawek a 1000 j.m.</t>
    </r>
  </si>
  <si>
    <t>Cena brutto jednej dawki a 1000 j.m.</t>
  </si>
  <si>
    <r>
      <t xml:space="preserve">Dla dawki 1000 j.m.:
Dla dawki </t>
    </r>
    <r>
      <rPr>
        <sz val="11"/>
        <rFont val="Times New Roman"/>
        <family val="1"/>
      </rPr>
      <t xml:space="preserve">2000 </t>
    </r>
    <r>
      <rPr>
        <sz val="11"/>
        <color indexed="8"/>
        <rFont val="Times New Roman"/>
        <family val="1"/>
      </rPr>
      <t xml:space="preserve">j.m.:
Dla dawki </t>
    </r>
    <r>
      <rPr>
        <sz val="11"/>
        <rFont val="Times New Roman"/>
        <family val="1"/>
      </rPr>
      <t>3000</t>
    </r>
    <r>
      <rPr>
        <sz val="11"/>
        <color indexed="8"/>
        <rFont val="Times New Roman"/>
        <family val="1"/>
      </rPr>
      <t xml:space="preserve"> j.m.:
Dla dawki </t>
    </r>
    <r>
      <rPr>
        <sz val="11"/>
        <rFont val="Times New Roman"/>
        <family val="1"/>
      </rPr>
      <t>4000</t>
    </r>
    <r>
      <rPr>
        <sz val="11"/>
        <color indexed="8"/>
        <rFont val="Times New Roman"/>
        <family val="1"/>
      </rPr>
      <t xml:space="preserve"> j.m.:
</t>
    </r>
  </si>
  <si>
    <t xml:space="preserve">Oferowana ilość dawek a 2,5 g </t>
  </si>
  <si>
    <t>Cena brutto jednej dawki a 2,5 g</t>
  </si>
  <si>
    <t>Oferowana ilość  dawek a 10 mcg</t>
  </si>
  <si>
    <t>Cena brutto jednej dawki a 10 mcg</t>
  </si>
  <si>
    <t>Haloperidolum *</t>
  </si>
  <si>
    <r>
      <t>Oferowana ilość dawek a 50 m</t>
    </r>
    <r>
      <rPr>
        <b/>
        <strike/>
        <sz val="11"/>
        <rFont val="Times New Roman"/>
        <family val="1"/>
      </rPr>
      <t>l</t>
    </r>
  </si>
  <si>
    <t>Cena brutto jednej dawki a 50 ml</t>
  </si>
  <si>
    <r>
      <t xml:space="preserve">Dexmedetomidinum* </t>
    </r>
    <r>
      <rPr>
        <b/>
        <sz val="11"/>
        <rFont val="Times New Roman"/>
        <family val="1"/>
      </rPr>
      <t>^</t>
    </r>
  </si>
  <si>
    <r>
      <t>Dexmedetomidinum*</t>
    </r>
    <r>
      <rPr>
        <b/>
        <sz val="11"/>
        <rFont val="Times New Roman"/>
        <family val="1"/>
      </rPr>
      <t>^</t>
    </r>
  </si>
  <si>
    <r>
      <rPr>
        <b/>
        <sz val="11"/>
        <rFont val="Times New Roman"/>
        <family val="1"/>
      </rPr>
      <t>^</t>
    </r>
    <r>
      <rPr>
        <sz val="11"/>
        <rFont val="Times New Roman"/>
        <family val="1"/>
      </rPr>
      <t xml:space="preserve"> opakowanie jednostkowe nie większe niż 5 szt.</t>
    </r>
  </si>
  <si>
    <t>^ produkt kombatybilny z poz. 1 i 2</t>
  </si>
  <si>
    <r>
      <t>* wymagany jeden wytwórca</t>
    </r>
  </si>
  <si>
    <r>
      <t>APLIKATOR</t>
    </r>
    <r>
      <rPr>
        <b/>
        <sz val="11"/>
        <rFont val="Times New Roman"/>
        <family val="1"/>
      </rPr>
      <t xml:space="preserve"> ^</t>
    </r>
  </si>
  <si>
    <t>x</t>
  </si>
  <si>
    <t>wykreślona</t>
  </si>
  <si>
    <r>
      <t xml:space="preserve">koncentrat do sporządzania roztworu do infuzji, fiol </t>
    </r>
    <r>
      <rPr>
        <sz val="11"/>
        <color indexed="10"/>
        <rFont val="Times New Roman"/>
        <family val="1"/>
      </rPr>
      <t>lub ampułka</t>
    </r>
  </si>
  <si>
    <r>
      <t>koncentrat do sporządzania roztworu do infuzji, fiol.</t>
    </r>
    <r>
      <rPr>
        <sz val="11"/>
        <color indexed="10"/>
        <rFont val="Times New Roman"/>
        <family val="1"/>
      </rPr>
      <t xml:space="preserve"> lub ampułka</t>
    </r>
  </si>
  <si>
    <r>
      <t xml:space="preserve">koncentrat do sporządzania roztworu do infuzji, fiol.  </t>
    </r>
    <r>
      <rPr>
        <sz val="11"/>
        <color indexed="10"/>
        <rFont val="Times New Roman"/>
        <family val="1"/>
      </rPr>
      <t>lub ampułka</t>
    </r>
  </si>
  <si>
    <r>
      <t xml:space="preserve">Fibrinogenum humanum </t>
    </r>
    <r>
      <rPr>
        <sz val="11"/>
        <color indexed="10"/>
        <rFont val="Times New Roman"/>
        <family val="1"/>
      </rPr>
      <t>*</t>
    </r>
  </si>
  <si>
    <t>* Możliwość leczenia ciężkich krwotoków u pacjentów z hipofibrynogenemią nabytą w przebiegu interwencji chirurgicznej. Udokumentowane w CHPL</t>
  </si>
  <si>
    <r>
      <t xml:space="preserve">proszek: puszka 450 g </t>
    </r>
    <r>
      <rPr>
        <sz val="11"/>
        <color indexed="10"/>
        <rFont val="Times New Roman"/>
        <family val="1"/>
      </rPr>
      <t>lub 400 g</t>
    </r>
  </si>
  <si>
    <t>Oświadczamy, że oferowane przez nas dietetyczne środki spożywcze specjalnego przeznaczenia medycznego, stanowiące przedmiot zamówienia w częściach: 11 (poz. 35), 43 (poz. 5, 52), 59-60,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</si>
  <si>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12*.</t>
  </si>
  <si>
    <t>Oświadczamy, że oferowane przez nas suplementy diety, stanowiące przedmiot zamówienia w części: 43 (poz. 51),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suplementy diety)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</si>
</sst>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6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11" xfId="55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0" borderId="10" xfId="55" applyNumberFormat="1" applyFont="1" applyFill="1" applyBorder="1" applyAlignment="1">
      <alignment horizontal="right" vertical="top" wrapText="1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44" fontId="53" fillId="0" borderId="0" xfId="105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>
      <alignment horizontal="left" vertical="top" wrapText="1"/>
    </xf>
    <xf numFmtId="3" fontId="53" fillId="0" borderId="13" xfId="55" applyNumberFormat="1" applyFont="1" applyFill="1" applyBorder="1" applyAlignment="1">
      <alignment horizontal="right" vertical="top" wrapText="1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4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3" fillId="0" borderId="15" xfId="0" applyFont="1" applyFill="1" applyBorder="1" applyAlignment="1">
      <alignment horizontal="left" vertical="top" wrapText="1"/>
    </xf>
    <xf numFmtId="3" fontId="53" fillId="0" borderId="15" xfId="55" applyNumberFormat="1" applyFont="1" applyFill="1" applyBorder="1" applyAlignment="1">
      <alignment horizontal="right" vertical="top" wrapText="1"/>
    </xf>
    <xf numFmtId="4" fontId="5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10" fontId="53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>
      <alignment horizontal="left" vertical="top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6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justify" vertical="top" wrapText="1"/>
      <protection/>
    </xf>
    <xf numFmtId="0" fontId="58" fillId="0" borderId="17" xfId="0" applyFont="1" applyFill="1" applyBorder="1" applyAlignment="1" applyProtection="1">
      <alignment horizontal="justify" vertical="top" wrapText="1"/>
      <protection locked="0"/>
    </xf>
    <xf numFmtId="0" fontId="53" fillId="0" borderId="18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0" fontId="53" fillId="33" borderId="11" xfId="0" applyFont="1" applyFill="1" applyBorder="1" applyAlignment="1" applyProtection="1">
      <alignment horizontal="right" vertical="top" wrapText="1"/>
      <protection/>
    </xf>
    <xf numFmtId="0" fontId="53" fillId="33" borderId="12" xfId="0" applyFont="1" applyFill="1" applyBorder="1" applyAlignment="1" applyProtection="1">
      <alignment horizontal="right" vertical="top" wrapText="1"/>
      <protection/>
    </xf>
    <xf numFmtId="0" fontId="53" fillId="33" borderId="11" xfId="0" applyFont="1" applyFill="1" applyBorder="1" applyAlignment="1" applyProtection="1">
      <alignment horizontal="justify" vertical="top" wrapText="1"/>
      <protection/>
    </xf>
    <xf numFmtId="0" fontId="53" fillId="33" borderId="12" xfId="0" applyFont="1" applyFill="1" applyBorder="1" applyAlignment="1" applyProtection="1">
      <alignment horizontal="justify" vertical="top" wrapText="1"/>
      <protection/>
    </xf>
    <xf numFmtId="0" fontId="53" fillId="0" borderId="18" xfId="0" applyFont="1" applyFill="1" applyBorder="1" applyAlignment="1" applyProtection="1">
      <alignment horizontal="justify" vertical="top" wrapText="1"/>
      <protection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19"/>
  <sheetViews>
    <sheetView showGridLines="0" view="pageBreakPreview" zoomScaleNormal="80" zoomScaleSheetLayoutView="100" zoomScalePageLayoutView="115" workbookViewId="0" topLeftCell="A1">
      <selection activeCell="C98" sqref="C98:E98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73</v>
      </c>
    </row>
    <row r="2" spans="3:5" ht="15">
      <c r="C2" s="27"/>
      <c r="D2" s="27" t="s">
        <v>71</v>
      </c>
      <c r="E2" s="27"/>
    </row>
    <row r="4" spans="3:4" ht="15">
      <c r="C4" s="11" t="s">
        <v>63</v>
      </c>
      <c r="D4" s="11" t="s">
        <v>108</v>
      </c>
    </row>
    <row r="6" spans="3:5" ht="51.75" customHeight="1">
      <c r="C6" s="11" t="s">
        <v>62</v>
      </c>
      <c r="D6" s="95" t="s">
        <v>109</v>
      </c>
      <c r="E6" s="95"/>
    </row>
    <row r="8" spans="3:5" ht="15">
      <c r="C8" s="22" t="s">
        <v>58</v>
      </c>
      <c r="D8" s="114"/>
      <c r="E8" s="115"/>
    </row>
    <row r="9" spans="3:5" ht="15">
      <c r="C9" s="22" t="s">
        <v>64</v>
      </c>
      <c r="D9" s="116"/>
      <c r="E9" s="117"/>
    </row>
    <row r="10" spans="3:5" ht="15">
      <c r="C10" s="22" t="s">
        <v>57</v>
      </c>
      <c r="D10" s="112"/>
      <c r="E10" s="113"/>
    </row>
    <row r="11" spans="3:5" ht="15">
      <c r="C11" s="22" t="s">
        <v>65</v>
      </c>
      <c r="D11" s="112"/>
      <c r="E11" s="113"/>
    </row>
    <row r="12" spans="3:5" ht="15">
      <c r="C12" s="22" t="s">
        <v>66</v>
      </c>
      <c r="D12" s="112"/>
      <c r="E12" s="113"/>
    </row>
    <row r="13" spans="3:5" ht="15">
      <c r="C13" s="22" t="s">
        <v>67</v>
      </c>
      <c r="D13" s="112"/>
      <c r="E13" s="113"/>
    </row>
    <row r="14" spans="3:5" ht="15">
      <c r="C14" s="22" t="s">
        <v>68</v>
      </c>
      <c r="D14" s="112"/>
      <c r="E14" s="113"/>
    </row>
    <row r="15" spans="3:5" ht="15">
      <c r="C15" s="22" t="s">
        <v>69</v>
      </c>
      <c r="D15" s="112"/>
      <c r="E15" s="113"/>
    </row>
    <row r="16" spans="3:5" ht="15">
      <c r="C16" s="22" t="s">
        <v>70</v>
      </c>
      <c r="D16" s="112"/>
      <c r="E16" s="113"/>
    </row>
    <row r="17" spans="4:5" ht="15">
      <c r="D17" s="9"/>
      <c r="E17" s="28"/>
    </row>
    <row r="18" spans="2:5" ht="15" customHeight="1">
      <c r="B18" s="11" t="s">
        <v>3</v>
      </c>
      <c r="C18" s="104" t="s">
        <v>93</v>
      </c>
      <c r="D18" s="105"/>
      <c r="E18" s="106"/>
    </row>
    <row r="19" spans="4:5" ht="15">
      <c r="D19" s="2"/>
      <c r="E19" s="4"/>
    </row>
    <row r="20" spans="3:5" ht="21" customHeight="1">
      <c r="C20" s="8" t="s">
        <v>19</v>
      </c>
      <c r="D20" s="29" t="s">
        <v>2</v>
      </c>
      <c r="E20" s="9"/>
    </row>
    <row r="21" spans="3:5" ht="15">
      <c r="C21" s="22" t="s">
        <v>26</v>
      </c>
      <c r="D21" s="30">
        <f>'część (1)'!H$6</f>
        <v>0</v>
      </c>
      <c r="E21" s="31"/>
    </row>
    <row r="22" spans="3:5" ht="15">
      <c r="C22" s="46" t="s">
        <v>27</v>
      </c>
      <c r="D22" s="30">
        <f>'część (2)'!H$6</f>
        <v>0</v>
      </c>
      <c r="E22" s="31"/>
    </row>
    <row r="23" spans="3:5" ht="15">
      <c r="C23" s="46" t="s">
        <v>28</v>
      </c>
      <c r="D23" s="30">
        <f>'część (3)'!H$6</f>
        <v>0</v>
      </c>
      <c r="E23" s="31"/>
    </row>
    <row r="24" spans="3:5" ht="15">
      <c r="C24" s="46" t="s">
        <v>29</v>
      </c>
      <c r="D24" s="30">
        <f>'część (4)'!H$6</f>
        <v>0</v>
      </c>
      <c r="E24" s="31"/>
    </row>
    <row r="25" spans="3:5" ht="15">
      <c r="C25" s="46" t="s">
        <v>30</v>
      </c>
      <c r="D25" s="30">
        <f>'część (5)'!H$6</f>
        <v>0</v>
      </c>
      <c r="E25" s="31"/>
    </row>
    <row r="26" spans="3:5" ht="15">
      <c r="C26" s="46" t="s">
        <v>31</v>
      </c>
      <c r="D26" s="30">
        <f>'część (6)'!H$6</f>
        <v>0</v>
      </c>
      <c r="E26" s="31"/>
    </row>
    <row r="27" spans="3:5" ht="15">
      <c r="C27" s="46" t="s">
        <v>32</v>
      </c>
      <c r="D27" s="30">
        <f>'część (7)'!H$6</f>
        <v>0</v>
      </c>
      <c r="E27" s="31"/>
    </row>
    <row r="28" spans="3:5" ht="15">
      <c r="C28" s="46" t="s">
        <v>33</v>
      </c>
      <c r="D28" s="30">
        <f>'część (8)'!H$6</f>
        <v>0</v>
      </c>
      <c r="E28" s="31"/>
    </row>
    <row r="29" spans="3:5" ht="15">
      <c r="C29" s="46" t="s">
        <v>34</v>
      </c>
      <c r="D29" s="30">
        <f>'część (9)'!H$6</f>
        <v>0</v>
      </c>
      <c r="E29" s="31"/>
    </row>
    <row r="30" spans="3:5" ht="15">
      <c r="C30" s="46" t="s">
        <v>35</v>
      </c>
      <c r="D30" s="30">
        <f>'część (10)'!H$6</f>
        <v>0</v>
      </c>
      <c r="E30" s="31"/>
    </row>
    <row r="31" spans="3:5" ht="15">
      <c r="C31" s="46" t="s">
        <v>36</v>
      </c>
      <c r="D31" s="30">
        <f>'część (11)'!H$6</f>
        <v>0</v>
      </c>
      <c r="E31" s="31"/>
    </row>
    <row r="32" spans="3:5" ht="15">
      <c r="C32" s="46" t="s">
        <v>37</v>
      </c>
      <c r="D32" s="30">
        <f>'część (12)'!H$6</f>
        <v>0</v>
      </c>
      <c r="E32" s="31"/>
    </row>
    <row r="33" spans="3:5" ht="15">
      <c r="C33" s="46" t="s">
        <v>38</v>
      </c>
      <c r="D33" s="30">
        <f>'część (13)'!H$6</f>
        <v>0</v>
      </c>
      <c r="E33" s="31"/>
    </row>
    <row r="34" spans="3:5" ht="15">
      <c r="C34" s="46" t="s">
        <v>39</v>
      </c>
      <c r="D34" s="30">
        <f>'część (14)'!H$6</f>
        <v>0</v>
      </c>
      <c r="E34" s="31"/>
    </row>
    <row r="35" spans="3:5" ht="15">
      <c r="C35" s="46" t="s">
        <v>40</v>
      </c>
      <c r="D35" s="30">
        <f>'część (15)'!H$6</f>
        <v>0</v>
      </c>
      <c r="E35" s="31"/>
    </row>
    <row r="36" spans="3:5" ht="15">
      <c r="C36" s="46" t="s">
        <v>41</v>
      </c>
      <c r="D36" s="30">
        <f>'część (16)'!H$6</f>
        <v>0</v>
      </c>
      <c r="E36" s="31"/>
    </row>
    <row r="37" spans="3:5" ht="15">
      <c r="C37" s="46" t="s">
        <v>42</v>
      </c>
      <c r="D37" s="30">
        <f>'część (17)'!H$6</f>
        <v>0</v>
      </c>
      <c r="E37" s="31"/>
    </row>
    <row r="38" spans="3:5" ht="15">
      <c r="C38" s="46" t="s">
        <v>43</v>
      </c>
      <c r="D38" s="30">
        <f>'część (18)'!H$6</f>
        <v>0</v>
      </c>
      <c r="E38" s="31"/>
    </row>
    <row r="39" spans="3:5" ht="15">
      <c r="C39" s="46" t="s">
        <v>44</v>
      </c>
      <c r="D39" s="30">
        <f>'część (19)'!H$6</f>
        <v>0</v>
      </c>
      <c r="E39" s="31"/>
    </row>
    <row r="40" spans="3:5" ht="15">
      <c r="C40" s="46" t="s">
        <v>45</v>
      </c>
      <c r="D40" s="30">
        <f>'część (20)'!H$6</f>
        <v>0</v>
      </c>
      <c r="E40" s="31"/>
    </row>
    <row r="41" spans="3:5" ht="15">
      <c r="C41" s="46" t="s">
        <v>46</v>
      </c>
      <c r="D41" s="30">
        <f>'część (21)'!H$6</f>
        <v>0</v>
      </c>
      <c r="E41" s="31"/>
    </row>
    <row r="42" spans="3:5" ht="15">
      <c r="C42" s="46" t="s">
        <v>47</v>
      </c>
      <c r="D42" s="30">
        <f>'część (22)'!H$6</f>
        <v>0</v>
      </c>
      <c r="E42" s="31"/>
    </row>
    <row r="43" spans="3:5" ht="15">
      <c r="C43" s="46" t="s">
        <v>48</v>
      </c>
      <c r="D43" s="30">
        <f>'część (23)'!H$6</f>
        <v>0</v>
      </c>
      <c r="E43" s="31"/>
    </row>
    <row r="44" spans="3:5" ht="15">
      <c r="C44" s="46" t="s">
        <v>49</v>
      </c>
      <c r="D44" s="30">
        <f>'część (24)'!H$6</f>
        <v>0</v>
      </c>
      <c r="E44" s="31"/>
    </row>
    <row r="45" spans="3:5" ht="15">
      <c r="C45" s="46" t="s">
        <v>50</v>
      </c>
      <c r="D45" s="30">
        <f>'część (25)'!H$6</f>
        <v>0</v>
      </c>
      <c r="E45" s="31"/>
    </row>
    <row r="46" spans="3:5" s="42" customFormat="1" ht="15">
      <c r="C46" s="46" t="s">
        <v>51</v>
      </c>
      <c r="D46" s="30">
        <f>'część (26)'!H$6</f>
        <v>0</v>
      </c>
      <c r="E46" s="31"/>
    </row>
    <row r="47" spans="3:5" s="42" customFormat="1" ht="15">
      <c r="C47" s="46" t="s">
        <v>117</v>
      </c>
      <c r="D47" s="30">
        <f>'część (27)'!H$6</f>
        <v>0</v>
      </c>
      <c r="E47" s="31"/>
    </row>
    <row r="48" spans="3:5" s="42" customFormat="1" ht="15">
      <c r="C48" s="46" t="s">
        <v>118</v>
      </c>
      <c r="D48" s="30">
        <f>'część (28)'!H$6</f>
        <v>0</v>
      </c>
      <c r="E48" s="31"/>
    </row>
    <row r="49" spans="3:5" s="42" customFormat="1" ht="15">
      <c r="C49" s="46" t="s">
        <v>119</v>
      </c>
      <c r="D49" s="30">
        <f>'część (29)'!H$6</f>
        <v>0</v>
      </c>
      <c r="E49" s="31"/>
    </row>
    <row r="50" spans="3:5" s="42" customFormat="1" ht="15">
      <c r="C50" s="46" t="s">
        <v>120</v>
      </c>
      <c r="D50" s="30">
        <f>'część (30)'!H$6</f>
        <v>0</v>
      </c>
      <c r="E50" s="31"/>
    </row>
    <row r="51" spans="3:5" s="42" customFormat="1" ht="15">
      <c r="C51" s="46" t="s">
        <v>121</v>
      </c>
      <c r="D51" s="30">
        <f>'część (31)'!H$6</f>
        <v>0</v>
      </c>
      <c r="E51" s="31"/>
    </row>
    <row r="52" spans="3:5" s="42" customFormat="1" ht="15">
      <c r="C52" s="46" t="s">
        <v>122</v>
      </c>
      <c r="D52" s="30">
        <f>'część (32)'!H$6</f>
        <v>0</v>
      </c>
      <c r="E52" s="31"/>
    </row>
    <row r="53" spans="3:5" s="42" customFormat="1" ht="15">
      <c r="C53" s="46" t="s">
        <v>123</v>
      </c>
      <c r="D53" s="30">
        <f>'część (33)'!H$6</f>
        <v>0</v>
      </c>
      <c r="E53" s="31"/>
    </row>
    <row r="54" spans="3:5" s="42" customFormat="1" ht="15">
      <c r="C54" s="46" t="s">
        <v>124</v>
      </c>
      <c r="D54" s="30">
        <f>'część (34)'!H$6</f>
        <v>0</v>
      </c>
      <c r="E54" s="31"/>
    </row>
    <row r="55" spans="3:5" s="42" customFormat="1" ht="15">
      <c r="C55" s="46" t="s">
        <v>125</v>
      </c>
      <c r="D55" s="30">
        <f>'część (35)'!H$6</f>
        <v>0</v>
      </c>
      <c r="E55" s="31"/>
    </row>
    <row r="56" spans="3:5" s="42" customFormat="1" ht="15">
      <c r="C56" s="46" t="s">
        <v>126</v>
      </c>
      <c r="D56" s="30">
        <f>'część (36)'!H$6</f>
        <v>0</v>
      </c>
      <c r="E56" s="31"/>
    </row>
    <row r="57" spans="3:5" s="42" customFormat="1" ht="15">
      <c r="C57" s="46" t="s">
        <v>127</v>
      </c>
      <c r="D57" s="30">
        <f>'część (37)'!H$6</f>
        <v>0</v>
      </c>
      <c r="E57" s="31"/>
    </row>
    <row r="58" spans="3:5" s="42" customFormat="1" ht="15">
      <c r="C58" s="46" t="s">
        <v>128</v>
      </c>
      <c r="D58" s="30">
        <f>'część (38)'!H$6</f>
        <v>0</v>
      </c>
      <c r="E58" s="31"/>
    </row>
    <row r="59" spans="3:5" s="42" customFormat="1" ht="15">
      <c r="C59" s="46" t="s">
        <v>129</v>
      </c>
      <c r="D59" s="30">
        <f>'część (39)'!H$6</f>
        <v>0</v>
      </c>
      <c r="E59" s="31"/>
    </row>
    <row r="60" spans="3:5" s="42" customFormat="1" ht="15">
      <c r="C60" s="46" t="s">
        <v>130</v>
      </c>
      <c r="D60" s="30">
        <f>'część (40)'!H$6</f>
        <v>0</v>
      </c>
      <c r="E60" s="31"/>
    </row>
    <row r="61" spans="3:5" s="42" customFormat="1" ht="15">
      <c r="C61" s="46" t="s">
        <v>131</v>
      </c>
      <c r="D61" s="30">
        <f>'część (41)'!H$6</f>
        <v>0</v>
      </c>
      <c r="E61" s="31"/>
    </row>
    <row r="62" spans="3:5" s="42" customFormat="1" ht="15">
      <c r="C62" s="46" t="s">
        <v>132</v>
      </c>
      <c r="D62" s="30">
        <f>'część (42)'!H$6</f>
        <v>0</v>
      </c>
      <c r="E62" s="31"/>
    </row>
    <row r="63" spans="3:5" s="42" customFormat="1" ht="15">
      <c r="C63" s="46" t="s">
        <v>133</v>
      </c>
      <c r="D63" s="30">
        <f>'część (43)'!H$6</f>
        <v>0</v>
      </c>
      <c r="E63" s="31"/>
    </row>
    <row r="64" spans="3:5" s="42" customFormat="1" ht="15">
      <c r="C64" s="46" t="s">
        <v>134</v>
      </c>
      <c r="D64" s="30">
        <f>'część (44)'!H$6</f>
        <v>0</v>
      </c>
      <c r="E64" s="31"/>
    </row>
    <row r="65" spans="3:5" s="42" customFormat="1" ht="15">
      <c r="C65" s="46" t="s">
        <v>135</v>
      </c>
      <c r="D65" s="30">
        <f>'część (45)'!H$6</f>
        <v>0</v>
      </c>
      <c r="E65" s="31"/>
    </row>
    <row r="66" spans="3:5" s="42" customFormat="1" ht="15">
      <c r="C66" s="46" t="s">
        <v>136</v>
      </c>
      <c r="D66" s="30">
        <f>'część (46)'!H$6</f>
        <v>0</v>
      </c>
      <c r="E66" s="31"/>
    </row>
    <row r="67" spans="3:5" s="42" customFormat="1" ht="15">
      <c r="C67" s="46" t="s">
        <v>137</v>
      </c>
      <c r="D67" s="30">
        <f>'część (47)'!H$6</f>
        <v>0</v>
      </c>
      <c r="E67" s="31"/>
    </row>
    <row r="68" spans="3:5" s="42" customFormat="1" ht="15">
      <c r="C68" s="46" t="s">
        <v>138</v>
      </c>
      <c r="D68" s="30">
        <f>'część (48)'!H$6</f>
        <v>0</v>
      </c>
      <c r="E68" s="31"/>
    </row>
    <row r="69" spans="3:5" s="42" customFormat="1" ht="15">
      <c r="C69" s="46" t="s">
        <v>139</v>
      </c>
      <c r="D69" s="30">
        <f>'część (49)'!H$6</f>
        <v>0</v>
      </c>
      <c r="E69" s="31"/>
    </row>
    <row r="70" spans="3:5" s="42" customFormat="1" ht="15">
      <c r="C70" s="46" t="s">
        <v>140</v>
      </c>
      <c r="D70" s="30">
        <f>'część (50)'!H$6</f>
        <v>0</v>
      </c>
      <c r="E70" s="31"/>
    </row>
    <row r="71" spans="3:5" s="42" customFormat="1" ht="15">
      <c r="C71" s="46" t="s">
        <v>141</v>
      </c>
      <c r="D71" s="30">
        <f>'część (51)'!H$6</f>
        <v>0</v>
      </c>
      <c r="E71" s="31"/>
    </row>
    <row r="72" spans="3:5" s="42" customFormat="1" ht="15">
      <c r="C72" s="46" t="s">
        <v>142</v>
      </c>
      <c r="D72" s="30">
        <f>'część (52)'!H$6</f>
        <v>0</v>
      </c>
      <c r="E72" s="31"/>
    </row>
    <row r="73" spans="3:5" s="42" customFormat="1" ht="15">
      <c r="C73" s="46" t="s">
        <v>143</v>
      </c>
      <c r="D73" s="30">
        <f>'część (53)'!H$6</f>
        <v>0</v>
      </c>
      <c r="E73" s="31"/>
    </row>
    <row r="74" spans="3:5" s="42" customFormat="1" ht="15">
      <c r="C74" s="46" t="s">
        <v>144</v>
      </c>
      <c r="D74" s="30">
        <f>'część (54)'!H$6</f>
        <v>0</v>
      </c>
      <c r="E74" s="31"/>
    </row>
    <row r="75" spans="3:5" s="42" customFormat="1" ht="15">
      <c r="C75" s="46" t="s">
        <v>145</v>
      </c>
      <c r="D75" s="30">
        <f>'część (55)'!H$6</f>
        <v>0</v>
      </c>
      <c r="E75" s="31"/>
    </row>
    <row r="76" spans="3:5" s="42" customFormat="1" ht="15">
      <c r="C76" s="46" t="s">
        <v>146</v>
      </c>
      <c r="D76" s="30">
        <f>'część (56)'!H$6</f>
        <v>0</v>
      </c>
      <c r="E76" s="31"/>
    </row>
    <row r="77" spans="3:5" s="42" customFormat="1" ht="15">
      <c r="C77" s="46" t="s">
        <v>147</v>
      </c>
      <c r="D77" s="30">
        <f>'część (57)'!H$6</f>
        <v>0</v>
      </c>
      <c r="E77" s="31"/>
    </row>
    <row r="78" spans="3:5" s="42" customFormat="1" ht="15">
      <c r="C78" s="46" t="s">
        <v>148</v>
      </c>
      <c r="D78" s="30">
        <f>'część (58)'!H$6</f>
        <v>0</v>
      </c>
      <c r="E78" s="31"/>
    </row>
    <row r="79" spans="3:5" s="42" customFormat="1" ht="15">
      <c r="C79" s="46" t="s">
        <v>149</v>
      </c>
      <c r="D79" s="30">
        <f>'część (59)'!H$6</f>
        <v>0</v>
      </c>
      <c r="E79" s="31"/>
    </row>
    <row r="80" spans="3:5" s="42" customFormat="1" ht="15">
      <c r="C80" s="46" t="s">
        <v>150</v>
      </c>
      <c r="D80" s="30">
        <f>'część (60)'!H$6</f>
        <v>0</v>
      </c>
      <c r="E80" s="31"/>
    </row>
    <row r="81" spans="4:5" s="42" customFormat="1" ht="15">
      <c r="D81" s="32"/>
      <c r="E81" s="31"/>
    </row>
    <row r="82" spans="2:5" s="42" customFormat="1" ht="34.5" customHeight="1">
      <c r="B82" s="42" t="s">
        <v>4</v>
      </c>
      <c r="C82" s="111" t="s">
        <v>94</v>
      </c>
      <c r="D82" s="111"/>
      <c r="E82" s="111"/>
    </row>
    <row r="83" spans="3:5" s="42" customFormat="1" ht="56.25" customHeight="1">
      <c r="C83" s="109" t="s">
        <v>95</v>
      </c>
      <c r="D83" s="110"/>
      <c r="E83" s="33" t="s">
        <v>110</v>
      </c>
    </row>
    <row r="84" spans="3:5" s="42" customFormat="1" ht="57" customHeight="1">
      <c r="C84" s="92" t="s">
        <v>96</v>
      </c>
      <c r="D84" s="92"/>
      <c r="E84" s="92"/>
    </row>
    <row r="85" spans="2:5" s="42" customFormat="1" ht="31.5" customHeight="1">
      <c r="B85" s="42" t="s">
        <v>5</v>
      </c>
      <c r="C85" s="94" t="s">
        <v>97</v>
      </c>
      <c r="D85" s="94"/>
      <c r="E85" s="94"/>
    </row>
    <row r="86" spans="3:5" s="42" customFormat="1" ht="33" customHeight="1">
      <c r="C86" s="109" t="s">
        <v>98</v>
      </c>
      <c r="D86" s="110"/>
      <c r="E86" s="33" t="s">
        <v>99</v>
      </c>
    </row>
    <row r="87" spans="3:5" s="42" customFormat="1" ht="42.75" customHeight="1">
      <c r="C87" s="93" t="s">
        <v>111</v>
      </c>
      <c r="D87" s="93"/>
      <c r="E87" s="93"/>
    </row>
    <row r="88" spans="2:5" s="42" customFormat="1" ht="18.75" customHeight="1">
      <c r="B88" s="42" t="s">
        <v>6</v>
      </c>
      <c r="C88" s="94" t="s">
        <v>100</v>
      </c>
      <c r="D88" s="94"/>
      <c r="E88" s="94"/>
    </row>
    <row r="89" spans="3:5" s="42" customFormat="1" ht="94.5" customHeight="1">
      <c r="C89" s="107" t="s">
        <v>101</v>
      </c>
      <c r="D89" s="108"/>
      <c r="E89" s="33" t="s">
        <v>102</v>
      </c>
    </row>
    <row r="90" spans="3:5" s="42" customFormat="1" ht="25.5" customHeight="1">
      <c r="C90" s="93" t="s">
        <v>112</v>
      </c>
      <c r="D90" s="93"/>
      <c r="E90" s="93"/>
    </row>
    <row r="91" spans="2:5" s="42" customFormat="1" ht="32.25" customHeight="1">
      <c r="B91" s="42" t="s">
        <v>55</v>
      </c>
      <c r="C91" s="96" t="s">
        <v>103</v>
      </c>
      <c r="D91" s="96"/>
      <c r="E91" s="96"/>
    </row>
    <row r="92" spans="2:5" s="42" customFormat="1" ht="16.5" customHeight="1">
      <c r="B92" s="42" t="s">
        <v>61</v>
      </c>
      <c r="C92" s="97" t="s">
        <v>104</v>
      </c>
      <c r="D92" s="97"/>
      <c r="E92" s="97"/>
    </row>
    <row r="93" spans="2:5" s="42" customFormat="1" ht="36" customHeight="1">
      <c r="B93" s="42" t="s">
        <v>7</v>
      </c>
      <c r="C93" s="98" t="s">
        <v>88</v>
      </c>
      <c r="D93" s="98"/>
      <c r="E93" s="98"/>
    </row>
    <row r="94" spans="2:5" s="42" customFormat="1" ht="84.75" customHeight="1">
      <c r="B94" s="42" t="s">
        <v>8</v>
      </c>
      <c r="C94" s="95" t="s">
        <v>624</v>
      </c>
      <c r="D94" s="95"/>
      <c r="E94" s="95"/>
    </row>
    <row r="95" spans="2:5" s="53" customFormat="1" ht="69.75" customHeight="1">
      <c r="B95" s="53" t="s">
        <v>21</v>
      </c>
      <c r="C95" s="95" t="s">
        <v>623</v>
      </c>
      <c r="D95" s="95"/>
      <c r="E95" s="95"/>
    </row>
    <row r="96" spans="2:5" s="42" customFormat="1" ht="75" customHeight="1">
      <c r="B96" s="53" t="s">
        <v>60</v>
      </c>
      <c r="C96" s="95" t="s">
        <v>625</v>
      </c>
      <c r="D96" s="95"/>
      <c r="E96" s="95"/>
    </row>
    <row r="97" spans="2:5" s="42" customFormat="1" ht="87.75" customHeight="1">
      <c r="B97" s="53" t="s">
        <v>1</v>
      </c>
      <c r="C97" s="95" t="s">
        <v>724</v>
      </c>
      <c r="D97" s="95"/>
      <c r="E97" s="95"/>
    </row>
    <row r="98" spans="2:5" s="42" customFormat="1" ht="70.5" customHeight="1">
      <c r="B98" s="53" t="s">
        <v>0</v>
      </c>
      <c r="C98" s="95" t="s">
        <v>113</v>
      </c>
      <c r="D98" s="95"/>
      <c r="E98" s="95"/>
    </row>
    <row r="99" spans="2:5" s="86" customFormat="1" ht="70.5" customHeight="1">
      <c r="B99" s="87" t="s">
        <v>725</v>
      </c>
      <c r="C99" s="88" t="s">
        <v>726</v>
      </c>
      <c r="D99" s="88"/>
      <c r="E99" s="88"/>
    </row>
    <row r="100" spans="2:5" s="42" customFormat="1" ht="40.5" customHeight="1">
      <c r="B100" s="53" t="s">
        <v>114</v>
      </c>
      <c r="C100" s="95" t="s">
        <v>24</v>
      </c>
      <c r="D100" s="95"/>
      <c r="E100" s="95"/>
    </row>
    <row r="101" spans="2:5" s="34" customFormat="1" ht="29.25" customHeight="1">
      <c r="B101" s="53" t="s">
        <v>115</v>
      </c>
      <c r="C101" s="95" t="s">
        <v>105</v>
      </c>
      <c r="D101" s="95"/>
      <c r="E101" s="95"/>
    </row>
    <row r="102" spans="2:5" s="34" customFormat="1" ht="37.5" customHeight="1">
      <c r="B102" s="53" t="s">
        <v>116</v>
      </c>
      <c r="C102" s="95" t="s">
        <v>56</v>
      </c>
      <c r="D102" s="95"/>
      <c r="E102" s="95"/>
    </row>
    <row r="103" spans="2:5" s="42" customFormat="1" ht="18" customHeight="1">
      <c r="B103" s="53" t="s">
        <v>185</v>
      </c>
      <c r="C103" s="40" t="s">
        <v>9</v>
      </c>
      <c r="D103" s="40"/>
      <c r="E103" s="39"/>
    </row>
    <row r="104" spans="3:5" s="42" customFormat="1" ht="18" customHeight="1">
      <c r="C104" s="43"/>
      <c r="D104" s="43"/>
      <c r="E104" s="14"/>
    </row>
    <row r="105" spans="3:5" s="42" customFormat="1" ht="18" customHeight="1">
      <c r="C105" s="89" t="s">
        <v>22</v>
      </c>
      <c r="D105" s="90"/>
      <c r="E105" s="91"/>
    </row>
    <row r="106" spans="3:5" s="42" customFormat="1" ht="18" customHeight="1">
      <c r="C106" s="89" t="s">
        <v>10</v>
      </c>
      <c r="D106" s="91"/>
      <c r="E106" s="46" t="s">
        <v>11</v>
      </c>
    </row>
    <row r="107" spans="3:5" s="42" customFormat="1" ht="18" customHeight="1">
      <c r="C107" s="102"/>
      <c r="D107" s="103"/>
      <c r="E107" s="46"/>
    </row>
    <row r="108" spans="3:5" s="42" customFormat="1" ht="18" customHeight="1">
      <c r="C108" s="102"/>
      <c r="D108" s="103"/>
      <c r="E108" s="46"/>
    </row>
    <row r="109" spans="3:5" s="42" customFormat="1" ht="18" customHeight="1">
      <c r="C109" s="35" t="s">
        <v>12</v>
      </c>
      <c r="D109" s="35"/>
      <c r="E109" s="14"/>
    </row>
    <row r="110" spans="3:5" s="42" customFormat="1" ht="18" customHeight="1">
      <c r="C110" s="89" t="s">
        <v>23</v>
      </c>
      <c r="D110" s="90"/>
      <c r="E110" s="91"/>
    </row>
    <row r="111" spans="3:5" s="42" customFormat="1" ht="18" customHeight="1">
      <c r="C111" s="47" t="s">
        <v>10</v>
      </c>
      <c r="D111" s="44" t="s">
        <v>11</v>
      </c>
      <c r="E111" s="36" t="s">
        <v>13</v>
      </c>
    </row>
    <row r="112" spans="3:5" s="42" customFormat="1" ht="18" customHeight="1">
      <c r="C112" s="37"/>
      <c r="D112" s="44"/>
      <c r="E112" s="38"/>
    </row>
    <row r="113" spans="3:5" s="42" customFormat="1" ht="18" customHeight="1">
      <c r="C113" s="37"/>
      <c r="D113" s="44"/>
      <c r="E113" s="38"/>
    </row>
    <row r="114" spans="3:5" s="42" customFormat="1" ht="18" customHeight="1">
      <c r="C114" s="35"/>
      <c r="D114" s="35"/>
      <c r="E114" s="14"/>
    </row>
    <row r="115" spans="3:5" s="42" customFormat="1" ht="18" customHeight="1">
      <c r="C115" s="89" t="s">
        <v>25</v>
      </c>
      <c r="D115" s="90"/>
      <c r="E115" s="91"/>
    </row>
    <row r="116" spans="3:5" s="42" customFormat="1" ht="18" customHeight="1">
      <c r="C116" s="89" t="s">
        <v>14</v>
      </c>
      <c r="D116" s="91"/>
      <c r="E116" s="46" t="s">
        <v>106</v>
      </c>
    </row>
    <row r="117" spans="2:5" s="42" customFormat="1" ht="18" customHeight="1">
      <c r="B117" s="11"/>
      <c r="C117" s="100"/>
      <c r="D117" s="101"/>
      <c r="E117" s="46"/>
    </row>
    <row r="118" spans="2:5" s="42" customFormat="1" ht="34.5" customHeight="1">
      <c r="B118" s="11"/>
      <c r="E118" s="10"/>
    </row>
    <row r="119" spans="2:5" s="42" customFormat="1" ht="21" customHeight="1">
      <c r="B119" s="11"/>
      <c r="C119" s="99"/>
      <c r="D119" s="99"/>
      <c r="E119" s="99"/>
    </row>
  </sheetData>
  <sheetProtection/>
  <mergeCells count="41"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18:E18"/>
    <mergeCell ref="C89:D89"/>
    <mergeCell ref="C90:E90"/>
    <mergeCell ref="C94:E94"/>
    <mergeCell ref="C95:E95"/>
    <mergeCell ref="C86:D86"/>
    <mergeCell ref="C82:E82"/>
    <mergeCell ref="C83:D83"/>
    <mergeCell ref="C119:E119"/>
    <mergeCell ref="C117:D117"/>
    <mergeCell ref="C116:D116"/>
    <mergeCell ref="C108:D108"/>
    <mergeCell ref="C107:D107"/>
    <mergeCell ref="C100:E100"/>
    <mergeCell ref="C101:E101"/>
    <mergeCell ref="C98:E98"/>
    <mergeCell ref="C102:E102"/>
    <mergeCell ref="C88:E88"/>
    <mergeCell ref="C91:E91"/>
    <mergeCell ref="C92:E92"/>
    <mergeCell ref="C93:E93"/>
    <mergeCell ref="C99:E99"/>
    <mergeCell ref="C115:E115"/>
    <mergeCell ref="C110:E110"/>
    <mergeCell ref="C106:D106"/>
    <mergeCell ref="C84:E84"/>
    <mergeCell ref="C87:E87"/>
    <mergeCell ref="C85:E85"/>
    <mergeCell ref="C105:E105"/>
    <mergeCell ref="C96:E96"/>
    <mergeCell ref="C97:E9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9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SUM(N11:N11)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60">
      <c r="A11" s="46" t="s">
        <v>3</v>
      </c>
      <c r="B11" s="1" t="s">
        <v>178</v>
      </c>
      <c r="C11" s="1" t="s">
        <v>179</v>
      </c>
      <c r="D11" s="1" t="s">
        <v>180</v>
      </c>
      <c r="E11" s="23">
        <v>100</v>
      </c>
      <c r="F11" s="21" t="s">
        <v>90</v>
      </c>
      <c r="G11" s="24" t="s">
        <v>87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4" ht="15">
      <c r="B13" s="105"/>
      <c r="C13" s="120"/>
      <c r="D13" s="12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25" sqref="D25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10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SUM(N11:N12)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181</v>
      </c>
      <c r="C11" s="1" t="s">
        <v>182</v>
      </c>
      <c r="D11" s="1" t="s">
        <v>183</v>
      </c>
      <c r="E11" s="23">
        <v>21000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181</v>
      </c>
      <c r="C12" s="1" t="s">
        <v>184</v>
      </c>
      <c r="D12" s="1" t="s">
        <v>183</v>
      </c>
      <c r="E12" s="23">
        <v>11000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105" t="s">
        <v>155</v>
      </c>
      <c r="C14" s="120"/>
      <c r="D14" s="120"/>
    </row>
    <row r="15" spans="2:4" ht="15">
      <c r="B15" s="105"/>
      <c r="C15" s="120"/>
      <c r="D15" s="12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81"/>
  <sheetViews>
    <sheetView showGridLines="0" view="pageBreakPreview" zoomScaleNormal="77" zoomScaleSheetLayoutView="100" zoomScalePageLayoutView="85" workbookViewId="0" topLeftCell="A43">
      <selection activeCell="C45" sqref="C45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SUM(N11:N76)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339</v>
      </c>
      <c r="I10" s="52" t="str">
        <f>B10</f>
        <v>Skład</v>
      </c>
      <c r="J10" s="52" t="s">
        <v>340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236</v>
      </c>
      <c r="C11" s="1" t="s">
        <v>177</v>
      </c>
      <c r="D11" s="1" t="s">
        <v>84</v>
      </c>
      <c r="E11" s="23">
        <v>150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237</v>
      </c>
      <c r="C12" s="1" t="s">
        <v>238</v>
      </c>
      <c r="D12" s="1" t="s">
        <v>153</v>
      </c>
      <c r="E12" s="23">
        <v>150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75">IF(K12=0,"0,00",IF(K12&gt;0,ROUND(E12/K12,2)))</f>
        <v>0,00</v>
      </c>
      <c r="M12" s="24"/>
      <c r="N12" s="26">
        <f aca="true" t="shared" si="1" ref="N12:N75">ROUND(L12*ROUND(M12,2),2)</f>
        <v>0</v>
      </c>
    </row>
    <row r="13" spans="1:14" ht="45">
      <c r="A13" s="50" t="s">
        <v>5</v>
      </c>
      <c r="B13" s="1" t="s">
        <v>239</v>
      </c>
      <c r="C13" s="1" t="s">
        <v>240</v>
      </c>
      <c r="D13" s="1" t="s">
        <v>153</v>
      </c>
      <c r="E13" s="23">
        <v>16200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239</v>
      </c>
      <c r="C14" s="1" t="s">
        <v>152</v>
      </c>
      <c r="D14" s="1" t="s">
        <v>153</v>
      </c>
      <c r="E14" s="23">
        <v>7020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241</v>
      </c>
      <c r="C15" s="1" t="s">
        <v>242</v>
      </c>
      <c r="D15" s="1" t="s">
        <v>153</v>
      </c>
      <c r="E15" s="23">
        <v>2700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243</v>
      </c>
      <c r="C16" s="1" t="s">
        <v>154</v>
      </c>
      <c r="D16" s="1" t="s">
        <v>153</v>
      </c>
      <c r="E16" s="23">
        <v>3300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243</v>
      </c>
      <c r="C17" s="1" t="s">
        <v>85</v>
      </c>
      <c r="D17" s="1" t="s">
        <v>153</v>
      </c>
      <c r="E17" s="23">
        <v>2160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244</v>
      </c>
      <c r="C18" s="1" t="s">
        <v>83</v>
      </c>
      <c r="D18" s="1" t="s">
        <v>245</v>
      </c>
      <c r="E18" s="23">
        <v>140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246</v>
      </c>
      <c r="C19" s="1" t="s">
        <v>247</v>
      </c>
      <c r="D19" s="1" t="s">
        <v>84</v>
      </c>
      <c r="E19" s="23">
        <v>1000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248</v>
      </c>
      <c r="C20" s="1" t="s">
        <v>249</v>
      </c>
      <c r="D20" s="1" t="s">
        <v>153</v>
      </c>
      <c r="E20" s="23">
        <v>5500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248</v>
      </c>
      <c r="C21" s="1" t="s">
        <v>250</v>
      </c>
      <c r="D21" s="1" t="s">
        <v>153</v>
      </c>
      <c r="E21" s="23">
        <v>5400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251</v>
      </c>
      <c r="C22" s="1" t="s">
        <v>250</v>
      </c>
      <c r="D22" s="1" t="s">
        <v>252</v>
      </c>
      <c r="E22" s="23">
        <v>1800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50" t="s">
        <v>114</v>
      </c>
      <c r="B23" s="1" t="s">
        <v>253</v>
      </c>
      <c r="C23" s="1" t="s">
        <v>254</v>
      </c>
      <c r="D23" s="1" t="s">
        <v>153</v>
      </c>
      <c r="E23" s="23">
        <v>10800</v>
      </c>
      <c r="F23" s="55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50" t="s">
        <v>115</v>
      </c>
      <c r="B24" s="1" t="s">
        <v>255</v>
      </c>
      <c r="C24" s="1" t="s">
        <v>152</v>
      </c>
      <c r="D24" s="1" t="s">
        <v>175</v>
      </c>
      <c r="E24" s="23">
        <v>43500</v>
      </c>
      <c r="F24" s="55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50" t="s">
        <v>116</v>
      </c>
      <c r="B25" s="1" t="s">
        <v>256</v>
      </c>
      <c r="C25" s="1" t="s">
        <v>257</v>
      </c>
      <c r="D25" s="1" t="s">
        <v>258</v>
      </c>
      <c r="E25" s="23">
        <v>110</v>
      </c>
      <c r="F25" s="55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45">
      <c r="A26" s="50" t="s">
        <v>185</v>
      </c>
      <c r="B26" s="1" t="s">
        <v>259</v>
      </c>
      <c r="C26" s="1" t="s">
        <v>260</v>
      </c>
      <c r="D26" s="1" t="s">
        <v>153</v>
      </c>
      <c r="E26" s="23">
        <v>3600</v>
      </c>
      <c r="F26" s="55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50" t="s">
        <v>186</v>
      </c>
      <c r="B27" s="1" t="s">
        <v>261</v>
      </c>
      <c r="C27" s="1" t="s">
        <v>262</v>
      </c>
      <c r="D27" s="1" t="s">
        <v>153</v>
      </c>
      <c r="E27" s="23">
        <v>2700</v>
      </c>
      <c r="F27" s="55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50" t="s">
        <v>187</v>
      </c>
      <c r="B28" s="1" t="s">
        <v>261</v>
      </c>
      <c r="C28" s="1" t="s">
        <v>263</v>
      </c>
      <c r="D28" s="1" t="s">
        <v>153</v>
      </c>
      <c r="E28" s="23">
        <v>5400</v>
      </c>
      <c r="F28" s="55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50" t="s">
        <v>188</v>
      </c>
      <c r="B29" s="1" t="s">
        <v>261</v>
      </c>
      <c r="C29" s="1" t="s">
        <v>85</v>
      </c>
      <c r="D29" s="1" t="s">
        <v>153</v>
      </c>
      <c r="E29" s="23">
        <v>5400</v>
      </c>
      <c r="F29" s="55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50" t="s">
        <v>189</v>
      </c>
      <c r="B30" s="1" t="s">
        <v>264</v>
      </c>
      <c r="C30" s="1" t="s">
        <v>154</v>
      </c>
      <c r="D30" s="1" t="s">
        <v>153</v>
      </c>
      <c r="E30" s="23">
        <v>2700</v>
      </c>
      <c r="F30" s="55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50" t="s">
        <v>190</v>
      </c>
      <c r="B31" s="1" t="s">
        <v>264</v>
      </c>
      <c r="C31" s="1" t="s">
        <v>85</v>
      </c>
      <c r="D31" s="1" t="s">
        <v>153</v>
      </c>
      <c r="E31" s="23">
        <v>2700</v>
      </c>
      <c r="F31" s="55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50" t="s">
        <v>191</v>
      </c>
      <c r="B32" s="1" t="s">
        <v>265</v>
      </c>
      <c r="C32" s="1" t="s">
        <v>266</v>
      </c>
      <c r="D32" s="1" t="s">
        <v>153</v>
      </c>
      <c r="E32" s="23">
        <v>3000</v>
      </c>
      <c r="F32" s="55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50" t="s">
        <v>192</v>
      </c>
      <c r="B33" s="1" t="s">
        <v>267</v>
      </c>
      <c r="C33" s="1" t="s">
        <v>268</v>
      </c>
      <c r="D33" s="1" t="s">
        <v>153</v>
      </c>
      <c r="E33" s="23">
        <v>2100</v>
      </c>
      <c r="F33" s="55" t="s">
        <v>89</v>
      </c>
      <c r="G33" s="24" t="s">
        <v>87</v>
      </c>
      <c r="H33" s="24"/>
      <c r="I33" s="24"/>
      <c r="J33" s="25"/>
      <c r="K33" s="24"/>
      <c r="L33" s="24" t="str">
        <f t="shared" si="0"/>
        <v>0,00</v>
      </c>
      <c r="M33" s="24"/>
      <c r="N33" s="26">
        <f t="shared" si="1"/>
        <v>0</v>
      </c>
    </row>
    <row r="34" spans="1:14" ht="45">
      <c r="A34" s="50" t="s">
        <v>193</v>
      </c>
      <c r="B34" s="1" t="s">
        <v>269</v>
      </c>
      <c r="C34" s="1" t="s">
        <v>254</v>
      </c>
      <c r="D34" s="1" t="s">
        <v>153</v>
      </c>
      <c r="E34" s="23">
        <v>8100</v>
      </c>
      <c r="F34" s="55" t="s">
        <v>89</v>
      </c>
      <c r="G34" s="24" t="s">
        <v>87</v>
      </c>
      <c r="H34" s="24"/>
      <c r="I34" s="24"/>
      <c r="J34" s="25"/>
      <c r="K34" s="24"/>
      <c r="L34" s="24" t="str">
        <f t="shared" si="0"/>
        <v>0,00</v>
      </c>
      <c r="M34" s="24"/>
      <c r="N34" s="26">
        <f t="shared" si="1"/>
        <v>0</v>
      </c>
    </row>
    <row r="35" spans="1:14" ht="45">
      <c r="A35" s="50" t="s">
        <v>194</v>
      </c>
      <c r="B35" s="1" t="s">
        <v>269</v>
      </c>
      <c r="C35" s="1" t="s">
        <v>270</v>
      </c>
      <c r="D35" s="1" t="s">
        <v>153</v>
      </c>
      <c r="E35" s="23">
        <v>27000</v>
      </c>
      <c r="F35" s="55" t="s">
        <v>89</v>
      </c>
      <c r="G35" s="24" t="s">
        <v>87</v>
      </c>
      <c r="H35" s="24"/>
      <c r="I35" s="24"/>
      <c r="J35" s="25"/>
      <c r="K35" s="24"/>
      <c r="L35" s="24" t="str">
        <f t="shared" si="0"/>
        <v>0,00</v>
      </c>
      <c r="M35" s="24"/>
      <c r="N35" s="26">
        <f t="shared" si="1"/>
        <v>0</v>
      </c>
    </row>
    <row r="36" spans="1:14" ht="45">
      <c r="A36" s="50" t="s">
        <v>195</v>
      </c>
      <c r="B36" s="1" t="s">
        <v>271</v>
      </c>
      <c r="C36" s="1" t="s">
        <v>107</v>
      </c>
      <c r="D36" s="1" t="s">
        <v>272</v>
      </c>
      <c r="E36" s="23">
        <v>6</v>
      </c>
      <c r="F36" s="55" t="s">
        <v>89</v>
      </c>
      <c r="G36" s="24" t="s">
        <v>87</v>
      </c>
      <c r="H36" s="24"/>
      <c r="I36" s="24"/>
      <c r="J36" s="25"/>
      <c r="K36" s="24"/>
      <c r="L36" s="24" t="str">
        <f t="shared" si="0"/>
        <v>0,00</v>
      </c>
      <c r="M36" s="24"/>
      <c r="N36" s="26">
        <f t="shared" si="1"/>
        <v>0</v>
      </c>
    </row>
    <row r="37" spans="1:14" ht="45">
      <c r="A37" s="50" t="s">
        <v>196</v>
      </c>
      <c r="B37" s="1" t="s">
        <v>271</v>
      </c>
      <c r="C37" s="1" t="s">
        <v>273</v>
      </c>
      <c r="D37" s="1" t="s">
        <v>272</v>
      </c>
      <c r="E37" s="23">
        <v>10</v>
      </c>
      <c r="F37" s="55" t="s">
        <v>89</v>
      </c>
      <c r="G37" s="24" t="s">
        <v>87</v>
      </c>
      <c r="H37" s="24"/>
      <c r="I37" s="24"/>
      <c r="J37" s="25"/>
      <c r="K37" s="24"/>
      <c r="L37" s="24" t="str">
        <f t="shared" si="0"/>
        <v>0,00</v>
      </c>
      <c r="M37" s="24"/>
      <c r="N37" s="26">
        <f t="shared" si="1"/>
        <v>0</v>
      </c>
    </row>
    <row r="38" spans="1:14" ht="45">
      <c r="A38" s="50" t="s">
        <v>197</v>
      </c>
      <c r="B38" s="1" t="s">
        <v>274</v>
      </c>
      <c r="C38" s="1" t="s">
        <v>152</v>
      </c>
      <c r="D38" s="1" t="s">
        <v>153</v>
      </c>
      <c r="E38" s="23">
        <v>10800</v>
      </c>
      <c r="F38" s="55" t="s">
        <v>89</v>
      </c>
      <c r="G38" s="24" t="s">
        <v>87</v>
      </c>
      <c r="H38" s="24"/>
      <c r="I38" s="24"/>
      <c r="J38" s="25"/>
      <c r="K38" s="24"/>
      <c r="L38" s="24" t="str">
        <f t="shared" si="0"/>
        <v>0,00</v>
      </c>
      <c r="M38" s="24"/>
      <c r="N38" s="26">
        <f t="shared" si="1"/>
        <v>0</v>
      </c>
    </row>
    <row r="39" spans="1:14" ht="45">
      <c r="A39" s="50" t="s">
        <v>198</v>
      </c>
      <c r="B39" s="1" t="s">
        <v>275</v>
      </c>
      <c r="C39" s="1" t="s">
        <v>276</v>
      </c>
      <c r="D39" s="1" t="s">
        <v>153</v>
      </c>
      <c r="E39" s="23">
        <v>400</v>
      </c>
      <c r="F39" s="55" t="s">
        <v>89</v>
      </c>
      <c r="G39" s="24" t="s">
        <v>87</v>
      </c>
      <c r="H39" s="24"/>
      <c r="I39" s="24"/>
      <c r="J39" s="25"/>
      <c r="K39" s="24"/>
      <c r="L39" s="24" t="str">
        <f t="shared" si="0"/>
        <v>0,00</v>
      </c>
      <c r="M39" s="24"/>
      <c r="N39" s="26">
        <f t="shared" si="1"/>
        <v>0</v>
      </c>
    </row>
    <row r="40" spans="1:14" ht="45">
      <c r="A40" s="50" t="s">
        <v>199</v>
      </c>
      <c r="B40" s="1" t="s">
        <v>277</v>
      </c>
      <c r="C40" s="1" t="s">
        <v>86</v>
      </c>
      <c r="D40" s="1" t="s">
        <v>153</v>
      </c>
      <c r="E40" s="23">
        <v>8100</v>
      </c>
      <c r="F40" s="55" t="s">
        <v>89</v>
      </c>
      <c r="G40" s="24" t="s">
        <v>87</v>
      </c>
      <c r="H40" s="24"/>
      <c r="I40" s="24"/>
      <c r="J40" s="25"/>
      <c r="K40" s="24"/>
      <c r="L40" s="24" t="str">
        <f t="shared" si="0"/>
        <v>0,00</v>
      </c>
      <c r="M40" s="24"/>
      <c r="N40" s="26">
        <f t="shared" si="1"/>
        <v>0</v>
      </c>
    </row>
    <row r="41" spans="1:14" ht="45">
      <c r="A41" s="50" t="s">
        <v>200</v>
      </c>
      <c r="B41" s="1" t="s">
        <v>278</v>
      </c>
      <c r="C41" s="1" t="s">
        <v>177</v>
      </c>
      <c r="D41" s="1" t="s">
        <v>153</v>
      </c>
      <c r="E41" s="23">
        <v>360</v>
      </c>
      <c r="F41" s="55" t="s">
        <v>89</v>
      </c>
      <c r="G41" s="24" t="s">
        <v>87</v>
      </c>
      <c r="H41" s="24"/>
      <c r="I41" s="24"/>
      <c r="J41" s="25"/>
      <c r="K41" s="24"/>
      <c r="L41" s="24" t="str">
        <f t="shared" si="0"/>
        <v>0,00</v>
      </c>
      <c r="M41" s="24"/>
      <c r="N41" s="26">
        <f t="shared" si="1"/>
        <v>0</v>
      </c>
    </row>
    <row r="42" spans="1:14" ht="45">
      <c r="A42" s="50" t="s">
        <v>201</v>
      </c>
      <c r="B42" s="1" t="s">
        <v>279</v>
      </c>
      <c r="C42" s="1" t="s">
        <v>79</v>
      </c>
      <c r="D42" s="1" t="s">
        <v>280</v>
      </c>
      <c r="E42" s="23">
        <v>600</v>
      </c>
      <c r="F42" s="55" t="s">
        <v>89</v>
      </c>
      <c r="G42" s="24" t="s">
        <v>87</v>
      </c>
      <c r="H42" s="24"/>
      <c r="I42" s="24"/>
      <c r="J42" s="25"/>
      <c r="K42" s="24"/>
      <c r="L42" s="24" t="str">
        <f t="shared" si="0"/>
        <v>0,00</v>
      </c>
      <c r="M42" s="24"/>
      <c r="N42" s="26">
        <f t="shared" si="1"/>
        <v>0</v>
      </c>
    </row>
    <row r="43" spans="1:14" ht="45">
      <c r="A43" s="50" t="s">
        <v>202</v>
      </c>
      <c r="B43" s="1" t="s">
        <v>279</v>
      </c>
      <c r="C43" s="1" t="s">
        <v>281</v>
      </c>
      <c r="D43" s="1" t="s">
        <v>282</v>
      </c>
      <c r="E43" s="23">
        <v>9000</v>
      </c>
      <c r="F43" s="55" t="s">
        <v>89</v>
      </c>
      <c r="G43" s="24" t="s">
        <v>87</v>
      </c>
      <c r="H43" s="24"/>
      <c r="I43" s="24"/>
      <c r="J43" s="25"/>
      <c r="K43" s="24"/>
      <c r="L43" s="24" t="str">
        <f t="shared" si="0"/>
        <v>0,00</v>
      </c>
      <c r="M43" s="24"/>
      <c r="N43" s="26">
        <f t="shared" si="1"/>
        <v>0</v>
      </c>
    </row>
    <row r="44" spans="1:14" ht="45">
      <c r="A44" s="50" t="s">
        <v>203</v>
      </c>
      <c r="B44" s="1" t="s">
        <v>283</v>
      </c>
      <c r="C44" s="1" t="s">
        <v>284</v>
      </c>
      <c r="D44" s="1" t="s">
        <v>285</v>
      </c>
      <c r="E44" s="23">
        <v>9000</v>
      </c>
      <c r="F44" s="55" t="s">
        <v>89</v>
      </c>
      <c r="G44" s="24" t="s">
        <v>87</v>
      </c>
      <c r="H44" s="24"/>
      <c r="I44" s="24"/>
      <c r="J44" s="25"/>
      <c r="K44" s="24"/>
      <c r="L44" s="24" t="str">
        <f t="shared" si="0"/>
        <v>0,00</v>
      </c>
      <c r="M44" s="24"/>
      <c r="N44" s="26">
        <f t="shared" si="1"/>
        <v>0</v>
      </c>
    </row>
    <row r="45" spans="1:14" ht="270">
      <c r="A45" s="50" t="s">
        <v>204</v>
      </c>
      <c r="B45" s="1" t="s">
        <v>286</v>
      </c>
      <c r="C45" s="1" t="s">
        <v>287</v>
      </c>
      <c r="D45" s="1" t="s">
        <v>723</v>
      </c>
      <c r="E45" s="23">
        <v>180</v>
      </c>
      <c r="F45" s="55" t="s">
        <v>89</v>
      </c>
      <c r="G45" s="24" t="s">
        <v>87</v>
      </c>
      <c r="H45" s="24"/>
      <c r="I45" s="24"/>
      <c r="J45" s="25"/>
      <c r="K45" s="24"/>
      <c r="L45" s="24" t="str">
        <f t="shared" si="0"/>
        <v>0,00</v>
      </c>
      <c r="M45" s="24"/>
      <c r="N45" s="26">
        <f t="shared" si="1"/>
        <v>0</v>
      </c>
    </row>
    <row r="46" spans="1:14" ht="45">
      <c r="A46" s="50" t="s">
        <v>205</v>
      </c>
      <c r="B46" s="1" t="s">
        <v>288</v>
      </c>
      <c r="C46" s="1" t="s">
        <v>160</v>
      </c>
      <c r="D46" s="1" t="s">
        <v>153</v>
      </c>
      <c r="E46" s="23">
        <v>2200</v>
      </c>
      <c r="F46" s="55" t="s">
        <v>89</v>
      </c>
      <c r="G46" s="24" t="s">
        <v>87</v>
      </c>
      <c r="H46" s="24"/>
      <c r="I46" s="24"/>
      <c r="J46" s="25"/>
      <c r="K46" s="24"/>
      <c r="L46" s="24" t="str">
        <f t="shared" si="0"/>
        <v>0,00</v>
      </c>
      <c r="M46" s="24"/>
      <c r="N46" s="26">
        <f t="shared" si="1"/>
        <v>0</v>
      </c>
    </row>
    <row r="47" spans="1:14" ht="45">
      <c r="A47" s="50" t="s">
        <v>206</v>
      </c>
      <c r="B47" s="1" t="s">
        <v>289</v>
      </c>
      <c r="C47" s="1" t="s">
        <v>177</v>
      </c>
      <c r="D47" s="1" t="s">
        <v>290</v>
      </c>
      <c r="E47" s="23">
        <v>3000</v>
      </c>
      <c r="F47" s="55" t="s">
        <v>89</v>
      </c>
      <c r="G47" s="24" t="s">
        <v>87</v>
      </c>
      <c r="H47" s="24"/>
      <c r="I47" s="24"/>
      <c r="J47" s="25"/>
      <c r="K47" s="24"/>
      <c r="L47" s="24" t="str">
        <f t="shared" si="0"/>
        <v>0,00</v>
      </c>
      <c r="M47" s="24"/>
      <c r="N47" s="26">
        <f t="shared" si="1"/>
        <v>0</v>
      </c>
    </row>
    <row r="48" spans="1:14" ht="45">
      <c r="A48" s="50" t="s">
        <v>207</v>
      </c>
      <c r="B48" s="81" t="s">
        <v>699</v>
      </c>
      <c r="C48" s="1" t="s">
        <v>291</v>
      </c>
      <c r="D48" s="1" t="s">
        <v>694</v>
      </c>
      <c r="E48" s="23">
        <v>1008</v>
      </c>
      <c r="F48" s="55" t="s">
        <v>89</v>
      </c>
      <c r="G48" s="24" t="s">
        <v>87</v>
      </c>
      <c r="H48" s="24"/>
      <c r="I48" s="24"/>
      <c r="J48" s="25"/>
      <c r="K48" s="24"/>
      <c r="L48" s="24" t="str">
        <f t="shared" si="0"/>
        <v>0,00</v>
      </c>
      <c r="M48" s="24"/>
      <c r="N48" s="26">
        <f t="shared" si="1"/>
        <v>0</v>
      </c>
    </row>
    <row r="49" spans="1:14" ht="45">
      <c r="A49" s="50" t="s">
        <v>208</v>
      </c>
      <c r="B49" s="1" t="s">
        <v>251</v>
      </c>
      <c r="C49" s="1" t="s">
        <v>292</v>
      </c>
      <c r="D49" s="1" t="s">
        <v>293</v>
      </c>
      <c r="E49" s="23">
        <v>2000</v>
      </c>
      <c r="F49" s="55" t="s">
        <v>89</v>
      </c>
      <c r="G49" s="24" t="s">
        <v>87</v>
      </c>
      <c r="H49" s="24"/>
      <c r="I49" s="24"/>
      <c r="J49" s="25"/>
      <c r="K49" s="24"/>
      <c r="L49" s="24" t="str">
        <f t="shared" si="0"/>
        <v>0,00</v>
      </c>
      <c r="M49" s="24"/>
      <c r="N49" s="26">
        <f t="shared" si="1"/>
        <v>0</v>
      </c>
    </row>
    <row r="50" spans="1:14" ht="45">
      <c r="A50" s="50" t="s">
        <v>209</v>
      </c>
      <c r="B50" s="1" t="s">
        <v>294</v>
      </c>
      <c r="C50" s="1" t="s">
        <v>85</v>
      </c>
      <c r="D50" s="1" t="s">
        <v>84</v>
      </c>
      <c r="E50" s="23">
        <v>72000</v>
      </c>
      <c r="F50" s="55" t="s">
        <v>89</v>
      </c>
      <c r="G50" s="24" t="s">
        <v>87</v>
      </c>
      <c r="H50" s="24"/>
      <c r="I50" s="24"/>
      <c r="J50" s="25"/>
      <c r="K50" s="24"/>
      <c r="L50" s="24" t="str">
        <f t="shared" si="0"/>
        <v>0,00</v>
      </c>
      <c r="M50" s="24"/>
      <c r="N50" s="26">
        <f t="shared" si="1"/>
        <v>0</v>
      </c>
    </row>
    <row r="51" spans="1:14" ht="45">
      <c r="A51" s="50" t="s">
        <v>210</v>
      </c>
      <c r="B51" s="1" t="s">
        <v>294</v>
      </c>
      <c r="C51" s="1" t="s">
        <v>177</v>
      </c>
      <c r="D51" s="1" t="s">
        <v>84</v>
      </c>
      <c r="E51" s="23">
        <v>2000</v>
      </c>
      <c r="F51" s="55" t="s">
        <v>89</v>
      </c>
      <c r="G51" s="24" t="s">
        <v>87</v>
      </c>
      <c r="H51" s="24"/>
      <c r="I51" s="24"/>
      <c r="J51" s="25"/>
      <c r="K51" s="24"/>
      <c r="L51" s="24" t="str">
        <f t="shared" si="0"/>
        <v>0,00</v>
      </c>
      <c r="M51" s="24"/>
      <c r="N51" s="26">
        <f t="shared" si="1"/>
        <v>0</v>
      </c>
    </row>
    <row r="52" spans="1:14" ht="45">
      <c r="A52" s="50" t="s">
        <v>211</v>
      </c>
      <c r="B52" s="1" t="s">
        <v>295</v>
      </c>
      <c r="C52" s="1" t="s">
        <v>296</v>
      </c>
      <c r="D52" s="1" t="s">
        <v>84</v>
      </c>
      <c r="E52" s="23">
        <v>36000</v>
      </c>
      <c r="F52" s="55" t="s">
        <v>89</v>
      </c>
      <c r="G52" s="24" t="s">
        <v>87</v>
      </c>
      <c r="H52" s="24"/>
      <c r="I52" s="24"/>
      <c r="J52" s="25"/>
      <c r="K52" s="24"/>
      <c r="L52" s="24" t="str">
        <f t="shared" si="0"/>
        <v>0,00</v>
      </c>
      <c r="M52" s="24"/>
      <c r="N52" s="26">
        <f t="shared" si="1"/>
        <v>0</v>
      </c>
    </row>
    <row r="53" spans="1:14" ht="45">
      <c r="A53" s="50" t="s">
        <v>212</v>
      </c>
      <c r="B53" s="1" t="s">
        <v>297</v>
      </c>
      <c r="C53" s="1" t="s">
        <v>298</v>
      </c>
      <c r="D53" s="1" t="s">
        <v>153</v>
      </c>
      <c r="E53" s="23">
        <v>2400</v>
      </c>
      <c r="F53" s="55" t="s">
        <v>89</v>
      </c>
      <c r="G53" s="24" t="s">
        <v>87</v>
      </c>
      <c r="H53" s="24"/>
      <c r="I53" s="24"/>
      <c r="J53" s="25"/>
      <c r="K53" s="24"/>
      <c r="L53" s="24" t="str">
        <f t="shared" si="0"/>
        <v>0,00</v>
      </c>
      <c r="M53" s="24"/>
      <c r="N53" s="26">
        <f t="shared" si="1"/>
        <v>0</v>
      </c>
    </row>
    <row r="54" spans="1:14" ht="45">
      <c r="A54" s="50" t="s">
        <v>213</v>
      </c>
      <c r="B54" s="1" t="s">
        <v>299</v>
      </c>
      <c r="C54" s="1" t="s">
        <v>300</v>
      </c>
      <c r="D54" s="1" t="s">
        <v>301</v>
      </c>
      <c r="E54" s="23">
        <v>10</v>
      </c>
      <c r="F54" s="55" t="s">
        <v>89</v>
      </c>
      <c r="G54" s="24" t="s">
        <v>87</v>
      </c>
      <c r="H54" s="24"/>
      <c r="I54" s="24"/>
      <c r="J54" s="25"/>
      <c r="K54" s="24"/>
      <c r="L54" s="24" t="str">
        <f t="shared" si="0"/>
        <v>0,00</v>
      </c>
      <c r="M54" s="24"/>
      <c r="N54" s="26">
        <f t="shared" si="1"/>
        <v>0</v>
      </c>
    </row>
    <row r="55" spans="1:14" ht="45">
      <c r="A55" s="50" t="s">
        <v>214</v>
      </c>
      <c r="B55" s="1" t="s">
        <v>302</v>
      </c>
      <c r="C55" s="1" t="s">
        <v>303</v>
      </c>
      <c r="D55" s="1" t="s">
        <v>304</v>
      </c>
      <c r="E55" s="23">
        <v>40</v>
      </c>
      <c r="F55" s="55" t="s">
        <v>89</v>
      </c>
      <c r="G55" s="24" t="s">
        <v>87</v>
      </c>
      <c r="H55" s="24"/>
      <c r="I55" s="24"/>
      <c r="J55" s="25"/>
      <c r="K55" s="24"/>
      <c r="L55" s="24" t="str">
        <f t="shared" si="0"/>
        <v>0,00</v>
      </c>
      <c r="M55" s="24"/>
      <c r="N55" s="26">
        <f t="shared" si="1"/>
        <v>0</v>
      </c>
    </row>
    <row r="56" spans="1:14" ht="45">
      <c r="A56" s="50" t="s">
        <v>215</v>
      </c>
      <c r="B56" s="1" t="s">
        <v>305</v>
      </c>
      <c r="C56" s="1" t="s">
        <v>160</v>
      </c>
      <c r="D56" s="1" t="s">
        <v>153</v>
      </c>
      <c r="E56" s="23">
        <v>10800</v>
      </c>
      <c r="F56" s="55" t="s">
        <v>89</v>
      </c>
      <c r="G56" s="24" t="s">
        <v>87</v>
      </c>
      <c r="H56" s="24"/>
      <c r="I56" s="24"/>
      <c r="J56" s="25"/>
      <c r="K56" s="24"/>
      <c r="L56" s="24" t="str">
        <f t="shared" si="0"/>
        <v>0,00</v>
      </c>
      <c r="M56" s="24"/>
      <c r="N56" s="26">
        <f t="shared" si="1"/>
        <v>0</v>
      </c>
    </row>
    <row r="57" spans="1:14" ht="45">
      <c r="A57" s="50" t="s">
        <v>216</v>
      </c>
      <c r="B57" s="1" t="s">
        <v>305</v>
      </c>
      <c r="C57" s="1" t="s">
        <v>306</v>
      </c>
      <c r="D57" s="1" t="s">
        <v>153</v>
      </c>
      <c r="E57" s="23">
        <v>4320</v>
      </c>
      <c r="F57" s="55" t="s">
        <v>89</v>
      </c>
      <c r="G57" s="24" t="s">
        <v>87</v>
      </c>
      <c r="H57" s="24"/>
      <c r="I57" s="24"/>
      <c r="J57" s="25"/>
      <c r="K57" s="24"/>
      <c r="L57" s="24" t="str">
        <f t="shared" si="0"/>
        <v>0,00</v>
      </c>
      <c r="M57" s="24"/>
      <c r="N57" s="26">
        <f t="shared" si="1"/>
        <v>0</v>
      </c>
    </row>
    <row r="58" spans="1:14" ht="45">
      <c r="A58" s="50" t="s">
        <v>217</v>
      </c>
      <c r="B58" s="1" t="s">
        <v>307</v>
      </c>
      <c r="C58" s="1" t="s">
        <v>154</v>
      </c>
      <c r="D58" s="1" t="s">
        <v>153</v>
      </c>
      <c r="E58" s="23">
        <v>1540</v>
      </c>
      <c r="F58" s="55" t="s">
        <v>89</v>
      </c>
      <c r="G58" s="24" t="s">
        <v>87</v>
      </c>
      <c r="H58" s="24"/>
      <c r="I58" s="24"/>
      <c r="J58" s="25"/>
      <c r="K58" s="24"/>
      <c r="L58" s="24" t="str">
        <f t="shared" si="0"/>
        <v>0,00</v>
      </c>
      <c r="M58" s="24"/>
      <c r="N58" s="26">
        <f t="shared" si="1"/>
        <v>0</v>
      </c>
    </row>
    <row r="59" spans="1:14" ht="45">
      <c r="A59" s="50" t="s">
        <v>218</v>
      </c>
      <c r="B59" s="1" t="s">
        <v>308</v>
      </c>
      <c r="C59" s="1" t="s">
        <v>309</v>
      </c>
      <c r="D59" s="1" t="s">
        <v>310</v>
      </c>
      <c r="E59" s="23">
        <v>120</v>
      </c>
      <c r="F59" s="55" t="s">
        <v>89</v>
      </c>
      <c r="G59" s="24" t="s">
        <v>87</v>
      </c>
      <c r="H59" s="24"/>
      <c r="I59" s="24"/>
      <c r="J59" s="25"/>
      <c r="K59" s="24"/>
      <c r="L59" s="24" t="str">
        <f t="shared" si="0"/>
        <v>0,00</v>
      </c>
      <c r="M59" s="24"/>
      <c r="N59" s="26">
        <f t="shared" si="1"/>
        <v>0</v>
      </c>
    </row>
    <row r="60" spans="1:14" ht="45">
      <c r="A60" s="50" t="s">
        <v>219</v>
      </c>
      <c r="B60" s="1" t="s">
        <v>311</v>
      </c>
      <c r="C60" s="1" t="s">
        <v>312</v>
      </c>
      <c r="D60" s="1" t="s">
        <v>313</v>
      </c>
      <c r="E60" s="23">
        <v>70</v>
      </c>
      <c r="F60" s="55" t="s">
        <v>89</v>
      </c>
      <c r="G60" s="24" t="s">
        <v>87</v>
      </c>
      <c r="H60" s="24"/>
      <c r="I60" s="24"/>
      <c r="J60" s="25"/>
      <c r="K60" s="24"/>
      <c r="L60" s="24" t="str">
        <f t="shared" si="0"/>
        <v>0,00</v>
      </c>
      <c r="M60" s="24"/>
      <c r="N60" s="26">
        <f t="shared" si="1"/>
        <v>0</v>
      </c>
    </row>
    <row r="61" spans="1:14" ht="45">
      <c r="A61" s="50" t="s">
        <v>220</v>
      </c>
      <c r="B61" s="1" t="s">
        <v>314</v>
      </c>
      <c r="C61" s="1" t="s">
        <v>315</v>
      </c>
      <c r="D61" s="81" t="s">
        <v>153</v>
      </c>
      <c r="E61" s="23">
        <v>10080</v>
      </c>
      <c r="F61" s="55" t="s">
        <v>89</v>
      </c>
      <c r="G61" s="24" t="s">
        <v>87</v>
      </c>
      <c r="H61" s="24"/>
      <c r="I61" s="24"/>
      <c r="J61" s="25"/>
      <c r="K61" s="24"/>
      <c r="L61" s="24" t="str">
        <f t="shared" si="0"/>
        <v>0,00</v>
      </c>
      <c r="M61" s="24"/>
      <c r="N61" s="26">
        <f t="shared" si="1"/>
        <v>0</v>
      </c>
    </row>
    <row r="62" spans="1:14" ht="45">
      <c r="A62" s="50" t="s">
        <v>221</v>
      </c>
      <c r="B62" s="1" t="s">
        <v>314</v>
      </c>
      <c r="C62" s="1" t="s">
        <v>316</v>
      </c>
      <c r="D62" s="81" t="s">
        <v>153</v>
      </c>
      <c r="E62" s="23">
        <v>5040</v>
      </c>
      <c r="F62" s="55" t="s">
        <v>89</v>
      </c>
      <c r="G62" s="24" t="s">
        <v>87</v>
      </c>
      <c r="H62" s="24"/>
      <c r="I62" s="24"/>
      <c r="J62" s="25"/>
      <c r="K62" s="24"/>
      <c r="L62" s="24" t="str">
        <f t="shared" si="0"/>
        <v>0,00</v>
      </c>
      <c r="M62" s="24"/>
      <c r="N62" s="26">
        <f t="shared" si="1"/>
        <v>0</v>
      </c>
    </row>
    <row r="63" spans="1:14" ht="45">
      <c r="A63" s="50" t="s">
        <v>222</v>
      </c>
      <c r="B63" s="1" t="s">
        <v>317</v>
      </c>
      <c r="C63" s="1" t="s">
        <v>318</v>
      </c>
      <c r="D63" s="1" t="s">
        <v>153</v>
      </c>
      <c r="E63" s="23">
        <v>1000</v>
      </c>
      <c r="F63" s="55" t="s">
        <v>89</v>
      </c>
      <c r="G63" s="24" t="s">
        <v>87</v>
      </c>
      <c r="H63" s="24"/>
      <c r="I63" s="24"/>
      <c r="J63" s="25"/>
      <c r="K63" s="24"/>
      <c r="L63" s="24" t="str">
        <f t="shared" si="0"/>
        <v>0,00</v>
      </c>
      <c r="M63" s="24"/>
      <c r="N63" s="26">
        <f t="shared" si="1"/>
        <v>0</v>
      </c>
    </row>
    <row r="64" spans="1:14" ht="45">
      <c r="A64" s="50" t="s">
        <v>223</v>
      </c>
      <c r="B64" s="1" t="s">
        <v>317</v>
      </c>
      <c r="C64" s="1" t="s">
        <v>318</v>
      </c>
      <c r="D64" s="1" t="s">
        <v>319</v>
      </c>
      <c r="E64" s="23">
        <v>2160</v>
      </c>
      <c r="F64" s="55" t="s">
        <v>89</v>
      </c>
      <c r="G64" s="24" t="s">
        <v>87</v>
      </c>
      <c r="H64" s="24"/>
      <c r="I64" s="24"/>
      <c r="J64" s="25"/>
      <c r="K64" s="24"/>
      <c r="L64" s="24" t="str">
        <f t="shared" si="0"/>
        <v>0,00</v>
      </c>
      <c r="M64" s="24"/>
      <c r="N64" s="26">
        <f t="shared" si="1"/>
        <v>0</v>
      </c>
    </row>
    <row r="65" spans="1:14" ht="45">
      <c r="A65" s="50" t="s">
        <v>224</v>
      </c>
      <c r="B65" s="1" t="s">
        <v>320</v>
      </c>
      <c r="C65" s="1" t="s">
        <v>298</v>
      </c>
      <c r="D65" s="1" t="s">
        <v>153</v>
      </c>
      <c r="E65" s="23">
        <v>240</v>
      </c>
      <c r="F65" s="55" t="s">
        <v>89</v>
      </c>
      <c r="G65" s="24" t="s">
        <v>87</v>
      </c>
      <c r="H65" s="24"/>
      <c r="I65" s="24"/>
      <c r="J65" s="25"/>
      <c r="K65" s="24"/>
      <c r="L65" s="24" t="str">
        <f t="shared" si="0"/>
        <v>0,00</v>
      </c>
      <c r="M65" s="24"/>
      <c r="N65" s="26">
        <f t="shared" si="1"/>
        <v>0</v>
      </c>
    </row>
    <row r="66" spans="1:14" ht="45">
      <c r="A66" s="50" t="s">
        <v>225</v>
      </c>
      <c r="B66" s="1" t="s">
        <v>321</v>
      </c>
      <c r="C66" s="1" t="s">
        <v>85</v>
      </c>
      <c r="D66" s="1" t="s">
        <v>153</v>
      </c>
      <c r="E66" s="23">
        <v>140</v>
      </c>
      <c r="F66" s="55" t="s">
        <v>89</v>
      </c>
      <c r="G66" s="24" t="s">
        <v>87</v>
      </c>
      <c r="H66" s="24"/>
      <c r="I66" s="24"/>
      <c r="J66" s="25"/>
      <c r="K66" s="24"/>
      <c r="L66" s="24" t="str">
        <f t="shared" si="0"/>
        <v>0,00</v>
      </c>
      <c r="M66" s="24"/>
      <c r="N66" s="26">
        <f t="shared" si="1"/>
        <v>0</v>
      </c>
    </row>
    <row r="67" spans="1:14" ht="45">
      <c r="A67" s="50" t="s">
        <v>226</v>
      </c>
      <c r="B67" s="1" t="s">
        <v>321</v>
      </c>
      <c r="C67" s="1" t="s">
        <v>177</v>
      </c>
      <c r="D67" s="1" t="s">
        <v>153</v>
      </c>
      <c r="E67" s="23">
        <v>140</v>
      </c>
      <c r="F67" s="55" t="s">
        <v>89</v>
      </c>
      <c r="G67" s="24" t="s">
        <v>87</v>
      </c>
      <c r="H67" s="24"/>
      <c r="I67" s="24"/>
      <c r="J67" s="25"/>
      <c r="K67" s="24"/>
      <c r="L67" s="24" t="str">
        <f t="shared" si="0"/>
        <v>0,00</v>
      </c>
      <c r="M67" s="24"/>
      <c r="N67" s="26">
        <f t="shared" si="1"/>
        <v>0</v>
      </c>
    </row>
    <row r="68" spans="1:14" ht="45">
      <c r="A68" s="50" t="s">
        <v>227</v>
      </c>
      <c r="B68" s="1" t="s">
        <v>321</v>
      </c>
      <c r="C68" s="1" t="s">
        <v>165</v>
      </c>
      <c r="D68" s="1" t="s">
        <v>153</v>
      </c>
      <c r="E68" s="23">
        <v>140</v>
      </c>
      <c r="F68" s="55" t="s">
        <v>89</v>
      </c>
      <c r="G68" s="24" t="s">
        <v>87</v>
      </c>
      <c r="H68" s="24"/>
      <c r="I68" s="24"/>
      <c r="J68" s="25"/>
      <c r="K68" s="24"/>
      <c r="L68" s="24" t="str">
        <f t="shared" si="0"/>
        <v>0,00</v>
      </c>
      <c r="M68" s="24"/>
      <c r="N68" s="26">
        <f t="shared" si="1"/>
        <v>0</v>
      </c>
    </row>
    <row r="69" spans="1:14" ht="45">
      <c r="A69" s="50" t="s">
        <v>228</v>
      </c>
      <c r="B69" s="1" t="s">
        <v>321</v>
      </c>
      <c r="C69" s="1" t="s">
        <v>238</v>
      </c>
      <c r="D69" s="1" t="s">
        <v>153</v>
      </c>
      <c r="E69" s="23">
        <v>140</v>
      </c>
      <c r="F69" s="55" t="s">
        <v>89</v>
      </c>
      <c r="G69" s="24" t="s">
        <v>87</v>
      </c>
      <c r="H69" s="24"/>
      <c r="I69" s="24"/>
      <c r="J69" s="25"/>
      <c r="K69" s="24"/>
      <c r="L69" s="24" t="str">
        <f t="shared" si="0"/>
        <v>0,00</v>
      </c>
      <c r="M69" s="24"/>
      <c r="N69" s="26">
        <f t="shared" si="1"/>
        <v>0</v>
      </c>
    </row>
    <row r="70" spans="1:14" ht="45">
      <c r="A70" s="50" t="s">
        <v>229</v>
      </c>
      <c r="B70" s="1" t="s">
        <v>322</v>
      </c>
      <c r="C70" s="1" t="s">
        <v>323</v>
      </c>
      <c r="D70" s="1" t="s">
        <v>324</v>
      </c>
      <c r="E70" s="23">
        <v>600</v>
      </c>
      <c r="F70" s="55" t="s">
        <v>89</v>
      </c>
      <c r="G70" s="24" t="s">
        <v>87</v>
      </c>
      <c r="H70" s="24"/>
      <c r="I70" s="24"/>
      <c r="J70" s="25"/>
      <c r="K70" s="24"/>
      <c r="L70" s="24" t="str">
        <f t="shared" si="0"/>
        <v>0,00</v>
      </c>
      <c r="M70" s="24"/>
      <c r="N70" s="26">
        <f t="shared" si="1"/>
        <v>0</v>
      </c>
    </row>
    <row r="71" spans="1:14" ht="45">
      <c r="A71" s="50" t="s">
        <v>230</v>
      </c>
      <c r="B71" s="1" t="s">
        <v>325</v>
      </c>
      <c r="C71" s="1" t="s">
        <v>315</v>
      </c>
      <c r="D71" s="1" t="s">
        <v>326</v>
      </c>
      <c r="E71" s="23">
        <v>61600</v>
      </c>
      <c r="F71" s="55" t="s">
        <v>89</v>
      </c>
      <c r="G71" s="24" t="s">
        <v>87</v>
      </c>
      <c r="H71" s="24"/>
      <c r="I71" s="24"/>
      <c r="J71" s="25"/>
      <c r="K71" s="24"/>
      <c r="L71" s="24" t="str">
        <f t="shared" si="0"/>
        <v>0,00</v>
      </c>
      <c r="M71" s="24"/>
      <c r="N71" s="26">
        <f t="shared" si="1"/>
        <v>0</v>
      </c>
    </row>
    <row r="72" spans="1:14" ht="45">
      <c r="A72" s="50" t="s">
        <v>231</v>
      </c>
      <c r="B72" s="1" t="s">
        <v>325</v>
      </c>
      <c r="C72" s="1" t="s">
        <v>86</v>
      </c>
      <c r="D72" s="1" t="s">
        <v>326</v>
      </c>
      <c r="E72" s="23">
        <v>10080</v>
      </c>
      <c r="F72" s="55" t="s">
        <v>89</v>
      </c>
      <c r="G72" s="24" t="s">
        <v>87</v>
      </c>
      <c r="H72" s="24"/>
      <c r="I72" s="24"/>
      <c r="J72" s="25"/>
      <c r="K72" s="24"/>
      <c r="L72" s="24" t="str">
        <f t="shared" si="0"/>
        <v>0,00</v>
      </c>
      <c r="M72" s="24"/>
      <c r="N72" s="26">
        <f t="shared" si="1"/>
        <v>0</v>
      </c>
    </row>
    <row r="73" spans="1:14" ht="45">
      <c r="A73" s="50" t="s">
        <v>232</v>
      </c>
      <c r="B73" s="1" t="s">
        <v>327</v>
      </c>
      <c r="C73" s="1" t="s">
        <v>328</v>
      </c>
      <c r="D73" s="1" t="s">
        <v>329</v>
      </c>
      <c r="E73" s="23">
        <v>3500</v>
      </c>
      <c r="F73" s="55" t="s">
        <v>89</v>
      </c>
      <c r="G73" s="24" t="s">
        <v>87</v>
      </c>
      <c r="H73" s="24"/>
      <c r="I73" s="24"/>
      <c r="J73" s="25"/>
      <c r="K73" s="24"/>
      <c r="L73" s="24" t="str">
        <f t="shared" si="0"/>
        <v>0,00</v>
      </c>
      <c r="M73" s="24"/>
      <c r="N73" s="26">
        <f t="shared" si="1"/>
        <v>0</v>
      </c>
    </row>
    <row r="74" spans="1:14" ht="45">
      <c r="A74" s="50" t="s">
        <v>233</v>
      </c>
      <c r="B74" s="1" t="s">
        <v>327</v>
      </c>
      <c r="C74" s="1" t="s">
        <v>330</v>
      </c>
      <c r="D74" s="1" t="s">
        <v>331</v>
      </c>
      <c r="E74" s="23">
        <v>11760</v>
      </c>
      <c r="F74" s="55" t="s">
        <v>89</v>
      </c>
      <c r="G74" s="24" t="s">
        <v>87</v>
      </c>
      <c r="H74" s="24"/>
      <c r="I74" s="24"/>
      <c r="J74" s="25"/>
      <c r="K74" s="24"/>
      <c r="L74" s="24" t="str">
        <f t="shared" si="0"/>
        <v>0,00</v>
      </c>
      <c r="M74" s="24"/>
      <c r="N74" s="26">
        <f t="shared" si="1"/>
        <v>0</v>
      </c>
    </row>
    <row r="75" spans="1:14" ht="45">
      <c r="A75" s="50" t="s">
        <v>234</v>
      </c>
      <c r="B75" s="1" t="s">
        <v>332</v>
      </c>
      <c r="C75" s="1" t="s">
        <v>333</v>
      </c>
      <c r="D75" s="1" t="s">
        <v>334</v>
      </c>
      <c r="E75" s="23">
        <v>100</v>
      </c>
      <c r="F75" s="55" t="s">
        <v>89</v>
      </c>
      <c r="G75" s="24" t="s">
        <v>87</v>
      </c>
      <c r="H75" s="24"/>
      <c r="I75" s="24"/>
      <c r="J75" s="25"/>
      <c r="K75" s="24"/>
      <c r="L75" s="24" t="str">
        <f t="shared" si="0"/>
        <v>0,00</v>
      </c>
      <c r="M75" s="24"/>
      <c r="N75" s="26">
        <f t="shared" si="1"/>
        <v>0</v>
      </c>
    </row>
    <row r="76" spans="1:14" ht="45">
      <c r="A76" s="50" t="s">
        <v>235</v>
      </c>
      <c r="B76" s="1" t="s">
        <v>335</v>
      </c>
      <c r="C76" s="1" t="s">
        <v>154</v>
      </c>
      <c r="D76" s="1" t="s">
        <v>84</v>
      </c>
      <c r="E76" s="23">
        <v>5400</v>
      </c>
      <c r="F76" s="55" t="s">
        <v>89</v>
      </c>
      <c r="G76" s="24" t="s">
        <v>87</v>
      </c>
      <c r="H76" s="24"/>
      <c r="I76" s="24"/>
      <c r="J76" s="25"/>
      <c r="K76" s="24"/>
      <c r="L76" s="24" t="str">
        <f>IF(K76=0,"0,00",IF(K76&gt;0,ROUND(E76/K76,2)))</f>
        <v>0,00</v>
      </c>
      <c r="M76" s="24"/>
      <c r="N76" s="26">
        <f>ROUND(L76*ROUND(M76,2),2)</f>
        <v>0</v>
      </c>
    </row>
    <row r="78" spans="2:6" ht="32.25" customHeight="1">
      <c r="B78" s="105" t="s">
        <v>336</v>
      </c>
      <c r="C78" s="105"/>
      <c r="D78" s="105"/>
      <c r="E78" s="105"/>
      <c r="F78" s="105"/>
    </row>
    <row r="79" spans="2:6" ht="27" customHeight="1">
      <c r="B79" s="105" t="s">
        <v>337</v>
      </c>
      <c r="C79" s="105"/>
      <c r="D79" s="105"/>
      <c r="E79" s="105"/>
      <c r="F79" s="105"/>
    </row>
    <row r="80" spans="2:6" ht="24" customHeight="1">
      <c r="B80" s="105" t="s">
        <v>698</v>
      </c>
      <c r="C80" s="105"/>
      <c r="D80" s="105"/>
      <c r="E80" s="105"/>
      <c r="F80" s="105"/>
    </row>
    <row r="81" spans="2:6" ht="15">
      <c r="B81" s="105" t="s">
        <v>338</v>
      </c>
      <c r="C81" s="105"/>
      <c r="D81" s="105"/>
      <c r="E81" s="105"/>
      <c r="F81" s="105"/>
    </row>
  </sheetData>
  <sheetProtection/>
  <mergeCells count="6">
    <mergeCell ref="B80:F80"/>
    <mergeCell ref="B81:F81"/>
    <mergeCell ref="G2:I2"/>
    <mergeCell ref="H6:I6"/>
    <mergeCell ref="B78:F78"/>
    <mergeCell ref="B79:F7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F23" sqref="F23"/>
    </sheetView>
  </sheetViews>
  <sheetFormatPr defaultColWidth="9.00390625" defaultRowHeight="12.75"/>
  <cols>
    <col min="1" max="1" width="5.375" style="2" customWidth="1"/>
    <col min="2" max="2" width="20.75390625" style="2" customWidth="1"/>
    <col min="3" max="3" width="17.75390625" style="2" customWidth="1"/>
    <col min="4" max="4" width="25.2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12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SUM(N11:N11)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341</v>
      </c>
      <c r="C11" s="1" t="s">
        <v>342</v>
      </c>
      <c r="D11" s="1" t="s">
        <v>343</v>
      </c>
      <c r="E11" s="23">
        <v>300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B24" sqref="B2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6.00390625" style="54" customWidth="1"/>
    <col min="4" max="4" width="21.75390625" style="54" customWidth="1"/>
    <col min="5" max="5" width="12.25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13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344</v>
      </c>
      <c r="C11" s="1" t="s">
        <v>160</v>
      </c>
      <c r="D11" s="1" t="s">
        <v>345</v>
      </c>
      <c r="E11" s="23">
        <v>21600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344</v>
      </c>
      <c r="C12" s="1" t="s">
        <v>346</v>
      </c>
      <c r="D12" s="1" t="s">
        <v>345</v>
      </c>
      <c r="E12" s="23">
        <v>7020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105" t="s">
        <v>155</v>
      </c>
      <c r="C14" s="120"/>
      <c r="D14" s="120"/>
    </row>
    <row r="15" spans="2:4" ht="15">
      <c r="B15" s="105"/>
      <c r="C15" s="120"/>
      <c r="D15" s="12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view="pageBreakPreview" zoomScaleNormal="77" zoomScaleSheetLayoutView="100" zoomScalePageLayoutView="85" workbookViewId="0" topLeftCell="A7">
      <selection activeCell="B30" sqref="B30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SUM(N11:N22)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347</v>
      </c>
      <c r="C11" s="1" t="s">
        <v>348</v>
      </c>
      <c r="D11" s="1" t="s">
        <v>349</v>
      </c>
      <c r="E11" s="23">
        <v>10000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22">IF(K11=0,"0,00",IF(K11&gt;0,ROUND(E11/K11,2)))</f>
        <v>0,00</v>
      </c>
      <c r="M11" s="24"/>
      <c r="N11" s="26">
        <f aca="true" t="shared" si="1" ref="N11:N22">ROUND(L11*ROUND(M11,2),2)</f>
        <v>0</v>
      </c>
    </row>
    <row r="12" spans="1:14" ht="45">
      <c r="A12" s="50" t="s">
        <v>4</v>
      </c>
      <c r="B12" s="1" t="s">
        <v>350</v>
      </c>
      <c r="C12" s="1" t="s">
        <v>351</v>
      </c>
      <c r="D12" s="1" t="s">
        <v>352</v>
      </c>
      <c r="E12" s="23">
        <v>90000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353</v>
      </c>
      <c r="C13" s="1" t="s">
        <v>354</v>
      </c>
      <c r="D13" s="1" t="s">
        <v>355</v>
      </c>
      <c r="E13" s="23">
        <v>20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353</v>
      </c>
      <c r="C14" s="1" t="s">
        <v>356</v>
      </c>
      <c r="D14" s="1" t="s">
        <v>357</v>
      </c>
      <c r="E14" s="23">
        <v>20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75">
      <c r="A15" s="50" t="s">
        <v>55</v>
      </c>
      <c r="B15" s="1" t="s">
        <v>358</v>
      </c>
      <c r="C15" s="1" t="s">
        <v>359</v>
      </c>
      <c r="D15" s="1" t="s">
        <v>360</v>
      </c>
      <c r="E15" s="23">
        <v>1200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75">
      <c r="A16" s="50" t="s">
        <v>61</v>
      </c>
      <c r="B16" s="1" t="s">
        <v>358</v>
      </c>
      <c r="C16" s="1" t="s">
        <v>291</v>
      </c>
      <c r="D16" s="1" t="s">
        <v>360</v>
      </c>
      <c r="E16" s="23">
        <v>360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75">
      <c r="A17" s="50" t="s">
        <v>7</v>
      </c>
      <c r="B17" s="1" t="s">
        <v>358</v>
      </c>
      <c r="C17" s="1" t="s">
        <v>361</v>
      </c>
      <c r="D17" s="1" t="s">
        <v>360</v>
      </c>
      <c r="E17" s="23">
        <v>360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75">
      <c r="A18" s="50" t="s">
        <v>8</v>
      </c>
      <c r="B18" s="1" t="s">
        <v>358</v>
      </c>
      <c r="C18" s="1" t="s">
        <v>79</v>
      </c>
      <c r="D18" s="1" t="s">
        <v>360</v>
      </c>
      <c r="E18" s="23">
        <v>300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362</v>
      </c>
      <c r="C19" s="1" t="s">
        <v>363</v>
      </c>
      <c r="D19" s="1" t="s">
        <v>345</v>
      </c>
      <c r="E19" s="23">
        <v>300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362</v>
      </c>
      <c r="C20" s="1" t="s">
        <v>364</v>
      </c>
      <c r="D20" s="1" t="s">
        <v>345</v>
      </c>
      <c r="E20" s="23">
        <v>300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362</v>
      </c>
      <c r="C21" s="1" t="s">
        <v>365</v>
      </c>
      <c r="D21" s="1" t="s">
        <v>345</v>
      </c>
      <c r="E21" s="23">
        <v>300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362</v>
      </c>
      <c r="C22" s="1" t="s">
        <v>366</v>
      </c>
      <c r="D22" s="1" t="s">
        <v>345</v>
      </c>
      <c r="E22" s="23">
        <v>300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4" spans="2:6" ht="32.25" customHeight="1">
      <c r="B24" s="105" t="s">
        <v>336</v>
      </c>
      <c r="C24" s="105"/>
      <c r="D24" s="105"/>
      <c r="E24" s="105"/>
      <c r="F24" s="105"/>
    </row>
  </sheetData>
  <sheetProtection/>
  <mergeCells count="3"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"/>
  <sheetViews>
    <sheetView showGridLines="0" view="pageBreakPreview" zoomScaleNormal="77" zoomScaleSheetLayoutView="100" zoomScalePageLayoutView="85" workbookViewId="0" topLeftCell="A1">
      <selection activeCell="C32" sqref="C32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0.37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15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SUM(N11:N33)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368</v>
      </c>
      <c r="C11" s="1" t="s">
        <v>281</v>
      </c>
      <c r="D11" s="1" t="s">
        <v>153</v>
      </c>
      <c r="E11" s="23">
        <v>2000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32">IF(K11=0,"0,00",IF(K11&gt;0,ROUND(E11/K11,2)))</f>
        <v>0,00</v>
      </c>
      <c r="M11" s="24"/>
      <c r="N11" s="26">
        <f aca="true" t="shared" si="1" ref="N11:N33">ROUND(L11*ROUND(M11,2),2)</f>
        <v>0</v>
      </c>
    </row>
    <row r="12" spans="1:14" ht="45">
      <c r="A12" s="50" t="s">
        <v>4</v>
      </c>
      <c r="B12" s="1" t="s">
        <v>369</v>
      </c>
      <c r="C12" s="1" t="s">
        <v>370</v>
      </c>
      <c r="D12" s="1" t="s">
        <v>352</v>
      </c>
      <c r="E12" s="23">
        <v>540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371</v>
      </c>
      <c r="C13" s="1" t="s">
        <v>372</v>
      </c>
      <c r="D13" s="1" t="s">
        <v>334</v>
      </c>
      <c r="E13" s="23">
        <v>4500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371</v>
      </c>
      <c r="C14" s="1" t="s">
        <v>373</v>
      </c>
      <c r="D14" s="1" t="s">
        <v>334</v>
      </c>
      <c r="E14" s="23">
        <v>21000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374</v>
      </c>
      <c r="C15" s="1" t="s">
        <v>375</v>
      </c>
      <c r="D15" s="1" t="s">
        <v>334</v>
      </c>
      <c r="E15" s="23">
        <v>10000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376</v>
      </c>
      <c r="C16" s="1" t="s">
        <v>377</v>
      </c>
      <c r="D16" s="1" t="s">
        <v>352</v>
      </c>
      <c r="E16" s="23">
        <v>30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376</v>
      </c>
      <c r="C17" s="1" t="s">
        <v>378</v>
      </c>
      <c r="D17" s="1" t="s">
        <v>379</v>
      </c>
      <c r="E17" s="23">
        <v>50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380</v>
      </c>
      <c r="C18" s="1" t="s">
        <v>381</v>
      </c>
      <c r="D18" s="1" t="s">
        <v>382</v>
      </c>
      <c r="E18" s="23">
        <v>7200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50" t="s">
        <v>21</v>
      </c>
      <c r="B19" s="1" t="s">
        <v>383</v>
      </c>
      <c r="C19" s="1" t="s">
        <v>384</v>
      </c>
      <c r="D19" s="1" t="s">
        <v>385</v>
      </c>
      <c r="E19" s="23">
        <v>25000</v>
      </c>
      <c r="F19" s="55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50" t="s">
        <v>60</v>
      </c>
      <c r="B20" s="1" t="s">
        <v>386</v>
      </c>
      <c r="C20" s="1" t="s">
        <v>387</v>
      </c>
      <c r="D20" s="1" t="s">
        <v>334</v>
      </c>
      <c r="E20" s="23">
        <v>12200</v>
      </c>
      <c r="F20" s="55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50" t="s">
        <v>1</v>
      </c>
      <c r="B21" s="1" t="s">
        <v>388</v>
      </c>
      <c r="C21" s="1" t="s">
        <v>389</v>
      </c>
      <c r="D21" s="1" t="s">
        <v>390</v>
      </c>
      <c r="E21" s="23">
        <v>40000</v>
      </c>
      <c r="F21" s="55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50" t="s">
        <v>0</v>
      </c>
      <c r="B22" s="1" t="s">
        <v>391</v>
      </c>
      <c r="C22" s="1" t="s">
        <v>154</v>
      </c>
      <c r="D22" s="1" t="s">
        <v>153</v>
      </c>
      <c r="E22" s="23">
        <v>5400</v>
      </c>
      <c r="F22" s="55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50" t="s">
        <v>114</v>
      </c>
      <c r="B23" s="1" t="s">
        <v>391</v>
      </c>
      <c r="C23" s="1" t="s">
        <v>392</v>
      </c>
      <c r="D23" s="1" t="s">
        <v>352</v>
      </c>
      <c r="E23" s="23">
        <v>23000</v>
      </c>
      <c r="F23" s="55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50" t="s">
        <v>115</v>
      </c>
      <c r="B24" s="1" t="s">
        <v>393</v>
      </c>
      <c r="C24" s="1" t="s">
        <v>394</v>
      </c>
      <c r="D24" s="1" t="s">
        <v>352</v>
      </c>
      <c r="E24" s="23">
        <v>2160</v>
      </c>
      <c r="F24" s="55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50" t="s">
        <v>116</v>
      </c>
      <c r="B25" s="1" t="s">
        <v>395</v>
      </c>
      <c r="C25" s="1" t="s">
        <v>396</v>
      </c>
      <c r="D25" s="1" t="s">
        <v>382</v>
      </c>
      <c r="E25" s="23">
        <v>21600</v>
      </c>
      <c r="F25" s="55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45">
      <c r="A26" s="50" t="s">
        <v>185</v>
      </c>
      <c r="B26" s="1" t="s">
        <v>397</v>
      </c>
      <c r="C26" s="1" t="s">
        <v>398</v>
      </c>
      <c r="D26" s="1" t="s">
        <v>352</v>
      </c>
      <c r="E26" s="23">
        <v>1080</v>
      </c>
      <c r="F26" s="55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50" t="s">
        <v>186</v>
      </c>
      <c r="B27" s="1" t="s">
        <v>399</v>
      </c>
      <c r="C27" s="1" t="s">
        <v>400</v>
      </c>
      <c r="D27" s="1" t="s">
        <v>401</v>
      </c>
      <c r="E27" s="23">
        <v>1800</v>
      </c>
      <c r="F27" s="55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50" t="s">
        <v>187</v>
      </c>
      <c r="B28" s="1" t="s">
        <v>399</v>
      </c>
      <c r="C28" s="1" t="s">
        <v>402</v>
      </c>
      <c r="D28" s="1" t="s">
        <v>352</v>
      </c>
      <c r="E28" s="23">
        <v>3600</v>
      </c>
      <c r="F28" s="55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50" t="s">
        <v>188</v>
      </c>
      <c r="B29" s="1" t="s">
        <v>399</v>
      </c>
      <c r="C29" s="1" t="s">
        <v>92</v>
      </c>
      <c r="D29" s="1" t="s">
        <v>403</v>
      </c>
      <c r="E29" s="23">
        <v>3240</v>
      </c>
      <c r="F29" s="55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50" t="s">
        <v>189</v>
      </c>
      <c r="B30" s="1" t="s">
        <v>404</v>
      </c>
      <c r="C30" s="1" t="s">
        <v>154</v>
      </c>
      <c r="D30" s="1" t="s">
        <v>405</v>
      </c>
      <c r="E30" s="23">
        <v>5400</v>
      </c>
      <c r="F30" s="55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50" t="s">
        <v>190</v>
      </c>
      <c r="B31" s="1" t="s">
        <v>406</v>
      </c>
      <c r="C31" s="1" t="s">
        <v>407</v>
      </c>
      <c r="D31" s="1" t="s">
        <v>334</v>
      </c>
      <c r="E31" s="23">
        <v>180</v>
      </c>
      <c r="F31" s="55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50" t="s">
        <v>191</v>
      </c>
      <c r="B32" s="1" t="s">
        <v>311</v>
      </c>
      <c r="C32" s="1" t="s">
        <v>408</v>
      </c>
      <c r="D32" s="1" t="s">
        <v>409</v>
      </c>
      <c r="E32" s="23">
        <v>9000</v>
      </c>
      <c r="F32" s="55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50" t="s">
        <v>192</v>
      </c>
      <c r="B33" s="1" t="s">
        <v>410</v>
      </c>
      <c r="C33" s="1" t="s">
        <v>411</v>
      </c>
      <c r="D33" s="1" t="s">
        <v>412</v>
      </c>
      <c r="E33" s="23">
        <v>100</v>
      </c>
      <c r="F33" s="55" t="s">
        <v>413</v>
      </c>
      <c r="G33" s="24" t="s">
        <v>87</v>
      </c>
      <c r="H33" s="24"/>
      <c r="I33" s="24"/>
      <c r="J33" s="25"/>
      <c r="K33" s="24"/>
      <c r="L33" s="24"/>
      <c r="M33" s="24"/>
      <c r="N33" s="26">
        <f t="shared" si="1"/>
        <v>0</v>
      </c>
    </row>
    <row r="35" spans="2:6" ht="32.25" customHeight="1">
      <c r="B35" s="105" t="s">
        <v>155</v>
      </c>
      <c r="C35" s="105"/>
      <c r="D35" s="105"/>
      <c r="E35" s="105"/>
      <c r="F35" s="105"/>
    </row>
    <row r="36" spans="2:6" ht="27" customHeight="1">
      <c r="B36" s="105" t="s">
        <v>367</v>
      </c>
      <c r="C36" s="105"/>
      <c r="D36" s="105"/>
      <c r="E36" s="105"/>
      <c r="F36" s="105"/>
    </row>
  </sheetData>
  <sheetProtection/>
  <mergeCells count="4">
    <mergeCell ref="G2:I2"/>
    <mergeCell ref="H6:I6"/>
    <mergeCell ref="B35:F35"/>
    <mergeCell ref="B36:F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23" sqref="H23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5.625" style="2" customWidth="1"/>
    <col min="4" max="4" width="35.875" style="2" customWidth="1"/>
    <col min="5" max="5" width="9.25390625" style="4" customWidth="1"/>
    <col min="6" max="6" width="8.625" style="2" customWidth="1"/>
    <col min="7" max="7" width="30.6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16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SUM(N11:N11)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80</v>
      </c>
      <c r="E10" s="20" t="s">
        <v>77</v>
      </c>
      <c r="F10" s="21"/>
      <c r="G10" s="8" t="str">
        <f>"Nazwa handlowa /
"&amp;C10&amp;" / 
"&amp;D10</f>
        <v>Nazwa handlowa /
Dawka / 
Postać/Opakowanie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414</v>
      </c>
      <c r="C11" s="1" t="s">
        <v>177</v>
      </c>
      <c r="D11" s="1" t="s">
        <v>415</v>
      </c>
      <c r="E11" s="23">
        <v>2000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G24" sqref="G24"/>
    </sheetView>
  </sheetViews>
  <sheetFormatPr defaultColWidth="9.00390625" defaultRowHeight="12.75"/>
  <cols>
    <col min="1" max="1" width="5.375" style="54" customWidth="1"/>
    <col min="2" max="2" width="22.375" style="54" customWidth="1"/>
    <col min="3" max="3" width="15.625" style="54" customWidth="1"/>
    <col min="4" max="4" width="27.875" style="54" customWidth="1"/>
    <col min="5" max="5" width="10.00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17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80</v>
      </c>
      <c r="E10" s="20" t="s">
        <v>77</v>
      </c>
      <c r="F10" s="55"/>
      <c r="G10" s="52" t="str">
        <f>"Nazwa handlowa /
"&amp;C10&amp;" / 
"&amp;D10</f>
        <v>Nazwa handlowa /
Dawka / 
Postać/Opakowanie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416</v>
      </c>
      <c r="C11" s="1" t="s">
        <v>160</v>
      </c>
      <c r="D11" s="1" t="s">
        <v>417</v>
      </c>
      <c r="E11" s="23">
        <v>1600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C20" sqref="C20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18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418</v>
      </c>
      <c r="C11" s="1" t="s">
        <v>160</v>
      </c>
      <c r="D11" s="1" t="s">
        <v>419</v>
      </c>
      <c r="E11" s="23">
        <v>2700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418</v>
      </c>
      <c r="C12" s="1" t="s">
        <v>420</v>
      </c>
      <c r="D12" s="1" t="s">
        <v>419</v>
      </c>
      <c r="E12" s="23">
        <v>18000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155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G15" sqref="G15"/>
    </sheetView>
  </sheetViews>
  <sheetFormatPr defaultColWidth="9.00390625" defaultRowHeight="12.75"/>
  <cols>
    <col min="1" max="1" width="5.375" style="2" customWidth="1"/>
    <col min="2" max="2" width="17.875" style="2" customWidth="1"/>
    <col min="3" max="3" width="19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SUM(N11:N12)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s="43" customFormat="1" ht="74.25" customHeight="1">
      <c r="A11" s="46" t="s">
        <v>3</v>
      </c>
      <c r="B11" s="1" t="s">
        <v>151</v>
      </c>
      <c r="C11" s="1" t="s">
        <v>152</v>
      </c>
      <c r="D11" s="1" t="s">
        <v>153</v>
      </c>
      <c r="E11" s="23">
        <v>2700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151</v>
      </c>
      <c r="C12" s="1" t="s">
        <v>154</v>
      </c>
      <c r="D12" s="1" t="s">
        <v>153</v>
      </c>
      <c r="E12" s="23">
        <v>4032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20.25" customHeight="1">
      <c r="B14" s="105" t="s">
        <v>155</v>
      </c>
      <c r="C14" s="105"/>
      <c r="D14" s="105"/>
      <c r="E14" s="105"/>
      <c r="F14" s="105"/>
    </row>
    <row r="15" spans="2:6" ht="15">
      <c r="B15" s="105" t="s">
        <v>156</v>
      </c>
      <c r="C15" s="105"/>
      <c r="D15" s="105"/>
      <c r="E15" s="105"/>
      <c r="F15" s="10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2">
      <selection activeCell="H26" sqref="H2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19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422</v>
      </c>
      <c r="C11" s="1" t="s">
        <v>160</v>
      </c>
      <c r="D11" s="1" t="s">
        <v>419</v>
      </c>
      <c r="E11" s="23">
        <v>6000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422</v>
      </c>
      <c r="C12" s="1" t="s">
        <v>420</v>
      </c>
      <c r="D12" s="1" t="s">
        <v>419</v>
      </c>
      <c r="E12" s="23">
        <v>7000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155</v>
      </c>
      <c r="C14" s="105"/>
      <c r="D14" s="105"/>
      <c r="E14" s="105"/>
      <c r="F14" s="105"/>
    </row>
    <row r="15" spans="2:6" ht="54.75" customHeight="1">
      <c r="B15" s="105" t="s">
        <v>421</v>
      </c>
      <c r="C15" s="105"/>
      <c r="D15" s="105"/>
      <c r="E15" s="105"/>
      <c r="F15" s="10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B14" sqref="B14:F1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20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423</v>
      </c>
      <c r="C11" s="1" t="s">
        <v>420</v>
      </c>
      <c r="D11" s="1" t="s">
        <v>424</v>
      </c>
      <c r="E11" s="23">
        <v>2500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423</v>
      </c>
      <c r="C12" s="1" t="s">
        <v>425</v>
      </c>
      <c r="D12" s="1" t="s">
        <v>424</v>
      </c>
      <c r="E12" s="23">
        <v>3600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155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E21" sqref="E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60">
      <c r="A11" s="50" t="s">
        <v>3</v>
      </c>
      <c r="B11" s="1" t="s">
        <v>426</v>
      </c>
      <c r="C11" s="1" t="s">
        <v>420</v>
      </c>
      <c r="D11" s="1" t="s">
        <v>427</v>
      </c>
      <c r="E11" s="23">
        <v>1500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60">
      <c r="A12" s="50" t="s">
        <v>4</v>
      </c>
      <c r="B12" s="1" t="s">
        <v>426</v>
      </c>
      <c r="C12" s="1" t="s">
        <v>425</v>
      </c>
      <c r="D12" s="1" t="s">
        <v>427</v>
      </c>
      <c r="E12" s="23">
        <v>6800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155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D21" sqref="D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22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428</v>
      </c>
      <c r="C11" s="1" t="s">
        <v>429</v>
      </c>
      <c r="D11" s="1" t="s">
        <v>430</v>
      </c>
      <c r="E11" s="23">
        <v>900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428</v>
      </c>
      <c r="C12" s="1" t="s">
        <v>431</v>
      </c>
      <c r="D12" s="1" t="s">
        <v>430</v>
      </c>
      <c r="E12" s="23">
        <v>60000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155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21" sqref="H21"/>
    </sheetView>
  </sheetViews>
  <sheetFormatPr defaultColWidth="9.00390625" defaultRowHeight="12.75"/>
  <cols>
    <col min="1" max="1" width="5.375" style="2" customWidth="1"/>
    <col min="2" max="2" width="18.25390625" style="2" customWidth="1"/>
    <col min="3" max="3" width="18.875" style="2" customWidth="1"/>
    <col min="4" max="4" width="27.75390625" style="2" customWidth="1"/>
    <col min="5" max="5" width="9.00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23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SUM(N11:N11)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432</v>
      </c>
      <c r="C11" s="1" t="s">
        <v>433</v>
      </c>
      <c r="D11" s="1" t="s">
        <v>434</v>
      </c>
      <c r="E11" s="23">
        <v>3300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G22" sqref="G22"/>
    </sheetView>
  </sheetViews>
  <sheetFormatPr defaultColWidth="9.00390625" defaultRowHeight="12.75"/>
  <cols>
    <col min="1" max="1" width="5.375" style="54" customWidth="1"/>
    <col min="2" max="2" width="18.25390625" style="54" customWidth="1"/>
    <col min="3" max="3" width="18.875" style="54" customWidth="1"/>
    <col min="4" max="4" width="27.75390625" style="54" customWidth="1"/>
    <col min="5" max="5" width="9.00390625" style="4" customWidth="1"/>
    <col min="6" max="6" width="10.7539062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82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435</v>
      </c>
      <c r="C11" s="1" t="s">
        <v>81</v>
      </c>
      <c r="D11" s="1" t="s">
        <v>153</v>
      </c>
      <c r="E11" s="23">
        <v>13500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D17" sqref="D17"/>
    </sheetView>
  </sheetViews>
  <sheetFormatPr defaultColWidth="9.00390625" defaultRowHeight="12.75"/>
  <cols>
    <col min="1" max="1" width="5.375" style="2" customWidth="1"/>
    <col min="2" max="2" width="25.375" style="2" customWidth="1"/>
    <col min="3" max="3" width="19.375" style="2" customWidth="1"/>
    <col min="4" max="4" width="21.25390625" style="2" customWidth="1"/>
    <col min="5" max="5" width="10.375" style="4" customWidth="1"/>
    <col min="6" max="6" width="9.37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25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SUM(N11:N11)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91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404</v>
      </c>
      <c r="C11" s="1" t="s">
        <v>436</v>
      </c>
      <c r="D11" s="1" t="s">
        <v>334</v>
      </c>
      <c r="E11" s="23">
        <v>10000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H7" sqref="H7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26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SUM(N12:N12)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15">
      <c r="A11" s="84" t="s">
        <v>3</v>
      </c>
      <c r="B11" s="85" t="s">
        <v>717</v>
      </c>
      <c r="C11" s="1"/>
      <c r="D11" s="1"/>
      <c r="E11" s="23"/>
      <c r="F11" s="80"/>
      <c r="G11" s="24"/>
      <c r="H11" s="24"/>
      <c r="I11" s="24"/>
      <c r="J11" s="25"/>
      <c r="K11" s="24"/>
      <c r="L11" s="24"/>
      <c r="M11" s="24"/>
      <c r="N11" s="26"/>
    </row>
    <row r="12" spans="1:14" ht="45">
      <c r="A12" s="50" t="s">
        <v>4</v>
      </c>
      <c r="B12" s="1" t="s">
        <v>437</v>
      </c>
      <c r="C12" s="1" t="s">
        <v>438</v>
      </c>
      <c r="D12" s="1" t="s">
        <v>439</v>
      </c>
      <c r="E12" s="23">
        <v>2500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/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2">
      <selection activeCell="B18" sqref="B18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27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441</v>
      </c>
      <c r="C11" s="1" t="s">
        <v>442</v>
      </c>
      <c r="D11" s="1" t="s">
        <v>443</v>
      </c>
      <c r="E11" s="23">
        <v>1200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50" t="s">
        <v>4</v>
      </c>
      <c r="B12" s="1" t="s">
        <v>441</v>
      </c>
      <c r="C12" s="1" t="s">
        <v>444</v>
      </c>
      <c r="D12" s="1" t="s">
        <v>443</v>
      </c>
      <c r="E12" s="23">
        <v>2000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21" t="s">
        <v>155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0" workbookViewId="0" topLeftCell="A1">
      <selection activeCell="H11" sqref="H11"/>
    </sheetView>
  </sheetViews>
  <sheetFormatPr defaultColWidth="9.00390625" defaultRowHeight="12.75"/>
  <cols>
    <col min="1" max="1" width="5.375" style="54" customWidth="1"/>
    <col min="2" max="2" width="25.375" style="54" customWidth="1"/>
    <col min="3" max="3" width="19.375" style="54" customWidth="1"/>
    <col min="4" max="4" width="21.25390625" style="54" customWidth="1"/>
    <col min="5" max="5" width="10.375" style="4" customWidth="1"/>
    <col min="6" max="6" width="9.375" style="54" customWidth="1"/>
    <col min="7" max="7" width="36.125" style="54" customWidth="1"/>
    <col min="8" max="8" width="30.25390625" style="54" customWidth="1"/>
    <col min="9" max="9" width="17.625" style="54" customWidth="1"/>
    <col min="10" max="10" width="26.75390625" style="54" customWidth="1"/>
    <col min="11" max="11" width="16.125" style="54" hidden="1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28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90" customHeight="1">
      <c r="A10" s="52" t="s">
        <v>59</v>
      </c>
      <c r="B10" s="52" t="s">
        <v>16</v>
      </c>
      <c r="C10" s="52" t="s">
        <v>17</v>
      </c>
      <c r="D10" s="52" t="s">
        <v>91</v>
      </c>
      <c r="E10" s="20" t="s">
        <v>77</v>
      </c>
      <c r="F10" s="55"/>
      <c r="G10" s="52" t="str">
        <f>"Nazwa handlowa /
"&amp;C10&amp;" / 
"&amp;D10</f>
        <v>Nazwa handlowa /
Dawka / 
Postać / Opakowanie</v>
      </c>
      <c r="H10" s="52" t="s">
        <v>75</v>
      </c>
      <c r="I10" s="52" t="str">
        <f>B10</f>
        <v>Skład</v>
      </c>
      <c r="J10" s="52" t="s">
        <v>76</v>
      </c>
      <c r="K10" s="77"/>
      <c r="L10" s="82" t="s">
        <v>700</v>
      </c>
      <c r="M10" s="82" t="s">
        <v>701</v>
      </c>
      <c r="N10" s="52" t="s">
        <v>18</v>
      </c>
    </row>
    <row r="11" spans="1:14" ht="300">
      <c r="A11" s="50" t="s">
        <v>3</v>
      </c>
      <c r="B11" s="1" t="s">
        <v>445</v>
      </c>
      <c r="C11" s="1" t="s">
        <v>446</v>
      </c>
      <c r="D11" s="1" t="s">
        <v>447</v>
      </c>
      <c r="E11" s="23">
        <v>13500</v>
      </c>
      <c r="F11" s="55" t="s">
        <v>448</v>
      </c>
      <c r="G11" s="24" t="s">
        <v>449</v>
      </c>
      <c r="H11" s="24"/>
      <c r="I11" s="24"/>
      <c r="J11" s="25" t="s">
        <v>702</v>
      </c>
      <c r="K11" s="24"/>
      <c r="L11" s="24"/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0" workbookViewId="0" topLeftCell="A1">
      <selection activeCell="B15" sqref="B15:D15"/>
    </sheetView>
  </sheetViews>
  <sheetFormatPr defaultColWidth="9.00390625" defaultRowHeight="12.75"/>
  <cols>
    <col min="1" max="1" width="5.375" style="43" customWidth="1"/>
    <col min="2" max="2" width="22.375" style="43" customWidth="1"/>
    <col min="3" max="3" width="18.375" style="43" customWidth="1"/>
    <col min="4" max="4" width="23.37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2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SUM(N11:N13)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82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157</v>
      </c>
      <c r="C11" s="1" t="s">
        <v>152</v>
      </c>
      <c r="D11" s="1" t="s">
        <v>153</v>
      </c>
      <c r="E11" s="23">
        <v>1080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157</v>
      </c>
      <c r="C12" s="1" t="s">
        <v>154</v>
      </c>
      <c r="D12" s="1" t="s">
        <v>153</v>
      </c>
      <c r="E12" s="23">
        <v>16200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46" t="s">
        <v>5</v>
      </c>
      <c r="B13" s="1" t="s">
        <v>157</v>
      </c>
      <c r="C13" s="1" t="s">
        <v>86</v>
      </c>
      <c r="D13" s="1" t="s">
        <v>153</v>
      </c>
      <c r="E13" s="23">
        <v>13500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4" ht="25.5" customHeight="1">
      <c r="B15" s="105" t="s">
        <v>155</v>
      </c>
      <c r="C15" s="120"/>
      <c r="D15" s="120"/>
    </row>
  </sheetData>
  <sheetProtection/>
  <mergeCells count="3">
    <mergeCell ref="G2:I2"/>
    <mergeCell ref="H6:I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2">
      <selection activeCell="H6" sqref="H6:I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29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SUM(N11:N12)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90">
      <c r="A11" s="50" t="s">
        <v>3</v>
      </c>
      <c r="B11" s="1" t="s">
        <v>450</v>
      </c>
      <c r="C11" s="1" t="s">
        <v>451</v>
      </c>
      <c r="D11" s="1" t="s">
        <v>452</v>
      </c>
      <c r="E11" s="23">
        <v>1800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05">
      <c r="A12" s="50" t="s">
        <v>4</v>
      </c>
      <c r="B12" s="1" t="s">
        <v>450</v>
      </c>
      <c r="C12" s="1" t="s">
        <v>453</v>
      </c>
      <c r="D12" s="1" t="s">
        <v>454</v>
      </c>
      <c r="E12" s="23">
        <v>100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455</v>
      </c>
      <c r="C14" s="105"/>
      <c r="D14" s="105"/>
      <c r="E14" s="105"/>
      <c r="F14" s="105"/>
    </row>
    <row r="15" spans="2:6" ht="39" customHeight="1">
      <c r="B15" s="105" t="s">
        <v>456</v>
      </c>
      <c r="C15" s="105"/>
      <c r="D15" s="105"/>
      <c r="E15" s="105"/>
      <c r="F15" s="10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view="pageBreakPreview" zoomScaleNormal="77" zoomScaleSheetLayoutView="100" zoomScalePageLayoutView="85" workbookViewId="0" topLeftCell="A4">
      <selection activeCell="C16" sqref="C16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6.625" style="54" customWidth="1"/>
    <col min="4" max="4" width="22.25390625" style="54" customWidth="1"/>
    <col min="5" max="5" width="11.125" style="4" customWidth="1"/>
    <col min="6" max="6" width="12.2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30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SUM(N11:N18)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457</v>
      </c>
      <c r="C11" s="1" t="s">
        <v>458</v>
      </c>
      <c r="D11" s="1" t="s">
        <v>459</v>
      </c>
      <c r="E11" s="23">
        <v>400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 aca="true" t="shared" si="0" ref="L11:L18">IF(K11=0,"0,00",IF(K11&gt;0,ROUND(E11/K11,2)))</f>
        <v>0,00</v>
      </c>
      <c r="M11" s="24"/>
      <c r="N11" s="26">
        <f aca="true" t="shared" si="1" ref="N11:N18">ROUND(L11*ROUND(M11,2),2)</f>
        <v>0</v>
      </c>
    </row>
    <row r="12" spans="1:14" ht="45">
      <c r="A12" s="50" t="s">
        <v>4</v>
      </c>
      <c r="B12" s="1" t="s">
        <v>457</v>
      </c>
      <c r="C12" s="1" t="s">
        <v>460</v>
      </c>
      <c r="D12" s="1" t="s">
        <v>461</v>
      </c>
      <c r="E12" s="23">
        <v>100</v>
      </c>
      <c r="F12" s="55" t="s">
        <v>89</v>
      </c>
      <c r="G12" s="24" t="s">
        <v>87</v>
      </c>
      <c r="H12" s="24"/>
      <c r="I12" s="24"/>
      <c r="J12" s="25"/>
      <c r="K12" s="24"/>
      <c r="L12" s="24" t="str">
        <f t="shared" si="0"/>
        <v>0,00</v>
      </c>
      <c r="M12" s="24"/>
      <c r="N12" s="26">
        <f t="shared" si="1"/>
        <v>0</v>
      </c>
    </row>
    <row r="13" spans="1:14" ht="45">
      <c r="A13" s="50" t="s">
        <v>5</v>
      </c>
      <c r="B13" s="1" t="s">
        <v>457</v>
      </c>
      <c r="C13" s="1" t="s">
        <v>695</v>
      </c>
      <c r="D13" s="1" t="s">
        <v>459</v>
      </c>
      <c r="E13" s="23">
        <v>100</v>
      </c>
      <c r="F13" s="55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50" t="s">
        <v>6</v>
      </c>
      <c r="B14" s="1" t="s">
        <v>457</v>
      </c>
      <c r="C14" s="1" t="s">
        <v>696</v>
      </c>
      <c r="D14" s="1" t="s">
        <v>459</v>
      </c>
      <c r="E14" s="23">
        <v>50</v>
      </c>
      <c r="F14" s="55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45">
      <c r="A15" s="50" t="s">
        <v>55</v>
      </c>
      <c r="B15" s="1" t="s">
        <v>457</v>
      </c>
      <c r="C15" s="1" t="s">
        <v>697</v>
      </c>
      <c r="D15" s="1" t="s">
        <v>459</v>
      </c>
      <c r="E15" s="23">
        <v>50</v>
      </c>
      <c r="F15" s="55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50" t="s">
        <v>61</v>
      </c>
      <c r="B16" s="1" t="s">
        <v>457</v>
      </c>
      <c r="C16" s="1" t="s">
        <v>462</v>
      </c>
      <c r="D16" s="1" t="s">
        <v>461</v>
      </c>
      <c r="E16" s="23">
        <v>100</v>
      </c>
      <c r="F16" s="55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50" t="s">
        <v>7</v>
      </c>
      <c r="B17" s="1" t="s">
        <v>457</v>
      </c>
      <c r="C17" s="1" t="s">
        <v>463</v>
      </c>
      <c r="D17" s="1" t="s">
        <v>461</v>
      </c>
      <c r="E17" s="23">
        <v>50</v>
      </c>
      <c r="F17" s="55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50" t="s">
        <v>8</v>
      </c>
      <c r="B18" s="1" t="s">
        <v>457</v>
      </c>
      <c r="C18" s="1" t="s">
        <v>464</v>
      </c>
      <c r="D18" s="1" t="s">
        <v>461</v>
      </c>
      <c r="E18" s="23">
        <v>2100</v>
      </c>
      <c r="F18" s="55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20" spans="2:6" ht="32.25" customHeight="1">
      <c r="B20" s="105" t="s">
        <v>155</v>
      </c>
      <c r="C20" s="105"/>
      <c r="D20" s="105"/>
      <c r="E20" s="105"/>
      <c r="F20" s="105"/>
    </row>
  </sheetData>
  <sheetProtection/>
  <mergeCells count="3">
    <mergeCell ref="G2:I2"/>
    <mergeCell ref="H6:I6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D19" sqref="D19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31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465</v>
      </c>
      <c r="C11" s="1" t="s">
        <v>466</v>
      </c>
      <c r="D11" s="1" t="s">
        <v>467</v>
      </c>
      <c r="E11" s="23">
        <v>900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C4" sqref="C4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32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468</v>
      </c>
      <c r="C11" s="1" t="s">
        <v>298</v>
      </c>
      <c r="D11" s="1" t="s">
        <v>469</v>
      </c>
      <c r="E11" s="23">
        <v>10000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24.375" style="54" customWidth="1"/>
    <col min="4" max="4" width="25.00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hidden="1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33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120.7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77"/>
      <c r="L10" s="82" t="s">
        <v>703</v>
      </c>
      <c r="M10" s="82" t="s">
        <v>704</v>
      </c>
      <c r="N10" s="52" t="s">
        <v>18</v>
      </c>
    </row>
    <row r="11" spans="1:14" ht="150">
      <c r="A11" s="50" t="s">
        <v>3</v>
      </c>
      <c r="B11" s="1" t="s">
        <v>470</v>
      </c>
      <c r="C11" s="1" t="s">
        <v>471</v>
      </c>
      <c r="D11" s="1" t="s">
        <v>472</v>
      </c>
      <c r="E11" s="23">
        <v>100</v>
      </c>
      <c r="F11" s="55" t="s">
        <v>474</v>
      </c>
      <c r="G11" s="24" t="s">
        <v>475</v>
      </c>
      <c r="H11" s="24"/>
      <c r="I11" s="24"/>
      <c r="J11" s="25" t="s">
        <v>476</v>
      </c>
      <c r="K11" s="79"/>
      <c r="L11" s="24"/>
      <c r="M11" s="24"/>
      <c r="N11" s="26">
        <f>ROUND(L11*ROUND(M11,2),2)</f>
        <v>0</v>
      </c>
    </row>
    <row r="13" spans="2:6" ht="32.25" customHeight="1">
      <c r="B13" s="105" t="s">
        <v>473</v>
      </c>
      <c r="C13" s="105"/>
      <c r="D13" s="105"/>
      <c r="E13" s="105"/>
      <c r="F13" s="10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2">
      <selection activeCell="F21" sqref="F21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34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395</v>
      </c>
      <c r="C11" s="1" t="s">
        <v>480</v>
      </c>
      <c r="D11" s="1" t="s">
        <v>352</v>
      </c>
      <c r="E11" s="23">
        <v>300000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19" sqref="D19"/>
    </sheetView>
  </sheetViews>
  <sheetFormatPr defaultColWidth="9.00390625" defaultRowHeight="12.75"/>
  <cols>
    <col min="1" max="1" width="5.375" style="54" customWidth="1"/>
    <col min="2" max="2" width="25.125" style="54" customWidth="1"/>
    <col min="3" max="3" width="17.25390625" style="54" customWidth="1"/>
    <col min="4" max="4" width="31.75390625" style="54" customWidth="1"/>
    <col min="5" max="5" width="9.875" style="4" customWidth="1"/>
    <col min="6" max="6" width="10.75390625" style="54" customWidth="1"/>
    <col min="7" max="7" width="31.625" style="54" customWidth="1"/>
    <col min="8" max="8" width="30.25390625" style="54" customWidth="1"/>
    <col min="9" max="9" width="17.625" style="54" customWidth="1"/>
    <col min="10" max="10" width="22.875" style="54" customWidth="1"/>
    <col min="11" max="11" width="16.125" style="54" customWidth="1"/>
    <col min="12" max="12" width="15.75390625" style="54" customWidth="1"/>
    <col min="13" max="14" width="16.00390625" style="54" customWidth="1"/>
    <col min="15" max="15" width="8.00390625" style="54" customWidth="1"/>
    <col min="16" max="16" width="15.875" style="54" customWidth="1"/>
    <col min="17" max="17" width="15.875" style="6" customWidth="1"/>
    <col min="18" max="18" width="15.875" style="54" customWidth="1"/>
    <col min="19" max="20" width="14.25390625" style="54" customWidth="1"/>
    <col min="21" max="21" width="15.25390625" style="54" customWidth="1"/>
    <col min="22" max="16384" width="9.125" style="54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1" t="s">
        <v>15</v>
      </c>
      <c r="C4" s="52">
        <v>35</v>
      </c>
      <c r="D4" s="9"/>
      <c r="E4" s="10"/>
      <c r="F4" s="53"/>
      <c r="G4" s="12" t="s">
        <v>20</v>
      </c>
      <c r="H4" s="53"/>
      <c r="I4" s="9"/>
      <c r="J4" s="53"/>
      <c r="K4" s="53"/>
      <c r="L4" s="53"/>
      <c r="M4" s="53"/>
      <c r="N4" s="53"/>
      <c r="Q4" s="54"/>
    </row>
    <row r="5" spans="2:17" ht="15">
      <c r="B5" s="51"/>
      <c r="C5" s="9"/>
      <c r="D5" s="9"/>
      <c r="E5" s="10"/>
      <c r="F5" s="53"/>
      <c r="G5" s="12"/>
      <c r="H5" s="53"/>
      <c r="I5" s="9"/>
      <c r="J5" s="53"/>
      <c r="K5" s="53"/>
      <c r="L5" s="53"/>
      <c r="M5" s="53"/>
      <c r="N5" s="53"/>
      <c r="Q5" s="54"/>
    </row>
    <row r="6" spans="1:17" ht="15">
      <c r="A6" s="51"/>
      <c r="B6" s="51"/>
      <c r="C6" s="13"/>
      <c r="D6" s="13"/>
      <c r="E6" s="14"/>
      <c r="F6" s="53"/>
      <c r="G6" s="49" t="s">
        <v>2</v>
      </c>
      <c r="H6" s="118">
        <f>SUM(N11:N11)</f>
        <v>0</v>
      </c>
      <c r="I6" s="119"/>
      <c r="Q6" s="54"/>
    </row>
    <row r="7" spans="1:17" ht="15">
      <c r="A7" s="51"/>
      <c r="C7" s="53"/>
      <c r="D7" s="53"/>
      <c r="E7" s="14"/>
      <c r="F7" s="53"/>
      <c r="G7" s="53"/>
      <c r="H7" s="53"/>
      <c r="I7" s="53"/>
      <c r="J7" s="53"/>
      <c r="K7" s="53"/>
      <c r="L7" s="53"/>
      <c r="Q7" s="54"/>
    </row>
    <row r="8" spans="1:17" ht="15">
      <c r="A8" s="51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54"/>
    </row>
    <row r="9" spans="2:17" ht="15">
      <c r="B9" s="51"/>
      <c r="E9" s="19"/>
      <c r="Q9" s="54"/>
    </row>
    <row r="10" spans="1:14" s="51" customFormat="1" ht="74.25" customHeight="1">
      <c r="A10" s="52" t="s">
        <v>59</v>
      </c>
      <c r="B10" s="52" t="s">
        <v>16</v>
      </c>
      <c r="C10" s="52" t="s">
        <v>17</v>
      </c>
      <c r="D10" s="52" t="s">
        <v>72</v>
      </c>
      <c r="E10" s="20" t="s">
        <v>77</v>
      </c>
      <c r="F10" s="55"/>
      <c r="G10" s="52" t="str">
        <f>"Nazwa handlowa /
"&amp;C10&amp;" / 
"&amp;D10</f>
        <v>Nazwa handlowa /
Dawka / 
Postać /Opakowanie</v>
      </c>
      <c r="H10" s="52" t="s">
        <v>75</v>
      </c>
      <c r="I10" s="52" t="str">
        <f>B10</f>
        <v>Skład</v>
      </c>
      <c r="J10" s="52" t="s">
        <v>76</v>
      </c>
      <c r="K10" s="52" t="s">
        <v>52</v>
      </c>
      <c r="L10" s="52" t="s">
        <v>53</v>
      </c>
      <c r="M10" s="52" t="s">
        <v>54</v>
      </c>
      <c r="N10" s="52" t="s">
        <v>18</v>
      </c>
    </row>
    <row r="11" spans="1:14" ht="45">
      <c r="A11" s="50" t="s">
        <v>3</v>
      </c>
      <c r="B11" s="1" t="s">
        <v>477</v>
      </c>
      <c r="C11" s="1" t="s">
        <v>478</v>
      </c>
      <c r="D11" s="1" t="s">
        <v>479</v>
      </c>
      <c r="E11" s="23">
        <v>172800</v>
      </c>
      <c r="F11" s="55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G23" sqref="G2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36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481</v>
      </c>
      <c r="C11" s="1" t="s">
        <v>482</v>
      </c>
      <c r="D11" s="1" t="s">
        <v>483</v>
      </c>
      <c r="E11" s="23">
        <v>27000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E20" sqref="E2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37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484</v>
      </c>
      <c r="C11" s="1" t="s">
        <v>485</v>
      </c>
      <c r="D11" s="1" t="s">
        <v>390</v>
      </c>
      <c r="E11" s="23">
        <v>400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Normal="77" zoomScaleSheetLayoutView="100" zoomScalePageLayoutView="85" workbookViewId="0" topLeftCell="A10">
      <selection activeCell="H45" sqref="H4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hidden="1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38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77"/>
      <c r="L10" s="82" t="s">
        <v>705</v>
      </c>
      <c r="M10" s="82" t="s">
        <v>706</v>
      </c>
      <c r="N10" s="61" t="s">
        <v>18</v>
      </c>
    </row>
    <row r="11" spans="1:14" ht="381" customHeight="1">
      <c r="A11" s="63" t="s">
        <v>3</v>
      </c>
      <c r="B11" s="64" t="s">
        <v>486</v>
      </c>
      <c r="C11" s="64" t="s">
        <v>487</v>
      </c>
      <c r="D11" s="64" t="s">
        <v>488</v>
      </c>
      <c r="E11" s="65">
        <v>8000</v>
      </c>
      <c r="F11" s="66" t="s">
        <v>489</v>
      </c>
      <c r="G11" s="67" t="s">
        <v>490</v>
      </c>
      <c r="H11" s="67"/>
      <c r="I11" s="67"/>
      <c r="J11" s="68" t="s">
        <v>493</v>
      </c>
      <c r="K11" s="67"/>
      <c r="L11" s="67" t="str">
        <f>IF(K11=0,"0,00",IF(K11&gt;0,ROUND(E11/K11,2)))</f>
        <v>0,00</v>
      </c>
      <c r="M11" s="67"/>
      <c r="N11" s="69">
        <f>ROUND(L11*ROUND(M11,2),2)</f>
        <v>0</v>
      </c>
    </row>
    <row r="12" spans="1:14" ht="78" customHeight="1">
      <c r="A12" s="70"/>
      <c r="B12" s="71"/>
      <c r="C12" s="71"/>
      <c r="D12" s="71"/>
      <c r="E12" s="72"/>
      <c r="F12" s="70"/>
      <c r="G12" s="73" t="s">
        <v>491</v>
      </c>
      <c r="H12" s="73"/>
      <c r="I12" s="73"/>
      <c r="J12" s="74" t="s">
        <v>492</v>
      </c>
      <c r="K12" s="73"/>
      <c r="L12" s="73"/>
      <c r="M12" s="73"/>
      <c r="N12" s="7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0" workbookViewId="0" topLeftCell="A1">
      <selection activeCell="B14" sqref="B14:D14"/>
    </sheetView>
  </sheetViews>
  <sheetFormatPr defaultColWidth="9.00390625" defaultRowHeight="12.75"/>
  <cols>
    <col min="1" max="1" width="5.375" style="2" customWidth="1"/>
    <col min="2" max="2" width="22.375" style="2" customWidth="1"/>
    <col min="3" max="3" width="16.25390625" style="2" customWidth="1"/>
    <col min="4" max="4" width="24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3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SUM(N11:N12)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82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158</v>
      </c>
      <c r="C11" s="1" t="s">
        <v>152</v>
      </c>
      <c r="D11" s="1" t="s">
        <v>153</v>
      </c>
      <c r="E11" s="23">
        <v>50400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22" t="s">
        <v>4</v>
      </c>
      <c r="B12" s="1" t="s">
        <v>158</v>
      </c>
      <c r="C12" s="1" t="s">
        <v>154</v>
      </c>
      <c r="D12" s="1" t="s">
        <v>153</v>
      </c>
      <c r="E12" s="23">
        <v>21600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4.5" customHeight="1">
      <c r="B14" s="105" t="s">
        <v>155</v>
      </c>
      <c r="C14" s="120"/>
      <c r="D14" s="120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C5" sqref="C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9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39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SUM(N11:N14)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494</v>
      </c>
      <c r="C11" s="1" t="s">
        <v>154</v>
      </c>
      <c r="D11" s="1" t="s">
        <v>153</v>
      </c>
      <c r="E11" s="23">
        <v>64000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494</v>
      </c>
      <c r="C12" s="1" t="s">
        <v>81</v>
      </c>
      <c r="D12" s="1" t="s">
        <v>153</v>
      </c>
      <c r="E12" s="23">
        <v>2800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" t="s">
        <v>495</v>
      </c>
      <c r="C13" s="1" t="s">
        <v>315</v>
      </c>
      <c r="D13" s="1" t="s">
        <v>153</v>
      </c>
      <c r="E13" s="23">
        <v>42000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45">
      <c r="A14" s="62" t="s">
        <v>6</v>
      </c>
      <c r="B14" s="1" t="s">
        <v>495</v>
      </c>
      <c r="C14" s="1" t="s">
        <v>496</v>
      </c>
      <c r="D14" s="1" t="s">
        <v>497</v>
      </c>
      <c r="E14" s="23">
        <v>100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32.25" customHeight="1">
      <c r="B16" s="105" t="s">
        <v>336</v>
      </c>
      <c r="C16" s="105"/>
      <c r="D16" s="105"/>
      <c r="E16" s="105"/>
      <c r="F16" s="105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G22" sqref="G22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498</v>
      </c>
      <c r="C11" s="1" t="s">
        <v>499</v>
      </c>
      <c r="D11" s="1" t="s">
        <v>382</v>
      </c>
      <c r="E11" s="23">
        <v>90000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C5" sqref="C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41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500</v>
      </c>
      <c r="C11" s="1" t="s">
        <v>501</v>
      </c>
      <c r="D11" s="1" t="s">
        <v>502</v>
      </c>
      <c r="E11" s="23">
        <v>13000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I24" sqref="I24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42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503</v>
      </c>
      <c r="C11" s="1" t="s">
        <v>154</v>
      </c>
      <c r="D11" s="1" t="s">
        <v>504</v>
      </c>
      <c r="E11" s="23">
        <v>600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8"/>
  <sheetViews>
    <sheetView showGridLines="0" tabSelected="1" view="pageBreakPreview" zoomScaleNormal="77" zoomScaleSheetLayoutView="100" zoomScalePageLayoutView="85" workbookViewId="0" topLeftCell="A46">
      <selection activeCell="H55" sqref="H55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43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SUM(N11:N63)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602</v>
      </c>
      <c r="I10" s="61" t="str">
        <f>B10</f>
        <v>Skład</v>
      </c>
      <c r="J10" s="61" t="s">
        <v>603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505</v>
      </c>
      <c r="C11" s="1" t="s">
        <v>506</v>
      </c>
      <c r="D11" s="1" t="s">
        <v>507</v>
      </c>
      <c r="E11" s="23">
        <v>40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508</v>
      </c>
      <c r="C12" s="1" t="s">
        <v>509</v>
      </c>
      <c r="D12" s="1" t="s">
        <v>510</v>
      </c>
      <c r="E12" s="23">
        <v>2000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63">IF(K12=0,"0,00",IF(K12&gt;0,ROUND(E12/K12,2)))</f>
        <v>0,00</v>
      </c>
      <c r="M12" s="24"/>
      <c r="N12" s="26">
        <f aca="true" t="shared" si="1" ref="N12:N63">ROUND(L12*ROUND(M12,2),2)</f>
        <v>0</v>
      </c>
    </row>
    <row r="13" spans="1:14" ht="45">
      <c r="A13" s="62" t="s">
        <v>5</v>
      </c>
      <c r="B13" s="1" t="s">
        <v>511</v>
      </c>
      <c r="C13" s="1" t="s">
        <v>291</v>
      </c>
      <c r="D13" s="1" t="s">
        <v>512</v>
      </c>
      <c r="E13" s="23">
        <v>1800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45">
      <c r="A14" s="62" t="s">
        <v>6</v>
      </c>
      <c r="B14" s="1" t="s">
        <v>513</v>
      </c>
      <c r="C14" s="1" t="s">
        <v>514</v>
      </c>
      <c r="D14" s="1" t="s">
        <v>412</v>
      </c>
      <c r="E14" s="23">
        <v>5400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60">
      <c r="A15" s="62" t="s">
        <v>55</v>
      </c>
      <c r="B15" s="1" t="s">
        <v>515</v>
      </c>
      <c r="C15" s="1" t="s">
        <v>516</v>
      </c>
      <c r="D15" s="1" t="s">
        <v>84</v>
      </c>
      <c r="E15" s="23">
        <v>6000</v>
      </c>
      <c r="F15" s="57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45">
      <c r="A16" s="62" t="s">
        <v>61</v>
      </c>
      <c r="B16" s="1" t="s">
        <v>517</v>
      </c>
      <c r="C16" s="1" t="s">
        <v>79</v>
      </c>
      <c r="D16" s="1" t="s">
        <v>84</v>
      </c>
      <c r="E16" s="23">
        <v>5400</v>
      </c>
      <c r="F16" s="57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45">
      <c r="A17" s="62" t="s">
        <v>7</v>
      </c>
      <c r="B17" s="1" t="s">
        <v>518</v>
      </c>
      <c r="C17" s="1" t="s">
        <v>281</v>
      </c>
      <c r="D17" s="1" t="s">
        <v>512</v>
      </c>
      <c r="E17" s="23">
        <v>1500</v>
      </c>
      <c r="F17" s="57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  <row r="18" spans="1:14" ht="45">
      <c r="A18" s="62" t="s">
        <v>8</v>
      </c>
      <c r="B18" s="1" t="s">
        <v>519</v>
      </c>
      <c r="C18" s="1" t="s">
        <v>154</v>
      </c>
      <c r="D18" s="1" t="s">
        <v>512</v>
      </c>
      <c r="E18" s="23">
        <v>240</v>
      </c>
      <c r="F18" s="57" t="s">
        <v>89</v>
      </c>
      <c r="G18" s="24" t="s">
        <v>87</v>
      </c>
      <c r="H18" s="24"/>
      <c r="I18" s="24"/>
      <c r="J18" s="25"/>
      <c r="K18" s="24"/>
      <c r="L18" s="24" t="str">
        <f t="shared" si="0"/>
        <v>0,00</v>
      </c>
      <c r="M18" s="24"/>
      <c r="N18" s="26">
        <f t="shared" si="1"/>
        <v>0</v>
      </c>
    </row>
    <row r="19" spans="1:14" ht="45">
      <c r="A19" s="62" t="s">
        <v>21</v>
      </c>
      <c r="B19" s="1" t="s">
        <v>519</v>
      </c>
      <c r="C19" s="1" t="s">
        <v>152</v>
      </c>
      <c r="D19" s="1" t="s">
        <v>512</v>
      </c>
      <c r="E19" s="23">
        <v>150</v>
      </c>
      <c r="F19" s="57" t="s">
        <v>89</v>
      </c>
      <c r="G19" s="24" t="s">
        <v>87</v>
      </c>
      <c r="H19" s="24"/>
      <c r="I19" s="24"/>
      <c r="J19" s="25"/>
      <c r="K19" s="24"/>
      <c r="L19" s="24" t="str">
        <f t="shared" si="0"/>
        <v>0,00</v>
      </c>
      <c r="M19" s="24"/>
      <c r="N19" s="26">
        <f t="shared" si="1"/>
        <v>0</v>
      </c>
    </row>
    <row r="20" spans="1:14" ht="45">
      <c r="A20" s="62" t="s">
        <v>60</v>
      </c>
      <c r="B20" s="1" t="s">
        <v>520</v>
      </c>
      <c r="C20" s="1" t="s">
        <v>521</v>
      </c>
      <c r="D20" s="1" t="s">
        <v>522</v>
      </c>
      <c r="E20" s="23">
        <v>60</v>
      </c>
      <c r="F20" s="57" t="s">
        <v>89</v>
      </c>
      <c r="G20" s="24" t="s">
        <v>87</v>
      </c>
      <c r="H20" s="24"/>
      <c r="I20" s="24"/>
      <c r="J20" s="25"/>
      <c r="K20" s="24"/>
      <c r="L20" s="24" t="str">
        <f t="shared" si="0"/>
        <v>0,00</v>
      </c>
      <c r="M20" s="24"/>
      <c r="N20" s="26">
        <f t="shared" si="1"/>
        <v>0</v>
      </c>
    </row>
    <row r="21" spans="1:14" ht="45">
      <c r="A21" s="62" t="s">
        <v>1</v>
      </c>
      <c r="B21" s="1" t="s">
        <v>523</v>
      </c>
      <c r="C21" s="1" t="s">
        <v>524</v>
      </c>
      <c r="D21" s="1" t="s">
        <v>525</v>
      </c>
      <c r="E21" s="23">
        <v>600</v>
      </c>
      <c r="F21" s="57" t="s">
        <v>89</v>
      </c>
      <c r="G21" s="24" t="s">
        <v>87</v>
      </c>
      <c r="H21" s="24"/>
      <c r="I21" s="24"/>
      <c r="J21" s="25"/>
      <c r="K21" s="24"/>
      <c r="L21" s="24" t="str">
        <f t="shared" si="0"/>
        <v>0,00</v>
      </c>
      <c r="M21" s="24"/>
      <c r="N21" s="26">
        <f t="shared" si="1"/>
        <v>0</v>
      </c>
    </row>
    <row r="22" spans="1:14" ht="45">
      <c r="A22" s="62" t="s">
        <v>0</v>
      </c>
      <c r="B22" s="1" t="s">
        <v>526</v>
      </c>
      <c r="C22" s="1" t="s">
        <v>420</v>
      </c>
      <c r="D22" s="1" t="s">
        <v>527</v>
      </c>
      <c r="E22" s="23">
        <v>200</v>
      </c>
      <c r="F22" s="57" t="s">
        <v>89</v>
      </c>
      <c r="G22" s="24" t="s">
        <v>87</v>
      </c>
      <c r="H22" s="24"/>
      <c r="I22" s="24"/>
      <c r="J22" s="25"/>
      <c r="K22" s="24"/>
      <c r="L22" s="24" t="str">
        <f t="shared" si="0"/>
        <v>0,00</v>
      </c>
      <c r="M22" s="24"/>
      <c r="N22" s="26">
        <f t="shared" si="1"/>
        <v>0</v>
      </c>
    </row>
    <row r="23" spans="1:14" ht="45">
      <c r="A23" s="62" t="s">
        <v>114</v>
      </c>
      <c r="B23" s="1" t="s">
        <v>526</v>
      </c>
      <c r="C23" s="1" t="s">
        <v>425</v>
      </c>
      <c r="D23" s="1" t="s">
        <v>527</v>
      </c>
      <c r="E23" s="23">
        <v>8500</v>
      </c>
      <c r="F23" s="57" t="s">
        <v>89</v>
      </c>
      <c r="G23" s="24" t="s">
        <v>87</v>
      </c>
      <c r="H23" s="24"/>
      <c r="I23" s="24"/>
      <c r="J23" s="25"/>
      <c r="K23" s="24"/>
      <c r="L23" s="24" t="str">
        <f t="shared" si="0"/>
        <v>0,00</v>
      </c>
      <c r="M23" s="24"/>
      <c r="N23" s="26">
        <f t="shared" si="1"/>
        <v>0</v>
      </c>
    </row>
    <row r="24" spans="1:14" ht="45">
      <c r="A24" s="62" t="s">
        <v>115</v>
      </c>
      <c r="B24" s="81" t="s">
        <v>707</v>
      </c>
      <c r="C24" s="1" t="s">
        <v>528</v>
      </c>
      <c r="D24" s="1" t="s">
        <v>529</v>
      </c>
      <c r="E24" s="23">
        <v>100</v>
      </c>
      <c r="F24" s="57" t="s">
        <v>89</v>
      </c>
      <c r="G24" s="24" t="s">
        <v>87</v>
      </c>
      <c r="H24" s="24"/>
      <c r="I24" s="24"/>
      <c r="J24" s="25"/>
      <c r="K24" s="24"/>
      <c r="L24" s="24" t="str">
        <f t="shared" si="0"/>
        <v>0,00</v>
      </c>
      <c r="M24" s="24"/>
      <c r="N24" s="26">
        <f t="shared" si="1"/>
        <v>0</v>
      </c>
    </row>
    <row r="25" spans="1:14" ht="45">
      <c r="A25" s="62" t="s">
        <v>116</v>
      </c>
      <c r="B25" s="81" t="s">
        <v>707</v>
      </c>
      <c r="C25" s="1" t="s">
        <v>530</v>
      </c>
      <c r="D25" s="1" t="s">
        <v>531</v>
      </c>
      <c r="E25" s="23">
        <v>400</v>
      </c>
      <c r="F25" s="57" t="s">
        <v>89</v>
      </c>
      <c r="G25" s="24" t="s">
        <v>87</v>
      </c>
      <c r="H25" s="24"/>
      <c r="I25" s="24"/>
      <c r="J25" s="25"/>
      <c r="K25" s="24"/>
      <c r="L25" s="24" t="str">
        <f t="shared" si="0"/>
        <v>0,00</v>
      </c>
      <c r="M25" s="24"/>
      <c r="N25" s="26">
        <f t="shared" si="1"/>
        <v>0</v>
      </c>
    </row>
    <row r="26" spans="1:14" ht="90">
      <c r="A26" s="62" t="s">
        <v>185</v>
      </c>
      <c r="B26" s="1" t="s">
        <v>532</v>
      </c>
      <c r="C26" s="1" t="s">
        <v>533</v>
      </c>
      <c r="D26" s="1" t="s">
        <v>534</v>
      </c>
      <c r="E26" s="23">
        <v>120</v>
      </c>
      <c r="F26" s="57" t="s">
        <v>89</v>
      </c>
      <c r="G26" s="24" t="s">
        <v>87</v>
      </c>
      <c r="H26" s="24"/>
      <c r="I26" s="24"/>
      <c r="J26" s="25"/>
      <c r="K26" s="24"/>
      <c r="L26" s="24" t="str">
        <f t="shared" si="0"/>
        <v>0,00</v>
      </c>
      <c r="M26" s="24"/>
      <c r="N26" s="26">
        <f t="shared" si="1"/>
        <v>0</v>
      </c>
    </row>
    <row r="27" spans="1:14" ht="45">
      <c r="A27" s="62" t="s">
        <v>186</v>
      </c>
      <c r="B27" s="1" t="s">
        <v>535</v>
      </c>
      <c r="C27" s="1" t="s">
        <v>536</v>
      </c>
      <c r="D27" s="1" t="s">
        <v>537</v>
      </c>
      <c r="E27" s="23">
        <v>200</v>
      </c>
      <c r="F27" s="57" t="s">
        <v>89</v>
      </c>
      <c r="G27" s="24" t="s">
        <v>87</v>
      </c>
      <c r="H27" s="24"/>
      <c r="I27" s="24"/>
      <c r="J27" s="25"/>
      <c r="K27" s="24"/>
      <c r="L27" s="24" t="str">
        <f t="shared" si="0"/>
        <v>0,00</v>
      </c>
      <c r="M27" s="24"/>
      <c r="N27" s="26">
        <f t="shared" si="1"/>
        <v>0</v>
      </c>
    </row>
    <row r="28" spans="1:14" ht="45">
      <c r="A28" s="62" t="s">
        <v>187</v>
      </c>
      <c r="B28" s="1" t="s">
        <v>538</v>
      </c>
      <c r="C28" s="1" t="s">
        <v>154</v>
      </c>
      <c r="D28" s="1" t="s">
        <v>512</v>
      </c>
      <c r="E28" s="23">
        <v>16200</v>
      </c>
      <c r="F28" s="57" t="s">
        <v>89</v>
      </c>
      <c r="G28" s="24" t="s">
        <v>87</v>
      </c>
      <c r="H28" s="24"/>
      <c r="I28" s="24"/>
      <c r="J28" s="25"/>
      <c r="K28" s="24"/>
      <c r="L28" s="24" t="str">
        <f t="shared" si="0"/>
        <v>0,00</v>
      </c>
      <c r="M28" s="24"/>
      <c r="N28" s="26">
        <f t="shared" si="1"/>
        <v>0</v>
      </c>
    </row>
    <row r="29" spans="1:14" ht="45">
      <c r="A29" s="62" t="s">
        <v>188</v>
      </c>
      <c r="B29" s="1" t="s">
        <v>539</v>
      </c>
      <c r="C29" s="1" t="s">
        <v>85</v>
      </c>
      <c r="D29" s="1" t="s">
        <v>512</v>
      </c>
      <c r="E29" s="23">
        <v>12000</v>
      </c>
      <c r="F29" s="57" t="s">
        <v>89</v>
      </c>
      <c r="G29" s="24" t="s">
        <v>87</v>
      </c>
      <c r="H29" s="24"/>
      <c r="I29" s="24"/>
      <c r="J29" s="25"/>
      <c r="K29" s="24"/>
      <c r="L29" s="24" t="str">
        <f t="shared" si="0"/>
        <v>0,00</v>
      </c>
      <c r="M29" s="24"/>
      <c r="N29" s="26">
        <f t="shared" si="1"/>
        <v>0</v>
      </c>
    </row>
    <row r="30" spans="1:14" ht="45">
      <c r="A30" s="62" t="s">
        <v>189</v>
      </c>
      <c r="B30" s="1" t="s">
        <v>540</v>
      </c>
      <c r="C30" s="1" t="s">
        <v>92</v>
      </c>
      <c r="D30" s="1" t="s">
        <v>153</v>
      </c>
      <c r="E30" s="23">
        <v>34000</v>
      </c>
      <c r="F30" s="57" t="s">
        <v>89</v>
      </c>
      <c r="G30" s="24" t="s">
        <v>87</v>
      </c>
      <c r="H30" s="24"/>
      <c r="I30" s="24"/>
      <c r="J30" s="25"/>
      <c r="K30" s="24"/>
      <c r="L30" s="24" t="str">
        <f t="shared" si="0"/>
        <v>0,00</v>
      </c>
      <c r="M30" s="24"/>
      <c r="N30" s="26">
        <f t="shared" si="1"/>
        <v>0</v>
      </c>
    </row>
    <row r="31" spans="1:14" ht="45">
      <c r="A31" s="62" t="s">
        <v>190</v>
      </c>
      <c r="B31" s="1" t="s">
        <v>541</v>
      </c>
      <c r="C31" s="1" t="s">
        <v>154</v>
      </c>
      <c r="D31" s="1" t="s">
        <v>84</v>
      </c>
      <c r="E31" s="23">
        <v>18200</v>
      </c>
      <c r="F31" s="57" t="s">
        <v>89</v>
      </c>
      <c r="G31" s="24" t="s">
        <v>87</v>
      </c>
      <c r="H31" s="24"/>
      <c r="I31" s="24"/>
      <c r="J31" s="25"/>
      <c r="K31" s="24"/>
      <c r="L31" s="24" t="str">
        <f t="shared" si="0"/>
        <v>0,00</v>
      </c>
      <c r="M31" s="24"/>
      <c r="N31" s="26">
        <f t="shared" si="1"/>
        <v>0</v>
      </c>
    </row>
    <row r="32" spans="1:14" ht="45">
      <c r="A32" s="62" t="s">
        <v>191</v>
      </c>
      <c r="B32" s="1" t="s">
        <v>541</v>
      </c>
      <c r="C32" s="1" t="s">
        <v>86</v>
      </c>
      <c r="D32" s="1" t="s">
        <v>84</v>
      </c>
      <c r="E32" s="23">
        <v>3500</v>
      </c>
      <c r="F32" s="57" t="s">
        <v>89</v>
      </c>
      <c r="G32" s="24" t="s">
        <v>87</v>
      </c>
      <c r="H32" s="24"/>
      <c r="I32" s="24"/>
      <c r="J32" s="25"/>
      <c r="K32" s="24"/>
      <c r="L32" s="24" t="str">
        <f t="shared" si="0"/>
        <v>0,00</v>
      </c>
      <c r="M32" s="24"/>
      <c r="N32" s="26">
        <f t="shared" si="1"/>
        <v>0</v>
      </c>
    </row>
    <row r="33" spans="1:14" ht="45">
      <c r="A33" s="62" t="s">
        <v>192</v>
      </c>
      <c r="B33" s="1" t="s">
        <v>542</v>
      </c>
      <c r="C33" s="1">
        <v>0.05</v>
      </c>
      <c r="D33" s="1" t="s">
        <v>543</v>
      </c>
      <c r="E33" s="23">
        <v>50</v>
      </c>
      <c r="F33" s="57" t="s">
        <v>89</v>
      </c>
      <c r="G33" s="24" t="s">
        <v>87</v>
      </c>
      <c r="H33" s="24"/>
      <c r="I33" s="24"/>
      <c r="J33" s="25"/>
      <c r="K33" s="24"/>
      <c r="L33" s="24" t="str">
        <f t="shared" si="0"/>
        <v>0,00</v>
      </c>
      <c r="M33" s="24"/>
      <c r="N33" s="26">
        <f t="shared" si="1"/>
        <v>0</v>
      </c>
    </row>
    <row r="34" spans="1:14" ht="45">
      <c r="A34" s="62" t="s">
        <v>193</v>
      </c>
      <c r="B34" s="1" t="s">
        <v>544</v>
      </c>
      <c r="C34" s="1" t="s">
        <v>545</v>
      </c>
      <c r="D34" s="1" t="s">
        <v>153</v>
      </c>
      <c r="E34" s="23">
        <v>150</v>
      </c>
      <c r="F34" s="57" t="s">
        <v>89</v>
      </c>
      <c r="G34" s="24" t="s">
        <v>87</v>
      </c>
      <c r="H34" s="24"/>
      <c r="I34" s="24"/>
      <c r="J34" s="25"/>
      <c r="K34" s="24"/>
      <c r="L34" s="24" t="str">
        <f t="shared" si="0"/>
        <v>0,00</v>
      </c>
      <c r="M34" s="24"/>
      <c r="N34" s="26">
        <f t="shared" si="1"/>
        <v>0</v>
      </c>
    </row>
    <row r="35" spans="1:14" ht="45">
      <c r="A35" s="62" t="s">
        <v>194</v>
      </c>
      <c r="B35" s="1" t="s">
        <v>546</v>
      </c>
      <c r="C35" s="1" t="s">
        <v>547</v>
      </c>
      <c r="D35" s="1" t="s">
        <v>153</v>
      </c>
      <c r="E35" s="23">
        <v>252</v>
      </c>
      <c r="F35" s="57" t="s">
        <v>89</v>
      </c>
      <c r="G35" s="24" t="s">
        <v>87</v>
      </c>
      <c r="H35" s="24"/>
      <c r="I35" s="24"/>
      <c r="J35" s="25"/>
      <c r="K35" s="24"/>
      <c r="L35" s="24" t="str">
        <f t="shared" si="0"/>
        <v>0,00</v>
      </c>
      <c r="M35" s="24"/>
      <c r="N35" s="26">
        <f t="shared" si="1"/>
        <v>0</v>
      </c>
    </row>
    <row r="36" spans="1:14" ht="45">
      <c r="A36" s="62" t="s">
        <v>195</v>
      </c>
      <c r="B36" s="1" t="s">
        <v>546</v>
      </c>
      <c r="C36" s="1" t="s">
        <v>548</v>
      </c>
      <c r="D36" s="1" t="s">
        <v>153</v>
      </c>
      <c r="E36" s="23">
        <v>504</v>
      </c>
      <c r="F36" s="57" t="s">
        <v>89</v>
      </c>
      <c r="G36" s="24" t="s">
        <v>87</v>
      </c>
      <c r="H36" s="24"/>
      <c r="I36" s="24"/>
      <c r="J36" s="25"/>
      <c r="K36" s="24"/>
      <c r="L36" s="24" t="str">
        <f t="shared" si="0"/>
        <v>0,00</v>
      </c>
      <c r="M36" s="24"/>
      <c r="N36" s="26">
        <f t="shared" si="1"/>
        <v>0</v>
      </c>
    </row>
    <row r="37" spans="1:14" ht="45">
      <c r="A37" s="62" t="s">
        <v>196</v>
      </c>
      <c r="B37" s="1" t="s">
        <v>546</v>
      </c>
      <c r="C37" s="1" t="s">
        <v>549</v>
      </c>
      <c r="D37" s="1" t="s">
        <v>153</v>
      </c>
      <c r="E37" s="23">
        <v>504</v>
      </c>
      <c r="F37" s="57" t="s">
        <v>89</v>
      </c>
      <c r="G37" s="24" t="s">
        <v>87</v>
      </c>
      <c r="H37" s="24"/>
      <c r="I37" s="24"/>
      <c r="J37" s="25"/>
      <c r="K37" s="24"/>
      <c r="L37" s="24" t="str">
        <f t="shared" si="0"/>
        <v>0,00</v>
      </c>
      <c r="M37" s="24"/>
      <c r="N37" s="26">
        <f t="shared" si="1"/>
        <v>0</v>
      </c>
    </row>
    <row r="38" spans="1:14" ht="45">
      <c r="A38" s="62" t="s">
        <v>197</v>
      </c>
      <c r="B38" s="1" t="s">
        <v>550</v>
      </c>
      <c r="C38" s="1" t="s">
        <v>551</v>
      </c>
      <c r="D38" s="1" t="s">
        <v>552</v>
      </c>
      <c r="E38" s="23">
        <v>1440</v>
      </c>
      <c r="F38" s="57" t="s">
        <v>89</v>
      </c>
      <c r="G38" s="24" t="s">
        <v>87</v>
      </c>
      <c r="H38" s="24"/>
      <c r="I38" s="24"/>
      <c r="J38" s="25"/>
      <c r="K38" s="24"/>
      <c r="L38" s="24" t="str">
        <f t="shared" si="0"/>
        <v>0,00</v>
      </c>
      <c r="M38" s="24"/>
      <c r="N38" s="26">
        <f t="shared" si="1"/>
        <v>0</v>
      </c>
    </row>
    <row r="39" spans="1:14" ht="45">
      <c r="A39" s="62" t="s">
        <v>198</v>
      </c>
      <c r="B39" s="1" t="s">
        <v>553</v>
      </c>
      <c r="C39" s="1" t="s">
        <v>554</v>
      </c>
      <c r="D39" s="1" t="s">
        <v>555</v>
      </c>
      <c r="E39" s="23">
        <v>15</v>
      </c>
      <c r="F39" s="57" t="s">
        <v>89</v>
      </c>
      <c r="G39" s="24" t="s">
        <v>87</v>
      </c>
      <c r="H39" s="24"/>
      <c r="I39" s="24"/>
      <c r="J39" s="25"/>
      <c r="K39" s="24"/>
      <c r="L39" s="24" t="str">
        <f t="shared" si="0"/>
        <v>0,00</v>
      </c>
      <c r="M39" s="24"/>
      <c r="N39" s="26">
        <f t="shared" si="1"/>
        <v>0</v>
      </c>
    </row>
    <row r="40" spans="1:14" ht="45">
      <c r="A40" s="62" t="s">
        <v>199</v>
      </c>
      <c r="B40" s="1" t="s">
        <v>556</v>
      </c>
      <c r="C40" s="1" t="s">
        <v>557</v>
      </c>
      <c r="D40" s="1" t="s">
        <v>153</v>
      </c>
      <c r="E40" s="23">
        <v>40500</v>
      </c>
      <c r="F40" s="57" t="s">
        <v>89</v>
      </c>
      <c r="G40" s="24" t="s">
        <v>87</v>
      </c>
      <c r="H40" s="24"/>
      <c r="I40" s="24"/>
      <c r="J40" s="25"/>
      <c r="K40" s="24"/>
      <c r="L40" s="24" t="str">
        <f t="shared" si="0"/>
        <v>0,00</v>
      </c>
      <c r="M40" s="24"/>
      <c r="N40" s="26">
        <f t="shared" si="1"/>
        <v>0</v>
      </c>
    </row>
    <row r="41" spans="1:14" ht="45">
      <c r="A41" s="62" t="s">
        <v>200</v>
      </c>
      <c r="B41" s="1" t="s">
        <v>558</v>
      </c>
      <c r="C41" s="1" t="s">
        <v>559</v>
      </c>
      <c r="D41" s="1" t="s">
        <v>512</v>
      </c>
      <c r="E41" s="23">
        <v>4350</v>
      </c>
      <c r="F41" s="57" t="s">
        <v>89</v>
      </c>
      <c r="G41" s="24" t="s">
        <v>87</v>
      </c>
      <c r="H41" s="24"/>
      <c r="I41" s="24"/>
      <c r="J41" s="25"/>
      <c r="K41" s="24"/>
      <c r="L41" s="24" t="str">
        <f t="shared" si="0"/>
        <v>0,00</v>
      </c>
      <c r="M41" s="24"/>
      <c r="N41" s="26">
        <f t="shared" si="1"/>
        <v>0</v>
      </c>
    </row>
    <row r="42" spans="1:14" ht="45">
      <c r="A42" s="62" t="s">
        <v>201</v>
      </c>
      <c r="B42" s="1" t="s">
        <v>560</v>
      </c>
      <c r="C42" s="1" t="s">
        <v>561</v>
      </c>
      <c r="D42" s="1" t="s">
        <v>562</v>
      </c>
      <c r="E42" s="23">
        <v>30</v>
      </c>
      <c r="F42" s="57" t="s">
        <v>89</v>
      </c>
      <c r="G42" s="24" t="s">
        <v>87</v>
      </c>
      <c r="H42" s="24"/>
      <c r="I42" s="24"/>
      <c r="J42" s="25"/>
      <c r="K42" s="24"/>
      <c r="L42" s="24" t="str">
        <f t="shared" si="0"/>
        <v>0,00</v>
      </c>
      <c r="M42" s="24"/>
      <c r="N42" s="26">
        <f t="shared" si="1"/>
        <v>0</v>
      </c>
    </row>
    <row r="43" spans="1:14" ht="45">
      <c r="A43" s="62" t="s">
        <v>202</v>
      </c>
      <c r="B43" s="1" t="s">
        <v>563</v>
      </c>
      <c r="C43" s="1" t="s">
        <v>260</v>
      </c>
      <c r="D43" s="1" t="s">
        <v>512</v>
      </c>
      <c r="E43" s="23">
        <v>3600</v>
      </c>
      <c r="F43" s="57" t="s">
        <v>89</v>
      </c>
      <c r="G43" s="24" t="s">
        <v>87</v>
      </c>
      <c r="H43" s="24"/>
      <c r="I43" s="24"/>
      <c r="J43" s="25"/>
      <c r="K43" s="24"/>
      <c r="L43" s="24" t="str">
        <f t="shared" si="0"/>
        <v>0,00</v>
      </c>
      <c r="M43" s="24"/>
      <c r="N43" s="26">
        <f t="shared" si="1"/>
        <v>0</v>
      </c>
    </row>
    <row r="44" spans="1:14" ht="45">
      <c r="A44" s="62" t="s">
        <v>203</v>
      </c>
      <c r="B44" s="1" t="s">
        <v>564</v>
      </c>
      <c r="C44" s="1" t="s">
        <v>270</v>
      </c>
      <c r="D44" s="1" t="s">
        <v>512</v>
      </c>
      <c r="E44" s="23">
        <v>540</v>
      </c>
      <c r="F44" s="57" t="s">
        <v>89</v>
      </c>
      <c r="G44" s="24" t="s">
        <v>87</v>
      </c>
      <c r="H44" s="24"/>
      <c r="I44" s="24"/>
      <c r="J44" s="25"/>
      <c r="K44" s="24"/>
      <c r="L44" s="24" t="str">
        <f t="shared" si="0"/>
        <v>0,00</v>
      </c>
      <c r="M44" s="24"/>
      <c r="N44" s="26">
        <f t="shared" si="1"/>
        <v>0</v>
      </c>
    </row>
    <row r="45" spans="1:14" ht="45">
      <c r="A45" s="62" t="s">
        <v>204</v>
      </c>
      <c r="B45" s="1" t="s">
        <v>565</v>
      </c>
      <c r="C45" s="1" t="s">
        <v>566</v>
      </c>
      <c r="D45" s="1" t="s">
        <v>567</v>
      </c>
      <c r="E45" s="23">
        <v>360</v>
      </c>
      <c r="F45" s="57" t="s">
        <v>89</v>
      </c>
      <c r="G45" s="24" t="s">
        <v>87</v>
      </c>
      <c r="H45" s="24"/>
      <c r="I45" s="24"/>
      <c r="J45" s="25"/>
      <c r="K45" s="24"/>
      <c r="L45" s="24" t="str">
        <f t="shared" si="0"/>
        <v>0,00</v>
      </c>
      <c r="M45" s="24"/>
      <c r="N45" s="26">
        <f t="shared" si="1"/>
        <v>0</v>
      </c>
    </row>
    <row r="46" spans="1:14" ht="45">
      <c r="A46" s="62" t="s">
        <v>205</v>
      </c>
      <c r="B46" s="1" t="s">
        <v>568</v>
      </c>
      <c r="C46" s="1" t="s">
        <v>569</v>
      </c>
      <c r="D46" s="1" t="s">
        <v>570</v>
      </c>
      <c r="E46" s="23">
        <v>2900</v>
      </c>
      <c r="F46" s="57" t="s">
        <v>89</v>
      </c>
      <c r="G46" s="24" t="s">
        <v>87</v>
      </c>
      <c r="H46" s="24"/>
      <c r="I46" s="24"/>
      <c r="J46" s="25"/>
      <c r="K46" s="24"/>
      <c r="L46" s="24" t="str">
        <f t="shared" si="0"/>
        <v>0,00</v>
      </c>
      <c r="M46" s="24"/>
      <c r="N46" s="26">
        <f t="shared" si="1"/>
        <v>0</v>
      </c>
    </row>
    <row r="47" spans="1:14" ht="45">
      <c r="A47" s="62" t="s">
        <v>206</v>
      </c>
      <c r="B47" s="1" t="s">
        <v>568</v>
      </c>
      <c r="C47" s="1" t="s">
        <v>571</v>
      </c>
      <c r="D47" s="1" t="s">
        <v>84</v>
      </c>
      <c r="E47" s="23">
        <v>14400</v>
      </c>
      <c r="F47" s="57" t="s">
        <v>89</v>
      </c>
      <c r="G47" s="24" t="s">
        <v>87</v>
      </c>
      <c r="H47" s="24"/>
      <c r="I47" s="24"/>
      <c r="J47" s="25"/>
      <c r="K47" s="24"/>
      <c r="L47" s="24" t="str">
        <f t="shared" si="0"/>
        <v>0,00</v>
      </c>
      <c r="M47" s="24"/>
      <c r="N47" s="26">
        <f t="shared" si="1"/>
        <v>0</v>
      </c>
    </row>
    <row r="48" spans="1:14" ht="45">
      <c r="A48" s="62" t="s">
        <v>207</v>
      </c>
      <c r="B48" s="1" t="s">
        <v>572</v>
      </c>
      <c r="C48" s="1" t="s">
        <v>160</v>
      </c>
      <c r="D48" s="1" t="s">
        <v>319</v>
      </c>
      <c r="E48" s="23">
        <v>70</v>
      </c>
      <c r="F48" s="57" t="s">
        <v>89</v>
      </c>
      <c r="G48" s="24" t="s">
        <v>87</v>
      </c>
      <c r="H48" s="24"/>
      <c r="I48" s="24"/>
      <c r="J48" s="25"/>
      <c r="K48" s="24"/>
      <c r="L48" s="24" t="str">
        <f t="shared" si="0"/>
        <v>0,00</v>
      </c>
      <c r="M48" s="24"/>
      <c r="N48" s="26">
        <f t="shared" si="1"/>
        <v>0</v>
      </c>
    </row>
    <row r="49" spans="1:14" ht="45">
      <c r="A49" s="62" t="s">
        <v>208</v>
      </c>
      <c r="B49" s="1" t="s">
        <v>573</v>
      </c>
      <c r="C49" s="1" t="s">
        <v>574</v>
      </c>
      <c r="D49" s="1" t="s">
        <v>352</v>
      </c>
      <c r="E49" s="23">
        <v>50</v>
      </c>
      <c r="F49" s="57" t="s">
        <v>89</v>
      </c>
      <c r="G49" s="24" t="s">
        <v>87</v>
      </c>
      <c r="H49" s="24"/>
      <c r="I49" s="24"/>
      <c r="J49" s="25"/>
      <c r="K49" s="24"/>
      <c r="L49" s="24" t="str">
        <f t="shared" si="0"/>
        <v>0,00</v>
      </c>
      <c r="M49" s="24"/>
      <c r="N49" s="26">
        <f t="shared" si="1"/>
        <v>0</v>
      </c>
    </row>
    <row r="50" spans="1:14" ht="45">
      <c r="A50" s="62" t="s">
        <v>209</v>
      </c>
      <c r="B50" s="1" t="s">
        <v>573</v>
      </c>
      <c r="C50" s="1" t="s">
        <v>575</v>
      </c>
      <c r="D50" s="1" t="s">
        <v>352</v>
      </c>
      <c r="E50" s="23">
        <v>90</v>
      </c>
      <c r="F50" s="57" t="s">
        <v>89</v>
      </c>
      <c r="G50" s="24" t="s">
        <v>87</v>
      </c>
      <c r="H50" s="24"/>
      <c r="I50" s="24"/>
      <c r="J50" s="25"/>
      <c r="K50" s="24"/>
      <c r="L50" s="24" t="str">
        <f t="shared" si="0"/>
        <v>0,00</v>
      </c>
      <c r="M50" s="24"/>
      <c r="N50" s="26">
        <f t="shared" si="1"/>
        <v>0</v>
      </c>
    </row>
    <row r="51" spans="1:14" ht="45">
      <c r="A51" s="62" t="s">
        <v>210</v>
      </c>
      <c r="B51" s="1" t="s">
        <v>576</v>
      </c>
      <c r="C51" s="1" t="s">
        <v>577</v>
      </c>
      <c r="D51" s="1" t="s">
        <v>578</v>
      </c>
      <c r="E51" s="23">
        <v>260</v>
      </c>
      <c r="F51" s="57" t="s">
        <v>89</v>
      </c>
      <c r="G51" s="24" t="s">
        <v>87</v>
      </c>
      <c r="H51" s="24"/>
      <c r="I51" s="24"/>
      <c r="J51" s="25"/>
      <c r="K51" s="24"/>
      <c r="L51" s="24" t="str">
        <f t="shared" si="0"/>
        <v>0,00</v>
      </c>
      <c r="M51" s="24"/>
      <c r="N51" s="26">
        <f t="shared" si="1"/>
        <v>0</v>
      </c>
    </row>
    <row r="52" spans="1:14" ht="45">
      <c r="A52" s="62" t="s">
        <v>211</v>
      </c>
      <c r="B52" s="1" t="s">
        <v>579</v>
      </c>
      <c r="C52" s="1" t="s">
        <v>160</v>
      </c>
      <c r="D52" s="1" t="s">
        <v>580</v>
      </c>
      <c r="E52" s="23">
        <v>2700</v>
      </c>
      <c r="F52" s="57" t="s">
        <v>89</v>
      </c>
      <c r="G52" s="24" t="s">
        <v>87</v>
      </c>
      <c r="H52" s="24"/>
      <c r="I52" s="24"/>
      <c r="J52" s="25"/>
      <c r="K52" s="24"/>
      <c r="L52" s="24" t="str">
        <f t="shared" si="0"/>
        <v>0,00</v>
      </c>
      <c r="M52" s="24"/>
      <c r="N52" s="26">
        <f t="shared" si="1"/>
        <v>0</v>
      </c>
    </row>
    <row r="53" spans="1:14" ht="15">
      <c r="A53" s="84" t="s">
        <v>212</v>
      </c>
      <c r="B53" s="85" t="s">
        <v>717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45">
      <c r="A54" s="62" t="s">
        <v>213</v>
      </c>
      <c r="B54" s="1" t="s">
        <v>581</v>
      </c>
      <c r="C54" s="1" t="s">
        <v>85</v>
      </c>
      <c r="D54" s="1" t="s">
        <v>153</v>
      </c>
      <c r="E54" s="23">
        <v>18000</v>
      </c>
      <c r="F54" s="57" t="s">
        <v>89</v>
      </c>
      <c r="G54" s="24" t="s">
        <v>87</v>
      </c>
      <c r="H54" s="24"/>
      <c r="I54" s="24"/>
      <c r="J54" s="25"/>
      <c r="K54" s="24"/>
      <c r="L54" s="24" t="str">
        <f t="shared" si="0"/>
        <v>0,00</v>
      </c>
      <c r="M54" s="24"/>
      <c r="N54" s="26">
        <f t="shared" si="1"/>
        <v>0</v>
      </c>
    </row>
    <row r="55" spans="1:14" ht="45">
      <c r="A55" s="62" t="s">
        <v>214</v>
      </c>
      <c r="B55" s="1" t="s">
        <v>582</v>
      </c>
      <c r="C55" s="1" t="s">
        <v>583</v>
      </c>
      <c r="D55" s="1" t="s">
        <v>525</v>
      </c>
      <c r="E55" s="23">
        <v>650</v>
      </c>
      <c r="F55" s="57" t="s">
        <v>89</v>
      </c>
      <c r="G55" s="24" t="s">
        <v>87</v>
      </c>
      <c r="H55" s="24"/>
      <c r="I55" s="24"/>
      <c r="J55" s="25"/>
      <c r="K55" s="24"/>
      <c r="L55" s="24" t="str">
        <f t="shared" si="0"/>
        <v>0,00</v>
      </c>
      <c r="M55" s="24"/>
      <c r="N55" s="26">
        <f t="shared" si="1"/>
        <v>0</v>
      </c>
    </row>
    <row r="56" spans="1:14" ht="45">
      <c r="A56" s="62" t="s">
        <v>215</v>
      </c>
      <c r="B56" s="1" t="s">
        <v>584</v>
      </c>
      <c r="C56" s="1" t="s">
        <v>79</v>
      </c>
      <c r="D56" s="1" t="s">
        <v>512</v>
      </c>
      <c r="E56" s="23">
        <v>9000</v>
      </c>
      <c r="F56" s="57" t="s">
        <v>89</v>
      </c>
      <c r="G56" s="24" t="s">
        <v>87</v>
      </c>
      <c r="H56" s="24"/>
      <c r="I56" s="24"/>
      <c r="J56" s="25"/>
      <c r="K56" s="24"/>
      <c r="L56" s="24" t="str">
        <f t="shared" si="0"/>
        <v>0,00</v>
      </c>
      <c r="M56" s="24"/>
      <c r="N56" s="26">
        <f t="shared" si="1"/>
        <v>0</v>
      </c>
    </row>
    <row r="57" spans="1:14" ht="60">
      <c r="A57" s="62" t="s">
        <v>216</v>
      </c>
      <c r="B57" s="1" t="s">
        <v>585</v>
      </c>
      <c r="C57" s="1" t="s">
        <v>390</v>
      </c>
      <c r="D57" s="1" t="s">
        <v>586</v>
      </c>
      <c r="E57" s="23">
        <v>2900</v>
      </c>
      <c r="F57" s="57" t="s">
        <v>89</v>
      </c>
      <c r="G57" s="24" t="s">
        <v>87</v>
      </c>
      <c r="H57" s="24"/>
      <c r="I57" s="24"/>
      <c r="J57" s="25"/>
      <c r="K57" s="24"/>
      <c r="L57" s="24" t="str">
        <f t="shared" si="0"/>
        <v>0,00</v>
      </c>
      <c r="M57" s="24"/>
      <c r="N57" s="26">
        <f t="shared" si="1"/>
        <v>0</v>
      </c>
    </row>
    <row r="58" spans="1:14" ht="45">
      <c r="A58" s="62" t="s">
        <v>217</v>
      </c>
      <c r="B58" s="1" t="s">
        <v>587</v>
      </c>
      <c r="C58" s="1" t="s">
        <v>315</v>
      </c>
      <c r="D58" s="1" t="s">
        <v>588</v>
      </c>
      <c r="E58" s="23">
        <v>1000</v>
      </c>
      <c r="F58" s="57" t="s">
        <v>89</v>
      </c>
      <c r="G58" s="24" t="s">
        <v>87</v>
      </c>
      <c r="H58" s="24"/>
      <c r="I58" s="24"/>
      <c r="J58" s="25"/>
      <c r="K58" s="24"/>
      <c r="L58" s="24" t="str">
        <f t="shared" si="0"/>
        <v>0,00</v>
      </c>
      <c r="M58" s="24"/>
      <c r="N58" s="26">
        <f t="shared" si="1"/>
        <v>0</v>
      </c>
    </row>
    <row r="59" spans="1:14" ht="45">
      <c r="A59" s="62" t="s">
        <v>218</v>
      </c>
      <c r="B59" s="1" t="s">
        <v>587</v>
      </c>
      <c r="C59" s="1" t="s">
        <v>316</v>
      </c>
      <c r="D59" s="1" t="s">
        <v>588</v>
      </c>
      <c r="E59" s="23">
        <v>360</v>
      </c>
      <c r="F59" s="57" t="s">
        <v>89</v>
      </c>
      <c r="G59" s="24" t="s">
        <v>87</v>
      </c>
      <c r="H59" s="24"/>
      <c r="I59" s="24"/>
      <c r="J59" s="25"/>
      <c r="K59" s="24"/>
      <c r="L59" s="24" t="str">
        <f t="shared" si="0"/>
        <v>0,00</v>
      </c>
      <c r="M59" s="24"/>
      <c r="N59" s="26">
        <f t="shared" si="1"/>
        <v>0</v>
      </c>
    </row>
    <row r="60" spans="1:14" ht="45">
      <c r="A60" s="62" t="s">
        <v>219</v>
      </c>
      <c r="B60" s="1" t="s">
        <v>589</v>
      </c>
      <c r="C60" s="1" t="s">
        <v>152</v>
      </c>
      <c r="D60" s="1" t="s">
        <v>84</v>
      </c>
      <c r="E60" s="23">
        <v>1350</v>
      </c>
      <c r="F60" s="57" t="s">
        <v>89</v>
      </c>
      <c r="G60" s="24" t="s">
        <v>87</v>
      </c>
      <c r="H60" s="24"/>
      <c r="I60" s="24"/>
      <c r="J60" s="25"/>
      <c r="K60" s="24"/>
      <c r="L60" s="24" t="str">
        <f t="shared" si="0"/>
        <v>0,00</v>
      </c>
      <c r="M60" s="24"/>
      <c r="N60" s="26">
        <f t="shared" si="1"/>
        <v>0</v>
      </c>
    </row>
    <row r="61" spans="1:14" ht="45">
      <c r="A61" s="62" t="s">
        <v>220</v>
      </c>
      <c r="B61" s="1" t="s">
        <v>590</v>
      </c>
      <c r="C61" s="1" t="s">
        <v>591</v>
      </c>
      <c r="D61" s="1" t="s">
        <v>592</v>
      </c>
      <c r="E61" s="23">
        <v>8100</v>
      </c>
      <c r="F61" s="57" t="s">
        <v>89</v>
      </c>
      <c r="G61" s="24" t="s">
        <v>87</v>
      </c>
      <c r="H61" s="24"/>
      <c r="I61" s="24"/>
      <c r="J61" s="25"/>
      <c r="K61" s="24"/>
      <c r="L61" s="24" t="str">
        <f t="shared" si="0"/>
        <v>0,00</v>
      </c>
      <c r="M61" s="24"/>
      <c r="N61" s="26">
        <f t="shared" si="1"/>
        <v>0</v>
      </c>
    </row>
    <row r="62" spans="1:14" ht="75">
      <c r="A62" s="62" t="s">
        <v>221</v>
      </c>
      <c r="B62" s="1" t="s">
        <v>593</v>
      </c>
      <c r="C62" s="1" t="s">
        <v>594</v>
      </c>
      <c r="D62" s="1" t="s">
        <v>595</v>
      </c>
      <c r="E62" s="23">
        <v>300</v>
      </c>
      <c r="F62" s="57" t="s">
        <v>89</v>
      </c>
      <c r="G62" s="24" t="s">
        <v>87</v>
      </c>
      <c r="H62" s="24"/>
      <c r="I62" s="24"/>
      <c r="J62" s="25"/>
      <c r="K62" s="24"/>
      <c r="L62" s="24" t="str">
        <f t="shared" si="0"/>
        <v>0,00</v>
      </c>
      <c r="M62" s="24"/>
      <c r="N62" s="26">
        <f t="shared" si="1"/>
        <v>0</v>
      </c>
    </row>
    <row r="63" spans="1:14" ht="105">
      <c r="A63" s="62" t="s">
        <v>222</v>
      </c>
      <c r="B63" s="1" t="s">
        <v>596</v>
      </c>
      <c r="C63" s="1" t="s">
        <v>597</v>
      </c>
      <c r="D63" s="1" t="s">
        <v>598</v>
      </c>
      <c r="E63" s="23">
        <v>800</v>
      </c>
      <c r="F63" s="57" t="s">
        <v>89</v>
      </c>
      <c r="G63" s="24" t="s">
        <v>87</v>
      </c>
      <c r="H63" s="24"/>
      <c r="I63" s="24"/>
      <c r="J63" s="25"/>
      <c r="K63" s="24"/>
      <c r="L63" s="24" t="str">
        <f t="shared" si="0"/>
        <v>0,00</v>
      </c>
      <c r="M63" s="24"/>
      <c r="N63" s="26">
        <f t="shared" si="1"/>
        <v>0</v>
      </c>
    </row>
    <row r="65" spans="2:6" ht="32.25" customHeight="1">
      <c r="B65" s="105" t="s">
        <v>336</v>
      </c>
      <c r="C65" s="105"/>
      <c r="D65" s="105"/>
      <c r="E65" s="105"/>
      <c r="F65" s="105"/>
    </row>
    <row r="66" spans="2:6" ht="27" customHeight="1">
      <c r="B66" s="105" t="s">
        <v>599</v>
      </c>
      <c r="C66" s="105"/>
      <c r="D66" s="105"/>
      <c r="E66" s="105"/>
      <c r="F66" s="105"/>
    </row>
    <row r="67" spans="2:6" ht="24" customHeight="1">
      <c r="B67" s="105" t="s">
        <v>600</v>
      </c>
      <c r="C67" s="105"/>
      <c r="D67" s="105"/>
      <c r="E67" s="105"/>
      <c r="F67" s="105"/>
    </row>
    <row r="68" spans="2:6" ht="15">
      <c r="B68" s="105" t="s">
        <v>601</v>
      </c>
      <c r="C68" s="105"/>
      <c r="D68" s="105"/>
      <c r="E68" s="105"/>
      <c r="F68" s="105"/>
    </row>
  </sheetData>
  <sheetProtection/>
  <mergeCells count="6">
    <mergeCell ref="G2:I2"/>
    <mergeCell ref="H6:I6"/>
    <mergeCell ref="B65:F65"/>
    <mergeCell ref="B66:F66"/>
    <mergeCell ref="B67:F67"/>
    <mergeCell ref="B68:F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H23" sqref="H2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44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604</v>
      </c>
      <c r="C11" s="1" t="s">
        <v>160</v>
      </c>
      <c r="D11" s="1" t="s">
        <v>605</v>
      </c>
      <c r="E11" s="23">
        <v>2200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20" sqref="D2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45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606</v>
      </c>
      <c r="C11" s="1" t="s">
        <v>607</v>
      </c>
      <c r="D11" s="1" t="s">
        <v>512</v>
      </c>
      <c r="E11" s="23">
        <v>2700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4">
      <selection activeCell="H11" sqref="H11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hidden="1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130.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77"/>
      <c r="L10" s="82" t="s">
        <v>708</v>
      </c>
      <c r="M10" s="82" t="s">
        <v>709</v>
      </c>
      <c r="N10" s="61" t="s">
        <v>18</v>
      </c>
    </row>
    <row r="11" spans="1:14" ht="150">
      <c r="A11" s="62" t="s">
        <v>3</v>
      </c>
      <c r="B11" s="1" t="s">
        <v>608</v>
      </c>
      <c r="C11" s="1" t="s">
        <v>609</v>
      </c>
      <c r="D11" s="1" t="s">
        <v>610</v>
      </c>
      <c r="E11" s="23">
        <v>25000</v>
      </c>
      <c r="F11" s="57" t="s">
        <v>611</v>
      </c>
      <c r="G11" s="24" t="s">
        <v>612</v>
      </c>
      <c r="H11" s="24"/>
      <c r="I11" s="24"/>
      <c r="J11" s="25" t="s">
        <v>613</v>
      </c>
      <c r="K11" s="24"/>
      <c r="L11" s="24"/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3" sqref="D2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721</v>
      </c>
      <c r="C11" s="1" t="s">
        <v>420</v>
      </c>
      <c r="D11" s="1" t="s">
        <v>614</v>
      </c>
      <c r="E11" s="23">
        <v>900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38.25" customHeight="1">
      <c r="B13" s="122" t="s">
        <v>722</v>
      </c>
      <c r="C13" s="122"/>
      <c r="D13" s="122"/>
      <c r="E13" s="122"/>
      <c r="F13" s="122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C13" sqref="C13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6.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SUM(N11:N13)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60">
      <c r="A11" s="62" t="s">
        <v>3</v>
      </c>
      <c r="B11" s="81" t="s">
        <v>710</v>
      </c>
      <c r="C11" s="1" t="s">
        <v>615</v>
      </c>
      <c r="D11" s="1" t="s">
        <v>718</v>
      </c>
      <c r="E11" s="23">
        <v>2700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60">
      <c r="A12" s="62" t="s">
        <v>4</v>
      </c>
      <c r="B12" s="81" t="s">
        <v>711</v>
      </c>
      <c r="C12" s="1" t="s">
        <v>616</v>
      </c>
      <c r="D12" s="1" t="s">
        <v>719</v>
      </c>
      <c r="E12" s="23">
        <v>300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60">
      <c r="A13" s="62" t="s">
        <v>5</v>
      </c>
      <c r="B13" s="81" t="s">
        <v>711</v>
      </c>
      <c r="C13" s="1" t="s">
        <v>617</v>
      </c>
      <c r="D13" s="1" t="s">
        <v>720</v>
      </c>
      <c r="E13" s="23">
        <v>3200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6" ht="32.25" customHeight="1">
      <c r="B15" s="105" t="s">
        <v>336</v>
      </c>
      <c r="C15" s="105"/>
      <c r="D15" s="105"/>
      <c r="E15" s="105"/>
      <c r="F15" s="105"/>
    </row>
    <row r="16" spans="2:6" ht="26.25" customHeight="1">
      <c r="B16" s="123" t="s">
        <v>712</v>
      </c>
      <c r="C16" s="123"/>
      <c r="D16" s="123"/>
      <c r="E16" s="123"/>
      <c r="F16" s="123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0" workbookViewId="0" topLeftCell="A1">
      <selection activeCell="L11" sqref="L11"/>
    </sheetView>
  </sheetViews>
  <sheetFormatPr defaultColWidth="9.00390625" defaultRowHeight="12.75"/>
  <cols>
    <col min="1" max="1" width="5.375" style="2" customWidth="1"/>
    <col min="2" max="2" width="22.75390625" style="2" customWidth="1"/>
    <col min="3" max="3" width="19.375" style="2" customWidth="1"/>
    <col min="4" max="4" width="21.375" style="2" customWidth="1"/>
    <col min="5" max="5" width="10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4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SUM(N11:N11)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91</v>
      </c>
      <c r="E10" s="20" t="s">
        <v>77</v>
      </c>
      <c r="F10" s="21"/>
      <c r="G10" s="8" t="str">
        <f>"Nazwa handlowa /
"&amp;C10&amp;" / 
"&amp;D10</f>
        <v>Nazwa handlowa /
Dawka / 
Postać / 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63" customHeight="1">
      <c r="A11" s="22" t="s">
        <v>3</v>
      </c>
      <c r="B11" s="1" t="s">
        <v>159</v>
      </c>
      <c r="C11" s="1" t="s">
        <v>160</v>
      </c>
      <c r="D11" s="1" t="s">
        <v>153</v>
      </c>
      <c r="E11" s="23">
        <v>7200</v>
      </c>
      <c r="F11" s="21" t="s">
        <v>89</v>
      </c>
      <c r="G11" s="24" t="s">
        <v>87</v>
      </c>
      <c r="H11" s="24"/>
      <c r="I11" s="24"/>
      <c r="J11" s="24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31.5" customHeight="1">
      <c r="B13" s="105"/>
      <c r="C13" s="120"/>
      <c r="D13" s="12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49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61" t="s">
        <v>76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120">
      <c r="A11" s="62" t="s">
        <v>3</v>
      </c>
      <c r="B11" s="1" t="s">
        <v>618</v>
      </c>
      <c r="C11" s="76">
        <v>0.999</v>
      </c>
      <c r="D11" s="1" t="s">
        <v>619</v>
      </c>
      <c r="E11" s="23">
        <v>300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620</v>
      </c>
      <c r="C11" s="76" t="s">
        <v>621</v>
      </c>
      <c r="D11" s="1" t="s">
        <v>622</v>
      </c>
      <c r="E11" s="23">
        <v>120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105" t="s">
        <v>440</v>
      </c>
      <c r="C13" s="105"/>
      <c r="D13" s="105"/>
      <c r="E13" s="105"/>
      <c r="F13" s="10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3.25390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51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SUM(N11:N13)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626</v>
      </c>
      <c r="C11" s="1" t="s">
        <v>627</v>
      </c>
      <c r="D11" s="1" t="s">
        <v>628</v>
      </c>
      <c r="E11" s="23">
        <v>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629</v>
      </c>
      <c r="C12" s="1" t="s">
        <v>85</v>
      </c>
      <c r="D12" s="1" t="s">
        <v>630</v>
      </c>
      <c r="E12" s="23">
        <v>2000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1" t="s">
        <v>631</v>
      </c>
      <c r="C13" s="1" t="s">
        <v>177</v>
      </c>
      <c r="D13" s="1" t="s">
        <v>632</v>
      </c>
      <c r="E13" s="23">
        <v>3500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6" ht="32.25" customHeight="1">
      <c r="B15" s="105" t="s">
        <v>440</v>
      </c>
      <c r="C15" s="105"/>
      <c r="D15" s="105"/>
      <c r="E15" s="105"/>
      <c r="F15" s="105"/>
    </row>
    <row r="16" spans="2:6" ht="26.25" customHeight="1">
      <c r="B16" s="105"/>
      <c r="C16" s="105"/>
      <c r="D16" s="105"/>
      <c r="E16" s="105"/>
      <c r="F16" s="105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52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633</v>
      </c>
      <c r="C11" s="76" t="s">
        <v>634</v>
      </c>
      <c r="D11" s="1" t="s">
        <v>635</v>
      </c>
      <c r="E11" s="23">
        <v>1500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105" t="s">
        <v>440</v>
      </c>
      <c r="C13" s="105"/>
      <c r="D13" s="105"/>
      <c r="E13" s="105"/>
      <c r="F13" s="10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53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636</v>
      </c>
      <c r="C11" s="76" t="s">
        <v>637</v>
      </c>
      <c r="D11" s="1" t="s">
        <v>628</v>
      </c>
      <c r="E11" s="23">
        <v>720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105" t="s">
        <v>440</v>
      </c>
      <c r="C13" s="105"/>
      <c r="D13" s="105"/>
      <c r="E13" s="105"/>
      <c r="F13" s="10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17.25390625" style="60" customWidth="1"/>
    <col min="4" max="4" width="31.75390625" style="60" customWidth="1"/>
    <col min="5" max="5" width="9.875" style="4" customWidth="1"/>
    <col min="6" max="6" width="10.7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54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638</v>
      </c>
      <c r="C11" s="76" t="s">
        <v>639</v>
      </c>
      <c r="D11" s="1" t="s">
        <v>640</v>
      </c>
      <c r="E11" s="23">
        <v>8000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6" ht="15">
      <c r="B13" s="105" t="s">
        <v>641</v>
      </c>
      <c r="C13" s="105"/>
      <c r="D13" s="105"/>
      <c r="E13" s="105"/>
      <c r="F13" s="10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J10" sqref="J10"/>
    </sheetView>
  </sheetViews>
  <sheetFormatPr defaultColWidth="9.00390625" defaultRowHeight="12.75"/>
  <cols>
    <col min="1" max="1" width="5.375" style="60" customWidth="1"/>
    <col min="2" max="2" width="25.125" style="60" customWidth="1"/>
    <col min="3" max="3" width="23.25390625" style="60" customWidth="1"/>
    <col min="4" max="4" width="22.25390625" style="60" customWidth="1"/>
    <col min="5" max="5" width="11.125" style="4" customWidth="1"/>
    <col min="6" max="6" width="12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55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SUM(N11:N12)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75</v>
      </c>
      <c r="I10" s="61" t="str">
        <f>B10</f>
        <v>Skład</v>
      </c>
      <c r="J10" s="82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642</v>
      </c>
      <c r="C11" s="1" t="s">
        <v>306</v>
      </c>
      <c r="D11" s="1" t="s">
        <v>643</v>
      </c>
      <c r="E11" s="23">
        <v>3600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62" t="s">
        <v>4</v>
      </c>
      <c r="B12" s="1" t="s">
        <v>642</v>
      </c>
      <c r="C12" s="1" t="s">
        <v>160</v>
      </c>
      <c r="D12" s="1" t="s">
        <v>643</v>
      </c>
      <c r="E12" s="23">
        <v>600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32.25" customHeight="1">
      <c r="B14" s="105" t="s">
        <v>644</v>
      </c>
      <c r="C14" s="105"/>
      <c r="D14" s="105"/>
      <c r="E14" s="105"/>
      <c r="F14" s="105"/>
    </row>
    <row r="15" spans="2:6" ht="26.25" customHeight="1">
      <c r="B15" s="105" t="s">
        <v>155</v>
      </c>
      <c r="C15" s="105"/>
      <c r="D15" s="105"/>
      <c r="E15" s="105"/>
      <c r="F15" s="105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12" sqref="D12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3.25390625" style="60" customWidth="1"/>
    <col min="4" max="4" width="22.25390625" style="60" customWidth="1"/>
    <col min="5" max="5" width="9.125" style="4" customWidth="1"/>
    <col min="6" max="6" width="8.87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78">
        <v>56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SUM(N11:N12)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649</v>
      </c>
      <c r="I10" s="61" t="str">
        <f>B10</f>
        <v>Skład</v>
      </c>
      <c r="J10" s="61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120">
      <c r="A11" s="62" t="s">
        <v>3</v>
      </c>
      <c r="B11" s="1" t="s">
        <v>645</v>
      </c>
      <c r="C11" s="1" t="s">
        <v>646</v>
      </c>
      <c r="D11" s="1" t="s">
        <v>647</v>
      </c>
      <c r="E11" s="23">
        <v>200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20">
      <c r="A12" s="62" t="s">
        <v>4</v>
      </c>
      <c r="B12" s="1" t="s">
        <v>645</v>
      </c>
      <c r="C12" s="1" t="s">
        <v>646</v>
      </c>
      <c r="D12" s="1" t="s">
        <v>648</v>
      </c>
      <c r="E12" s="23">
        <v>200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6" ht="26.25" customHeight="1">
      <c r="B14" s="105" t="s">
        <v>659</v>
      </c>
      <c r="C14" s="105"/>
      <c r="D14" s="105"/>
      <c r="E14" s="105"/>
      <c r="F14" s="10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6" sqref="B16:F16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1.625" style="60" customWidth="1"/>
    <col min="4" max="4" width="22.25390625" style="60" customWidth="1"/>
    <col min="5" max="5" width="9.125" style="4" customWidth="1"/>
    <col min="6" max="6" width="8.2539062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57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SUM(N11:N14)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657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Dawka/ Wymiar / 
Postać /Opakowanie</v>
      </c>
      <c r="H10" s="61" t="s">
        <v>649</v>
      </c>
      <c r="I10" s="61" t="str">
        <f>B10</f>
        <v>Skład</v>
      </c>
      <c r="J10" s="61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90">
      <c r="A11" s="62" t="s">
        <v>3</v>
      </c>
      <c r="B11" s="1" t="s">
        <v>651</v>
      </c>
      <c r="C11" s="1" t="s">
        <v>652</v>
      </c>
      <c r="D11" s="1" t="s">
        <v>653</v>
      </c>
      <c r="E11" s="23">
        <v>550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90">
      <c r="A12" s="62" t="s">
        <v>4</v>
      </c>
      <c r="B12" s="1" t="s">
        <v>651</v>
      </c>
      <c r="C12" s="1" t="s">
        <v>654</v>
      </c>
      <c r="D12" s="1" t="s">
        <v>653</v>
      </c>
      <c r="E12" s="23">
        <v>30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45">
      <c r="A13" s="62" t="s">
        <v>5</v>
      </c>
      <c r="B13" s="81" t="s">
        <v>715</v>
      </c>
      <c r="C13" s="1" t="s">
        <v>655</v>
      </c>
      <c r="D13" s="83" t="s">
        <v>716</v>
      </c>
      <c r="E13" s="23">
        <v>10</v>
      </c>
      <c r="F13" s="57" t="s">
        <v>89</v>
      </c>
      <c r="G13" s="24" t="s">
        <v>658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45">
      <c r="A14" s="62" t="s">
        <v>6</v>
      </c>
      <c r="B14" s="81" t="s">
        <v>715</v>
      </c>
      <c r="C14" s="1" t="s">
        <v>656</v>
      </c>
      <c r="D14" s="83" t="s">
        <v>716</v>
      </c>
      <c r="E14" s="23">
        <v>550</v>
      </c>
      <c r="F14" s="57" t="s">
        <v>89</v>
      </c>
      <c r="G14" s="24" t="s">
        <v>658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6.25" customHeight="1">
      <c r="B16" s="123" t="s">
        <v>714</v>
      </c>
      <c r="C16" s="123"/>
      <c r="D16" s="123"/>
      <c r="E16" s="123"/>
      <c r="F16" s="123"/>
    </row>
    <row r="17" spans="2:6" ht="15">
      <c r="B17" s="105" t="s">
        <v>713</v>
      </c>
      <c r="C17" s="105"/>
      <c r="D17" s="105"/>
      <c r="E17" s="105"/>
      <c r="F17" s="105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Normal="77" zoomScaleSheetLayoutView="100" zoomScalePageLayoutView="85" workbookViewId="0" topLeftCell="A1">
      <selection activeCell="B17" sqref="B17"/>
    </sheetView>
  </sheetViews>
  <sheetFormatPr defaultColWidth="9.00390625" defaultRowHeight="12.75"/>
  <cols>
    <col min="1" max="1" width="5.375" style="60" customWidth="1"/>
    <col min="2" max="2" width="32.25390625" style="60" customWidth="1"/>
    <col min="3" max="3" width="23.25390625" style="60" customWidth="1"/>
    <col min="4" max="4" width="22.25390625" style="60" customWidth="1"/>
    <col min="5" max="5" width="9.125" style="4" customWidth="1"/>
    <col min="6" max="6" width="8.875" style="60" customWidth="1"/>
    <col min="7" max="7" width="31.625" style="60" customWidth="1"/>
    <col min="8" max="8" width="30.2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58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SUM(N11:N11)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649</v>
      </c>
      <c r="I10" s="61" t="str">
        <f>B10</f>
        <v>Skład</v>
      </c>
      <c r="J10" s="61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74.25" customHeight="1">
      <c r="A11" s="62" t="s">
        <v>3</v>
      </c>
      <c r="B11" s="1" t="s">
        <v>660</v>
      </c>
      <c r="C11" s="1" t="s">
        <v>661</v>
      </c>
      <c r="D11" s="1" t="s">
        <v>662</v>
      </c>
      <c r="E11" s="23">
        <v>550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4">
      <selection activeCell="C11" sqref="C11"/>
    </sheetView>
  </sheetViews>
  <sheetFormatPr defaultColWidth="9.00390625" defaultRowHeight="12.75"/>
  <cols>
    <col min="1" max="1" width="5.375" style="2" customWidth="1"/>
    <col min="2" max="2" width="25.125" style="2" customWidth="1"/>
    <col min="3" max="3" width="16.00390625" style="2" customWidth="1"/>
    <col min="4" max="4" width="21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7" t="s">
        <v>15</v>
      </c>
      <c r="C4" s="8">
        <v>5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118">
        <f>SUM(N11:N13)</f>
        <v>0</v>
      </c>
      <c r="I6" s="119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59</v>
      </c>
      <c r="B10" s="8" t="s">
        <v>16</v>
      </c>
      <c r="C10" s="8" t="s">
        <v>17</v>
      </c>
      <c r="D10" s="8" t="s">
        <v>72</v>
      </c>
      <c r="E10" s="20" t="s">
        <v>77</v>
      </c>
      <c r="F10" s="21"/>
      <c r="G10" s="8" t="str">
        <f>"Nazwa handlowa /
"&amp;C10&amp;" / 
"&amp;D10</f>
        <v>Nazwa handlowa /
Dawka / 
Postać /Opakowanie</v>
      </c>
      <c r="H10" s="8" t="s">
        <v>75</v>
      </c>
      <c r="I10" s="8" t="str">
        <f>B10</f>
        <v>Skład</v>
      </c>
      <c r="J10" s="8" t="s">
        <v>76</v>
      </c>
      <c r="K10" s="8" t="s">
        <v>52</v>
      </c>
      <c r="L10" s="8" t="s">
        <v>53</v>
      </c>
      <c r="M10" s="8" t="s">
        <v>54</v>
      </c>
      <c r="N10" s="8" t="s">
        <v>18</v>
      </c>
    </row>
    <row r="11" spans="1:14" ht="45">
      <c r="A11" s="22" t="s">
        <v>3</v>
      </c>
      <c r="B11" s="1" t="s">
        <v>161</v>
      </c>
      <c r="C11" s="81" t="s">
        <v>260</v>
      </c>
      <c r="D11" s="1" t="s">
        <v>153</v>
      </c>
      <c r="E11" s="23">
        <v>8064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7" s="43" customFormat="1" ht="45">
      <c r="A12" s="46" t="s">
        <v>4</v>
      </c>
      <c r="B12" s="1" t="s">
        <v>161</v>
      </c>
      <c r="C12" s="1" t="s">
        <v>152</v>
      </c>
      <c r="D12" s="1" t="s">
        <v>153</v>
      </c>
      <c r="E12" s="23">
        <v>35280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6"/>
    </row>
    <row r="13" spans="1:14" ht="45">
      <c r="A13" s="22" t="s">
        <v>5</v>
      </c>
      <c r="B13" s="1" t="s">
        <v>161</v>
      </c>
      <c r="C13" s="1" t="s">
        <v>154</v>
      </c>
      <c r="D13" s="1" t="s">
        <v>153</v>
      </c>
      <c r="E13" s="23">
        <v>11200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5" spans="2:4" ht="32.25" customHeight="1">
      <c r="B15" s="105" t="s">
        <v>155</v>
      </c>
      <c r="C15" s="120"/>
      <c r="D15" s="120"/>
    </row>
    <row r="16" spans="2:4" ht="15">
      <c r="B16" s="105"/>
      <c r="C16" s="120"/>
      <c r="D16" s="120"/>
    </row>
  </sheetData>
  <sheetProtection/>
  <mergeCells count="4">
    <mergeCell ref="G2:I2"/>
    <mergeCell ref="H6:I6"/>
    <mergeCell ref="B15:D15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6">
      <selection activeCell="C17" sqref="C17"/>
    </sheetView>
  </sheetViews>
  <sheetFormatPr defaultColWidth="9.00390625" defaultRowHeight="12.75"/>
  <cols>
    <col min="1" max="1" width="5.375" style="60" customWidth="1"/>
    <col min="2" max="2" width="31.125" style="60" customWidth="1"/>
    <col min="3" max="3" width="32.125" style="60" customWidth="1"/>
    <col min="4" max="4" width="20.00390625" style="60" customWidth="1"/>
    <col min="5" max="5" width="7.125" style="4" customWidth="1"/>
    <col min="6" max="6" width="8.75390625" style="60" customWidth="1"/>
    <col min="7" max="7" width="31.625" style="60" customWidth="1"/>
    <col min="8" max="8" width="25.7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59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SUM(N11:N17)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683</v>
      </c>
      <c r="I10" s="61" t="str">
        <f>B10</f>
        <v>Skład</v>
      </c>
      <c r="J10" s="61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45">
      <c r="A11" s="62" t="s">
        <v>3</v>
      </c>
      <c r="B11" s="1" t="s">
        <v>663</v>
      </c>
      <c r="C11" s="1" t="s">
        <v>664</v>
      </c>
      <c r="D11" s="1" t="s">
        <v>665</v>
      </c>
      <c r="E11" s="23">
        <v>170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225">
      <c r="A12" s="62" t="s">
        <v>4</v>
      </c>
      <c r="B12" s="1" t="s">
        <v>666</v>
      </c>
      <c r="C12" s="1" t="s">
        <v>667</v>
      </c>
      <c r="D12" s="1" t="s">
        <v>668</v>
      </c>
      <c r="E12" s="23">
        <v>50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 aca="true" t="shared" si="0" ref="L12:L17">IF(K12=0,"0,00",IF(K12&gt;0,ROUND(E12/K12,2)))</f>
        <v>0,00</v>
      </c>
      <c r="M12" s="24"/>
      <c r="N12" s="26">
        <f aca="true" t="shared" si="1" ref="N12:N17">ROUND(L12*ROUND(M12,2),2)</f>
        <v>0</v>
      </c>
    </row>
    <row r="13" spans="1:14" ht="120">
      <c r="A13" s="62" t="s">
        <v>5</v>
      </c>
      <c r="B13" s="1" t="s">
        <v>669</v>
      </c>
      <c r="C13" s="1" t="s">
        <v>670</v>
      </c>
      <c r="D13" s="1" t="s">
        <v>671</v>
      </c>
      <c r="E13" s="23">
        <v>900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 t="shared" si="0"/>
        <v>0,00</v>
      </c>
      <c r="M13" s="24"/>
      <c r="N13" s="26">
        <f t="shared" si="1"/>
        <v>0</v>
      </c>
    </row>
    <row r="14" spans="1:14" ht="165">
      <c r="A14" s="62" t="s">
        <v>6</v>
      </c>
      <c r="B14" s="1" t="s">
        <v>672</v>
      </c>
      <c r="C14" s="1" t="s">
        <v>673</v>
      </c>
      <c r="D14" s="1" t="s">
        <v>674</v>
      </c>
      <c r="E14" s="23">
        <v>1304</v>
      </c>
      <c r="F14" s="57" t="s">
        <v>89</v>
      </c>
      <c r="G14" s="24" t="s">
        <v>87</v>
      </c>
      <c r="H14" s="24"/>
      <c r="I14" s="24"/>
      <c r="J14" s="25"/>
      <c r="K14" s="24"/>
      <c r="L14" s="24" t="str">
        <f t="shared" si="0"/>
        <v>0,00</v>
      </c>
      <c r="M14" s="24"/>
      <c r="N14" s="26">
        <f t="shared" si="1"/>
        <v>0</v>
      </c>
    </row>
    <row r="15" spans="1:14" ht="195">
      <c r="A15" s="62" t="s">
        <v>55</v>
      </c>
      <c r="B15" s="1" t="s">
        <v>684</v>
      </c>
      <c r="C15" s="1" t="s">
        <v>675</v>
      </c>
      <c r="D15" s="1" t="s">
        <v>676</v>
      </c>
      <c r="E15" s="23">
        <v>40000</v>
      </c>
      <c r="F15" s="57" t="s">
        <v>89</v>
      </c>
      <c r="G15" s="24" t="s">
        <v>87</v>
      </c>
      <c r="H15" s="24"/>
      <c r="I15" s="24"/>
      <c r="J15" s="25"/>
      <c r="K15" s="24"/>
      <c r="L15" s="24" t="str">
        <f t="shared" si="0"/>
        <v>0,00</v>
      </c>
      <c r="M15" s="24"/>
      <c r="N15" s="26">
        <f t="shared" si="1"/>
        <v>0</v>
      </c>
    </row>
    <row r="16" spans="1:14" ht="135">
      <c r="A16" s="62" t="s">
        <v>61</v>
      </c>
      <c r="B16" s="1" t="s">
        <v>677</v>
      </c>
      <c r="C16" s="1" t="s">
        <v>678</v>
      </c>
      <c r="D16" s="1" t="s">
        <v>679</v>
      </c>
      <c r="E16" s="23">
        <v>4504</v>
      </c>
      <c r="F16" s="57" t="s">
        <v>89</v>
      </c>
      <c r="G16" s="24" t="s">
        <v>87</v>
      </c>
      <c r="H16" s="24"/>
      <c r="I16" s="24"/>
      <c r="J16" s="25"/>
      <c r="K16" s="24"/>
      <c r="L16" s="24" t="str">
        <f t="shared" si="0"/>
        <v>0,00</v>
      </c>
      <c r="M16" s="24"/>
      <c r="N16" s="26">
        <f t="shared" si="1"/>
        <v>0</v>
      </c>
    </row>
    <row r="17" spans="1:14" ht="210">
      <c r="A17" s="62" t="s">
        <v>7</v>
      </c>
      <c r="B17" s="1" t="s">
        <v>680</v>
      </c>
      <c r="C17" s="1" t="s">
        <v>681</v>
      </c>
      <c r="D17" s="1" t="s">
        <v>682</v>
      </c>
      <c r="E17" s="23">
        <v>1000</v>
      </c>
      <c r="F17" s="57" t="s">
        <v>89</v>
      </c>
      <c r="G17" s="24" t="s">
        <v>87</v>
      </c>
      <c r="H17" s="24"/>
      <c r="I17" s="24"/>
      <c r="J17" s="25"/>
      <c r="K17" s="24"/>
      <c r="L17" s="24" t="str">
        <f t="shared" si="0"/>
        <v>0,00</v>
      </c>
      <c r="M17" s="24"/>
      <c r="N17" s="26">
        <f t="shared" si="1"/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7">
      <selection activeCell="G22" sqref="G22"/>
    </sheetView>
  </sheetViews>
  <sheetFormatPr defaultColWidth="9.00390625" defaultRowHeight="12.75"/>
  <cols>
    <col min="1" max="1" width="5.375" style="60" customWidth="1"/>
    <col min="2" max="2" width="31.125" style="60" customWidth="1"/>
    <col min="3" max="3" width="32.125" style="60" customWidth="1"/>
    <col min="4" max="4" width="20.00390625" style="60" customWidth="1"/>
    <col min="5" max="5" width="7.125" style="4" customWidth="1"/>
    <col min="6" max="6" width="8.75390625" style="60" customWidth="1"/>
    <col min="7" max="7" width="31.625" style="60" customWidth="1"/>
    <col min="8" max="8" width="25.75390625" style="60" customWidth="1"/>
    <col min="9" max="9" width="17.625" style="60" customWidth="1"/>
    <col min="10" max="10" width="22.875" style="60" customWidth="1"/>
    <col min="11" max="11" width="16.125" style="60" customWidth="1"/>
    <col min="12" max="12" width="15.75390625" style="60" customWidth="1"/>
    <col min="13" max="14" width="16.00390625" style="60" customWidth="1"/>
    <col min="15" max="15" width="8.00390625" style="60" customWidth="1"/>
    <col min="16" max="16" width="15.875" style="60" customWidth="1"/>
    <col min="17" max="17" width="15.875" style="6" customWidth="1"/>
    <col min="18" max="18" width="15.875" style="60" customWidth="1"/>
    <col min="19" max="20" width="14.25390625" style="60" customWidth="1"/>
    <col min="21" max="21" width="15.25390625" style="60" customWidth="1"/>
    <col min="22" max="16384" width="9.125" style="60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56" t="s">
        <v>15</v>
      </c>
      <c r="C4" s="61">
        <v>60</v>
      </c>
      <c r="D4" s="9"/>
      <c r="E4" s="10"/>
      <c r="F4" s="59"/>
      <c r="G4" s="12" t="s">
        <v>20</v>
      </c>
      <c r="H4" s="59"/>
      <c r="I4" s="9"/>
      <c r="J4" s="59"/>
      <c r="K4" s="59"/>
      <c r="L4" s="59"/>
      <c r="M4" s="59"/>
      <c r="N4" s="59"/>
      <c r="Q4" s="60"/>
    </row>
    <row r="5" spans="2:17" ht="15">
      <c r="B5" s="56"/>
      <c r="C5" s="9"/>
      <c r="D5" s="9"/>
      <c r="E5" s="10"/>
      <c r="F5" s="59"/>
      <c r="G5" s="12"/>
      <c r="H5" s="59"/>
      <c r="I5" s="9"/>
      <c r="J5" s="59"/>
      <c r="K5" s="59"/>
      <c r="L5" s="59"/>
      <c r="M5" s="59"/>
      <c r="N5" s="59"/>
      <c r="Q5" s="60"/>
    </row>
    <row r="6" spans="1:17" ht="15">
      <c r="A6" s="56"/>
      <c r="B6" s="56"/>
      <c r="C6" s="13"/>
      <c r="D6" s="13"/>
      <c r="E6" s="14"/>
      <c r="F6" s="59"/>
      <c r="G6" s="58" t="s">
        <v>2</v>
      </c>
      <c r="H6" s="118">
        <f>SUM(N11:N13)</f>
        <v>0</v>
      </c>
      <c r="I6" s="119"/>
      <c r="Q6" s="60"/>
    </row>
    <row r="7" spans="1:17" ht="15">
      <c r="A7" s="56"/>
      <c r="C7" s="59"/>
      <c r="D7" s="59"/>
      <c r="E7" s="14"/>
      <c r="F7" s="59"/>
      <c r="G7" s="59"/>
      <c r="H7" s="59"/>
      <c r="I7" s="59"/>
      <c r="J7" s="59"/>
      <c r="K7" s="59"/>
      <c r="L7" s="59"/>
      <c r="Q7" s="60"/>
    </row>
    <row r="8" spans="1:17" ht="15">
      <c r="A8" s="5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60"/>
    </row>
    <row r="9" spans="2:17" ht="15">
      <c r="B9" s="56"/>
      <c r="E9" s="19"/>
      <c r="Q9" s="60"/>
    </row>
    <row r="10" spans="1:14" s="56" customFormat="1" ht="74.25" customHeight="1">
      <c r="A10" s="61" t="s">
        <v>59</v>
      </c>
      <c r="B10" s="61" t="s">
        <v>16</v>
      </c>
      <c r="C10" s="61" t="s">
        <v>17</v>
      </c>
      <c r="D10" s="61" t="s">
        <v>72</v>
      </c>
      <c r="E10" s="20" t="s">
        <v>77</v>
      </c>
      <c r="F10" s="57"/>
      <c r="G10" s="61" t="str">
        <f>"Nazwa handlowa /
"&amp;C10&amp;" / 
"&amp;D10</f>
        <v>Nazwa handlowa /
Dawka / 
Postać /Opakowanie</v>
      </c>
      <c r="H10" s="61" t="s">
        <v>683</v>
      </c>
      <c r="I10" s="61" t="str">
        <f>B10</f>
        <v>Skład</v>
      </c>
      <c r="J10" s="61" t="s">
        <v>650</v>
      </c>
      <c r="K10" s="61" t="s">
        <v>52</v>
      </c>
      <c r="L10" s="61" t="s">
        <v>53</v>
      </c>
      <c r="M10" s="61" t="s">
        <v>54</v>
      </c>
      <c r="N10" s="61" t="s">
        <v>18</v>
      </c>
    </row>
    <row r="11" spans="1:14" ht="90">
      <c r="A11" s="62" t="s">
        <v>3</v>
      </c>
      <c r="B11" s="1" t="s">
        <v>685</v>
      </c>
      <c r="C11" s="1" t="s">
        <v>686</v>
      </c>
      <c r="D11" s="1" t="s">
        <v>687</v>
      </c>
      <c r="E11" s="23">
        <v>5500</v>
      </c>
      <c r="F11" s="57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135">
      <c r="A12" s="62" t="s">
        <v>4</v>
      </c>
      <c r="B12" s="1" t="s">
        <v>688</v>
      </c>
      <c r="C12" s="1" t="s">
        <v>689</v>
      </c>
      <c r="D12" s="1" t="s">
        <v>690</v>
      </c>
      <c r="E12" s="23">
        <v>3600</v>
      </c>
      <c r="F12" s="57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ht="75">
      <c r="A13" s="62" t="s">
        <v>5</v>
      </c>
      <c r="B13" s="1" t="s">
        <v>691</v>
      </c>
      <c r="C13" s="1" t="s">
        <v>692</v>
      </c>
      <c r="D13" s="1" t="s">
        <v>693</v>
      </c>
      <c r="E13" s="23">
        <v>4400</v>
      </c>
      <c r="F13" s="57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6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SUM(N11:N12)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162</v>
      </c>
      <c r="C11" s="1" t="s">
        <v>163</v>
      </c>
      <c r="D11" s="1" t="s">
        <v>164</v>
      </c>
      <c r="E11" s="23">
        <v>1400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ht="45">
      <c r="A12" s="46" t="s">
        <v>4</v>
      </c>
      <c r="B12" s="1" t="s">
        <v>162</v>
      </c>
      <c r="C12" s="1" t="s">
        <v>165</v>
      </c>
      <c r="D12" s="1" t="s">
        <v>166</v>
      </c>
      <c r="E12" s="23">
        <v>6300</v>
      </c>
      <c r="F12" s="21" t="s">
        <v>89</v>
      </c>
      <c r="G12" s="24" t="s">
        <v>87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4" spans="2:4" ht="32.25" customHeight="1">
      <c r="B14" s="105" t="s">
        <v>155</v>
      </c>
      <c r="C14" s="120"/>
      <c r="D14" s="120"/>
    </row>
    <row r="15" spans="2:4" ht="15">
      <c r="B15" s="105"/>
      <c r="C15" s="120"/>
      <c r="D15" s="120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0"/>
  <sheetViews>
    <sheetView showGridLines="0" view="pageBreakPreview" zoomScaleNormal="77" zoomScaleSheetLayoutView="100" zoomScalePageLayoutView="85" workbookViewId="0" topLeftCell="A7">
      <selection activeCell="B13" sqref="B13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9.375" style="43" customWidth="1"/>
    <col min="4" max="4" width="25.25390625" style="43" customWidth="1"/>
    <col min="5" max="5" width="11.1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2.87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7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SUM(N11:N17)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15">
      <c r="A11" s="84" t="s">
        <v>3</v>
      </c>
      <c r="B11" s="85" t="s">
        <v>717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84" t="s">
        <v>4</v>
      </c>
      <c r="B12" s="85" t="s">
        <v>717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45">
      <c r="A13" s="46" t="s">
        <v>5</v>
      </c>
      <c r="B13" s="1" t="s">
        <v>167</v>
      </c>
      <c r="C13" s="1" t="s">
        <v>168</v>
      </c>
      <c r="D13" s="1" t="s">
        <v>169</v>
      </c>
      <c r="E13" s="23">
        <v>540</v>
      </c>
      <c r="F13" s="21" t="s">
        <v>89</v>
      </c>
      <c r="G13" s="24" t="s">
        <v>87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45">
      <c r="A14" s="46" t="s">
        <v>6</v>
      </c>
      <c r="B14" s="1" t="s">
        <v>167</v>
      </c>
      <c r="C14" s="1" t="s">
        <v>170</v>
      </c>
      <c r="D14" s="1" t="s">
        <v>169</v>
      </c>
      <c r="E14" s="23">
        <v>150</v>
      </c>
      <c r="F14" s="21" t="s">
        <v>89</v>
      </c>
      <c r="G14" s="24" t="s">
        <v>87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5" spans="1:14" ht="45">
      <c r="A15" s="46" t="s">
        <v>55</v>
      </c>
      <c r="B15" s="1" t="s">
        <v>167</v>
      </c>
      <c r="C15" s="1" t="s">
        <v>171</v>
      </c>
      <c r="D15" s="1" t="s">
        <v>169</v>
      </c>
      <c r="E15" s="23">
        <v>150</v>
      </c>
      <c r="F15" s="21" t="s">
        <v>89</v>
      </c>
      <c r="G15" s="24" t="s">
        <v>87</v>
      </c>
      <c r="H15" s="24"/>
      <c r="I15" s="24"/>
      <c r="J15" s="25"/>
      <c r="K15" s="24"/>
      <c r="L15" s="24" t="str">
        <f>IF(K15=0,"0,00",IF(K15&gt;0,ROUND(E15/K15,2)))</f>
        <v>0,00</v>
      </c>
      <c r="M15" s="24"/>
      <c r="N15" s="26">
        <f>ROUND(L15*ROUND(M15,2),2)</f>
        <v>0</v>
      </c>
    </row>
    <row r="16" spans="1:14" ht="45">
      <c r="A16" s="46" t="s">
        <v>61</v>
      </c>
      <c r="B16" s="1" t="s">
        <v>167</v>
      </c>
      <c r="C16" s="1" t="s">
        <v>172</v>
      </c>
      <c r="D16" s="1" t="s">
        <v>169</v>
      </c>
      <c r="E16" s="23">
        <v>150</v>
      </c>
      <c r="F16" s="21" t="s">
        <v>89</v>
      </c>
      <c r="G16" s="24" t="s">
        <v>87</v>
      </c>
      <c r="H16" s="24"/>
      <c r="I16" s="24"/>
      <c r="J16" s="25"/>
      <c r="K16" s="24"/>
      <c r="L16" s="24" t="str">
        <f>IF(K16=0,"0,00",IF(K16&gt;0,ROUND(E16/K16,2)))</f>
        <v>0,00</v>
      </c>
      <c r="M16" s="24"/>
      <c r="N16" s="26">
        <f>ROUND(L16*ROUND(M16,2),2)</f>
        <v>0</v>
      </c>
    </row>
    <row r="17" spans="1:14" ht="45">
      <c r="A17" s="46" t="s">
        <v>7</v>
      </c>
      <c r="B17" s="1" t="s">
        <v>173</v>
      </c>
      <c r="C17" s="1" t="s">
        <v>174</v>
      </c>
      <c r="D17" s="1" t="s">
        <v>175</v>
      </c>
      <c r="E17" s="23">
        <v>1080</v>
      </c>
      <c r="F17" s="21" t="s">
        <v>89</v>
      </c>
      <c r="G17" s="24" t="s">
        <v>87</v>
      </c>
      <c r="H17" s="24"/>
      <c r="I17" s="24"/>
      <c r="J17" s="25"/>
      <c r="K17" s="24"/>
      <c r="L17" s="24" t="str">
        <f>IF(K17=0,"0,00",IF(K17&gt;0,ROUND(E17/K17,2)))</f>
        <v>0,00</v>
      </c>
      <c r="M17" s="24"/>
      <c r="N17" s="26">
        <f>ROUND(L17*ROUND(M17,2),2)</f>
        <v>0</v>
      </c>
    </row>
    <row r="19" spans="2:4" ht="32.25" customHeight="1">
      <c r="B19" s="105" t="s">
        <v>155</v>
      </c>
      <c r="C19" s="120"/>
      <c r="D19" s="120"/>
    </row>
    <row r="20" spans="2:4" ht="15">
      <c r="B20" s="105"/>
      <c r="C20" s="120"/>
      <c r="D20" s="120"/>
    </row>
  </sheetData>
  <sheetProtection/>
  <mergeCells count="4">
    <mergeCell ref="G2:I2"/>
    <mergeCell ref="H6:I6"/>
    <mergeCell ref="B19:D19"/>
    <mergeCell ref="B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G18" sqref="G18"/>
    </sheetView>
  </sheetViews>
  <sheetFormatPr defaultColWidth="9.00390625" defaultRowHeight="12.75"/>
  <cols>
    <col min="1" max="1" width="5.375" style="43" customWidth="1"/>
    <col min="2" max="2" width="25.125" style="43" customWidth="1"/>
    <col min="3" max="3" width="16.00390625" style="43" customWidth="1"/>
    <col min="4" max="4" width="21.75390625" style="43" customWidth="1"/>
    <col min="5" max="5" width="12.25390625" style="4" customWidth="1"/>
    <col min="6" max="6" width="10.75390625" style="43" customWidth="1"/>
    <col min="7" max="7" width="36.125" style="43" customWidth="1"/>
    <col min="8" max="8" width="30.25390625" style="43" customWidth="1"/>
    <col min="9" max="9" width="17.625" style="43" customWidth="1"/>
    <col min="10" max="10" width="26.75390625" style="43" customWidth="1"/>
    <col min="11" max="11" width="16.125" style="43" customWidth="1"/>
    <col min="12" max="12" width="15.75390625" style="43" customWidth="1"/>
    <col min="13" max="14" width="16.00390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DFP.271.43.2021.LS</v>
      </c>
      <c r="N1" s="5" t="s">
        <v>74</v>
      </c>
      <c r="S1" s="3"/>
      <c r="T1" s="3"/>
    </row>
    <row r="2" spans="7:9" ht="15">
      <c r="G2" s="105"/>
      <c r="H2" s="105"/>
      <c r="I2" s="105"/>
    </row>
    <row r="3" ht="15">
      <c r="N3" s="5" t="s">
        <v>78</v>
      </c>
    </row>
    <row r="4" spans="2:17" ht="15">
      <c r="B4" s="48" t="s">
        <v>15</v>
      </c>
      <c r="C4" s="45">
        <v>8</v>
      </c>
      <c r="D4" s="9"/>
      <c r="E4" s="10"/>
      <c r="F4" s="42"/>
      <c r="G4" s="12" t="s">
        <v>20</v>
      </c>
      <c r="H4" s="42"/>
      <c r="I4" s="9"/>
      <c r="J4" s="42"/>
      <c r="K4" s="42"/>
      <c r="L4" s="42"/>
      <c r="M4" s="42"/>
      <c r="N4" s="42"/>
      <c r="Q4" s="43"/>
    </row>
    <row r="5" spans="2:17" ht="15">
      <c r="B5" s="48"/>
      <c r="C5" s="9"/>
      <c r="D5" s="9"/>
      <c r="E5" s="10"/>
      <c r="F5" s="42"/>
      <c r="G5" s="12"/>
      <c r="H5" s="42"/>
      <c r="I5" s="9"/>
      <c r="J5" s="42"/>
      <c r="K5" s="42"/>
      <c r="L5" s="42"/>
      <c r="M5" s="42"/>
      <c r="N5" s="42"/>
      <c r="Q5" s="43"/>
    </row>
    <row r="6" spans="1:17" ht="15">
      <c r="A6" s="48"/>
      <c r="B6" s="48"/>
      <c r="C6" s="13"/>
      <c r="D6" s="13"/>
      <c r="E6" s="14"/>
      <c r="F6" s="42"/>
      <c r="G6" s="41" t="s">
        <v>2</v>
      </c>
      <c r="H6" s="118">
        <f>SUM(N11:N11)</f>
        <v>0</v>
      </c>
      <c r="I6" s="119"/>
      <c r="Q6" s="43"/>
    </row>
    <row r="7" spans="1:17" ht="15">
      <c r="A7" s="48"/>
      <c r="C7" s="42"/>
      <c r="D7" s="42"/>
      <c r="E7" s="14"/>
      <c r="F7" s="42"/>
      <c r="G7" s="42"/>
      <c r="H7" s="42"/>
      <c r="I7" s="42"/>
      <c r="J7" s="42"/>
      <c r="K7" s="42"/>
      <c r="L7" s="42"/>
      <c r="Q7" s="43"/>
    </row>
    <row r="8" spans="1:17" ht="15">
      <c r="A8" s="48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3"/>
    </row>
    <row r="9" spans="2:17" ht="15">
      <c r="B9" s="48"/>
      <c r="E9" s="19"/>
      <c r="Q9" s="43"/>
    </row>
    <row r="10" spans="1:14" s="48" customFormat="1" ht="74.25" customHeight="1">
      <c r="A10" s="45" t="s">
        <v>59</v>
      </c>
      <c r="B10" s="45" t="s">
        <v>16</v>
      </c>
      <c r="C10" s="45" t="s">
        <v>17</v>
      </c>
      <c r="D10" s="45" t="s">
        <v>72</v>
      </c>
      <c r="E10" s="20" t="s">
        <v>77</v>
      </c>
      <c r="F10" s="21"/>
      <c r="G10" s="45" t="str">
        <f>"Nazwa handlowa /
"&amp;C10&amp;" / 
"&amp;D10</f>
        <v>Nazwa handlowa /
Dawka / 
Postać /Opakowanie</v>
      </c>
      <c r="H10" s="45" t="s">
        <v>75</v>
      </c>
      <c r="I10" s="45" t="str">
        <f>B10</f>
        <v>Skład</v>
      </c>
      <c r="J10" s="45" t="s">
        <v>76</v>
      </c>
      <c r="K10" s="45" t="s">
        <v>52</v>
      </c>
      <c r="L10" s="45" t="s">
        <v>53</v>
      </c>
      <c r="M10" s="45" t="s">
        <v>54</v>
      </c>
      <c r="N10" s="45" t="s">
        <v>18</v>
      </c>
    </row>
    <row r="11" spans="1:14" ht="45">
      <c r="A11" s="46" t="s">
        <v>3</v>
      </c>
      <c r="B11" s="1" t="s">
        <v>176</v>
      </c>
      <c r="C11" s="1" t="s">
        <v>177</v>
      </c>
      <c r="D11" s="1" t="s">
        <v>153</v>
      </c>
      <c r="E11" s="23">
        <v>30240</v>
      </c>
      <c r="F11" s="21" t="s">
        <v>89</v>
      </c>
      <c r="G11" s="24" t="s">
        <v>87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3" spans="2:4" ht="15">
      <c r="B13" s="105"/>
      <c r="C13" s="120"/>
      <c r="D13" s="120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2021-06-22T06:10:08Z</dcterms:modified>
  <cp:category/>
  <cp:version/>
  <cp:contentType/>
  <cp:contentStatus/>
</cp:coreProperties>
</file>