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260" windowHeight="12300" tabRatio="840" firstSheet="32" activeTab="40"/>
  </bookViews>
  <sheets>
    <sheet name="formularz oferty" sheetId="1" r:id="rId1"/>
    <sheet name="Arkusz1" sheetId="2" state="hidden" r:id="rId2"/>
    <sheet name="Arkusz2" sheetId="3" state="hidden" r:id="rId3"/>
    <sheet name="Arkusz3" sheetId="4" state="hidden" r:id="rId4"/>
    <sheet name="Arkusz4" sheetId="5" state="hidden" r:id="rId5"/>
    <sheet name="Arkusz5" sheetId="6" state="hidden" r:id="rId6"/>
    <sheet name="Arkusz6" sheetId="7" state="hidden" r:id="rId7"/>
    <sheet name="Arkusz7" sheetId="8" state="hidden" r:id="rId8"/>
    <sheet name="Arkusz8" sheetId="9" state="hidden" r:id="rId9"/>
    <sheet name="Arkusz9" sheetId="10" state="hidden" r:id="rId10"/>
    <sheet name="Arkusz10" sheetId="11" state="hidden" r:id="rId11"/>
    <sheet name="Arkusz11" sheetId="12" state="hidden" r:id="rId12"/>
    <sheet name="Arkusz12" sheetId="13" state="hidden" r:id="rId13"/>
    <sheet name="Arkusz13" sheetId="14" state="hidden" r:id="rId14"/>
    <sheet name="Arkusz14" sheetId="15" state="hidden" r:id="rId15"/>
    <sheet name="część (1)" sheetId="16" r:id="rId16"/>
    <sheet name="część (2)" sheetId="17" r:id="rId17"/>
    <sheet name="część (3)" sheetId="18" r:id="rId18"/>
    <sheet name="część (4)" sheetId="19" r:id="rId19"/>
    <sheet name="część (5)" sheetId="20" r:id="rId20"/>
    <sheet name="część (6)" sheetId="21" r:id="rId21"/>
    <sheet name="część (7)" sheetId="22" r:id="rId22"/>
    <sheet name="część (8)" sheetId="23" r:id="rId23"/>
    <sheet name="część (9)" sheetId="24" r:id="rId24"/>
    <sheet name="część (10)" sheetId="25" r:id="rId25"/>
    <sheet name="część (11)" sheetId="26" r:id="rId26"/>
    <sheet name="część (12)" sheetId="27" r:id="rId27"/>
    <sheet name="część (13)" sheetId="28" r:id="rId28"/>
    <sheet name="część (14)" sheetId="29" r:id="rId29"/>
    <sheet name="część (15)" sheetId="30" r:id="rId30"/>
    <sheet name="część (16)" sheetId="31" r:id="rId31"/>
    <sheet name="część (17)" sheetId="32" r:id="rId32"/>
    <sheet name="część (18)" sheetId="33" r:id="rId33"/>
    <sheet name="część (19)" sheetId="34" r:id="rId34"/>
    <sheet name="część (20)" sheetId="35" r:id="rId35"/>
    <sheet name="część (21)" sheetId="36" r:id="rId36"/>
    <sheet name="część (22)" sheetId="37" r:id="rId37"/>
    <sheet name="część (23)" sheetId="38" r:id="rId38"/>
    <sheet name="część (24)" sheetId="39" r:id="rId39"/>
    <sheet name="część (25)" sheetId="40" r:id="rId40"/>
    <sheet name="część (26)" sheetId="41" r:id="rId41"/>
    <sheet name="część (27)" sheetId="42" r:id="rId42"/>
    <sheet name="część (28)" sheetId="43" r:id="rId43"/>
    <sheet name="część (29)" sheetId="44" r:id="rId44"/>
    <sheet name="część (30)" sheetId="45" r:id="rId45"/>
    <sheet name="część (31)" sheetId="46" r:id="rId46"/>
    <sheet name="część (32)" sheetId="47" r:id="rId47"/>
    <sheet name="część (33)" sheetId="48" r:id="rId48"/>
    <sheet name="część (34)" sheetId="49" r:id="rId49"/>
    <sheet name="część (35)" sheetId="50" r:id="rId50"/>
    <sheet name="część (36)" sheetId="51" r:id="rId51"/>
    <sheet name="część (37)" sheetId="52" r:id="rId52"/>
    <sheet name="część (38)" sheetId="53" r:id="rId53"/>
    <sheet name="część (39)" sheetId="54" r:id="rId54"/>
    <sheet name="część (40)" sheetId="55" r:id="rId55"/>
    <sheet name="część (41)" sheetId="56" r:id="rId56"/>
    <sheet name="część (42)" sheetId="57" r:id="rId57"/>
    <sheet name="część (43)" sheetId="58" r:id="rId58"/>
    <sheet name="część (44)" sheetId="59" r:id="rId59"/>
    <sheet name="część (45)" sheetId="60" r:id="rId60"/>
    <sheet name="część (46)" sheetId="61" r:id="rId61"/>
  </sheets>
  <definedNames>
    <definedName name="_xlnm.Print_Area" localSheetId="15">'część (1)'!$A$1:$N$23</definedName>
    <definedName name="_xlnm.Print_Area" localSheetId="24">'część (10)'!$A$1:$N$13</definedName>
    <definedName name="_xlnm.Print_Area" localSheetId="25">'część (11)'!$A$1:$N$12</definedName>
    <definedName name="_xlnm.Print_Area" localSheetId="26">'część (12)'!$A$1:$N$12</definedName>
    <definedName name="_xlnm.Print_Area" localSheetId="27">'część (13)'!$A$1:$N$15</definedName>
    <definedName name="_xlnm.Print_Area" localSheetId="28">'część (14)'!$A$1:$N$12</definedName>
    <definedName name="_xlnm.Print_Area" localSheetId="29">'część (15)'!$A$1:$N$12</definedName>
    <definedName name="_xlnm.Print_Area" localSheetId="30">'część (16)'!$A$1:$N$13</definedName>
    <definedName name="_xlnm.Print_Area" localSheetId="31">'część (17)'!$A$1:$N$13</definedName>
    <definedName name="_xlnm.Print_Area" localSheetId="32">'część (18)'!$A$1:$N$13</definedName>
    <definedName name="_xlnm.Print_Area" localSheetId="33">'część (19)'!$A$1:$N$14</definedName>
    <definedName name="_xlnm.Print_Area" localSheetId="16">'część (2)'!$A$1:$N$13</definedName>
    <definedName name="_xlnm.Print_Area" localSheetId="34">'część (20)'!$A$1:$N$12</definedName>
    <definedName name="_xlnm.Print_Area" localSheetId="35">'część (21)'!$A$1:$N$12</definedName>
    <definedName name="_xlnm.Print_Area" localSheetId="36">'część (22)'!$A$1:$N$13</definedName>
    <definedName name="_xlnm.Print_Area" localSheetId="37">'część (23)'!$A$1:$N$13</definedName>
    <definedName name="_xlnm.Print_Area" localSheetId="38">'część (24)'!$A$1:$N$13</definedName>
    <definedName name="_xlnm.Print_Area" localSheetId="39">'część (25)'!$A$1:$N$16</definedName>
    <definedName name="_xlnm.Print_Area" localSheetId="41">'część (27)'!$A$1:$N$12</definedName>
    <definedName name="_xlnm.Print_Area" localSheetId="42">'część (28)'!$A$1:$O$13</definedName>
    <definedName name="_xlnm.Print_Area" localSheetId="43">'część (29)'!$A$1:$N$16</definedName>
    <definedName name="_xlnm.Print_Area" localSheetId="17">'część (3)'!$A$1:$N$15</definedName>
    <definedName name="_xlnm.Print_Area" localSheetId="44">'część (30)'!$A$1:$N$13</definedName>
    <definedName name="_xlnm.Print_Area" localSheetId="45">'część (31)'!$A$1:$N$13</definedName>
    <definedName name="_xlnm.Print_Area" localSheetId="46">'część (32)'!$A$1:$N$56</definedName>
    <definedName name="_xlnm.Print_Area" localSheetId="47">'część (33)'!$A$1:$N$21</definedName>
    <definedName name="_xlnm.Print_Area" localSheetId="48">'część (34)'!$A$1:$N$15</definedName>
    <definedName name="_xlnm.Print_Area" localSheetId="49">'część (35)'!$A$1:$N$15</definedName>
    <definedName name="_xlnm.Print_Area" localSheetId="50">'część (36)'!$A$1:$N$30</definedName>
    <definedName name="_xlnm.Print_Area" localSheetId="51">'część (37)'!$A$1:$N$13</definedName>
    <definedName name="_xlnm.Print_Area" localSheetId="52">'część (38)'!$A$1:$N$13</definedName>
    <definedName name="_xlnm.Print_Area" localSheetId="53">'część (39)'!$A$1:$N$14</definedName>
    <definedName name="_xlnm.Print_Area" localSheetId="18">'część (4)'!$A$1:$N$14</definedName>
    <definedName name="_xlnm.Print_Area" localSheetId="54">'część (40)'!$A$1:$N$13</definedName>
    <definedName name="_xlnm.Print_Area" localSheetId="55">'część (41)'!$A$1:$N$13</definedName>
    <definedName name="_xlnm.Print_Area" localSheetId="56">'część (42)'!$A$1:$N$16</definedName>
    <definedName name="_xlnm.Print_Area" localSheetId="57">'część (43)'!$A$1:$N$16</definedName>
    <definedName name="_xlnm.Print_Area" localSheetId="58">'część (44)'!$A$1:$N$14</definedName>
    <definedName name="_xlnm.Print_Area" localSheetId="59">'część (45)'!$A$1:$N$14</definedName>
    <definedName name="_xlnm.Print_Area" localSheetId="60">'część (46)'!$A$1:$N$12</definedName>
    <definedName name="_xlnm.Print_Area" localSheetId="19">'część (5)'!$A$1:$N$13</definedName>
    <definedName name="_xlnm.Print_Area" localSheetId="20">'część (6)'!$A$1:$N$13</definedName>
    <definedName name="_xlnm.Print_Area" localSheetId="21">'część (7)'!$A$1:$N$12</definedName>
    <definedName name="_xlnm.Print_Area" localSheetId="22">'część (8)'!$A$1:$N$13</definedName>
    <definedName name="_xlnm.Print_Area" localSheetId="23">'część (9)'!$A$1:$N$14</definedName>
    <definedName name="_xlnm.Print_Area" localSheetId="0">'formularz oferty'!$A$1:$E$100</definedName>
  </definedNames>
  <calcPr fullCalcOnLoad="1"/>
</workbook>
</file>

<file path=xl/sharedStrings.xml><?xml version="1.0" encoding="utf-8"?>
<sst xmlns="http://schemas.openxmlformats.org/spreadsheetml/2006/main" count="1726" uniqueCount="493">
  <si>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</si>
  <si>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</si>
  <si>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</si>
  <si>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</si>
  <si>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</si>
  <si>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</si>
  <si>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</si>
  <si>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</si>
  <si>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</si>
  <si>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</si>
  <si>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</si>
  <si>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</si>
  <si>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</si>
  <si>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</si>
  <si>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</si>
  <si>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</si>
  <si>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</si>
  <si>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</si>
  <si>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</si>
  <si>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</si>
  <si>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</si>
  <si>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</si>
  <si>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</si>
  <si>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</si>
  <si>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</si>
  <si>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</si>
  <si>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</si>
  <si>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</si>
  <si>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</si>
  <si>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</si>
  <si>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</si>
  <si>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</si>
  <si>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</si>
  <si>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</si>
  <si>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</si>
  <si>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</si>
  <si>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</si>
  <si>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</si>
  <si>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</si>
  <si>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</si>
  <si>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</si>
  <si>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</si>
  <si>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</si>
  <si>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</si>
  <si>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</si>
  <si>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województwo:</t>
  </si>
  <si>
    <t>nazwa Wykonawcy:</t>
  </si>
  <si>
    <t>Poz.</t>
  </si>
  <si>
    <t>10.</t>
  </si>
  <si>
    <t>6.</t>
  </si>
  <si>
    <t>sztuk</t>
  </si>
  <si>
    <t>13.</t>
  </si>
  <si>
    <t>14.</t>
  </si>
  <si>
    <t>Nazwa zamówienia</t>
  </si>
  <si>
    <t>Numer sprawy</t>
  </si>
  <si>
    <t>adres (siedziba) Wykonawcy:</t>
  </si>
  <si>
    <t>NIP</t>
  </si>
  <si>
    <t>REGON</t>
  </si>
  <si>
    <t>osoba do kontaktu</t>
  </si>
  <si>
    <t>telefon</t>
  </si>
  <si>
    <t>faks</t>
  </si>
  <si>
    <t>email</t>
  </si>
  <si>
    <t>FORMULARZ OFERTY</t>
  </si>
  <si>
    <t>Postać /Opakowanie</t>
  </si>
  <si>
    <t>Nazwa handlowa:
Dawka:
Postać/ Opakowanie:</t>
  </si>
  <si>
    <t>Podmiot Odpowiedzialny</t>
  </si>
  <si>
    <t>Kod EAN</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</si>
  <si>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</si>
  <si>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</si>
  <si>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</si>
  <si>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</si>
  <si>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</si>
  <si>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</si>
  <si>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100 mg</t>
  </si>
  <si>
    <t>Postać/Opakowanie</t>
  </si>
  <si>
    <t>1 g</t>
  </si>
  <si>
    <t xml:space="preserve">Ilość </t>
  </si>
  <si>
    <t>400 mg</t>
  </si>
  <si>
    <t>50 mg</t>
  </si>
  <si>
    <t>40 mg</t>
  </si>
  <si>
    <t>postać stała doustna</t>
  </si>
  <si>
    <t>stała postać doustna</t>
  </si>
  <si>
    <t>roztwór do wstrz.</t>
  </si>
  <si>
    <t>10 mg</t>
  </si>
  <si>
    <t>25 mg</t>
  </si>
  <si>
    <t>Postać / Opakowanie</t>
  </si>
  <si>
    <t>* wymagany jeden podmiot odpowiedzialny</t>
  </si>
  <si>
    <t>*wymagany jeden podmiot odpowiedzialny</t>
  </si>
  <si>
    <t>200 mg</t>
  </si>
  <si>
    <r>
      <t xml:space="preserve">Podmiot Odpowiedzialny
</t>
    </r>
  </si>
  <si>
    <r>
      <t xml:space="preserve">Podmiot Odpowiedzialny
</t>
    </r>
  </si>
  <si>
    <t>opakowań</t>
  </si>
  <si>
    <t>1000 mg</t>
  </si>
  <si>
    <t xml:space="preserve">Postać/Opakowanie </t>
  </si>
  <si>
    <t>Oferujemy wykonanie całego przedmiotu zamówienia (w danej części) za cenę:</t>
  </si>
  <si>
    <t>500 mg</t>
  </si>
  <si>
    <t xml:space="preserve">Podmiot Odpowiedzialny </t>
  </si>
  <si>
    <t xml:space="preserve">2. </t>
  </si>
  <si>
    <t xml:space="preserve">roztwór do wstrz. </t>
  </si>
  <si>
    <t xml:space="preserve">Kod EAN </t>
  </si>
  <si>
    <t>5 mg</t>
  </si>
  <si>
    <t xml:space="preserve">Oferowana ilość opakowań jednostkowych </t>
  </si>
  <si>
    <t xml:space="preserve">1. </t>
  </si>
  <si>
    <t xml:space="preserve">*wymagany jeden podmiot odpowiedzialny </t>
  </si>
  <si>
    <t>250 mg</t>
  </si>
  <si>
    <t>tabletki dojelitowe</t>
  </si>
  <si>
    <t>30 mg</t>
  </si>
  <si>
    <t xml:space="preserve">3. </t>
  </si>
  <si>
    <t xml:space="preserve">sztuk </t>
  </si>
  <si>
    <t xml:space="preserve">4. </t>
  </si>
  <si>
    <t>20 mg</t>
  </si>
  <si>
    <t xml:space="preserve"> *wymagany jeden podmiot odpowiedzialny</t>
  </si>
  <si>
    <t xml:space="preserve">Cena brutto jednego opakowania jednostkowego </t>
  </si>
  <si>
    <t xml:space="preserve">Podmiot odpowiedzialny </t>
  </si>
  <si>
    <t>Podmiot odpowiedzialny</t>
  </si>
  <si>
    <t xml:space="preserve">Ilosć sztuk w opakowaniu jednostkowym </t>
  </si>
  <si>
    <t>*wymagany jeden podmiot odpowiedzialny w przypadku tej samej substancji czynnej</t>
  </si>
  <si>
    <t xml:space="preserve">Ilość sztuk w opakowaniu jednostkowym </t>
  </si>
  <si>
    <t xml:space="preserve">Oferowana ilość jednostkowych opakowań </t>
  </si>
  <si>
    <t>5 g</t>
  </si>
  <si>
    <t>Ilość.</t>
  </si>
  <si>
    <t>Kod EAN (jeśli dotyczy)</t>
  </si>
  <si>
    <t>koncentrat do sporządzania roztworu do infuzji</t>
  </si>
  <si>
    <t>* Wymagany jeden podmiot odpowiedzialny</t>
  </si>
  <si>
    <t>Ciclosporinum*</t>
  </si>
  <si>
    <t>Aciclovirum*</t>
  </si>
  <si>
    <t>800 mg</t>
  </si>
  <si>
    <t>100 j./ml</t>
  </si>
  <si>
    <t>roztwór do wstrzykiwań,  3ml wkład</t>
  </si>
  <si>
    <t>Mesalazinum</t>
  </si>
  <si>
    <t>Metoprololi tartras</t>
  </si>
  <si>
    <t>Ketoprofenum</t>
  </si>
  <si>
    <t>Acidum mycophenolicum*</t>
  </si>
  <si>
    <t>180 mg</t>
  </si>
  <si>
    <t>360 mg</t>
  </si>
  <si>
    <t>Levetiracetam*</t>
  </si>
  <si>
    <t>Fentanylum</t>
  </si>
  <si>
    <t>50 mcg/ml; 10 ml</t>
  </si>
  <si>
    <t>roztwór do
wstrzykiwań; amp.</t>
  </si>
  <si>
    <t>Alprazolamum</t>
  </si>
  <si>
    <t>0,5 mg</t>
  </si>
  <si>
    <t>Temazepamum</t>
  </si>
  <si>
    <t>Bivalirudinum</t>
  </si>
  <si>
    <t>proszek do sporządzania koncentratu roztworu do wstrzykiwań lub infuzji, amp.</t>
  </si>
  <si>
    <t>Acidum 5-
aminolevulinicum
hydrochloridum</t>
  </si>
  <si>
    <t>30 mg/ml, 50 ml</t>
  </si>
  <si>
    <t>proszek do sporządzania
roztworu doustnego fiolka 1,5 g</t>
  </si>
  <si>
    <t>Ibuprofenum*</t>
  </si>
  <si>
    <t xml:space="preserve">400 mg </t>
  </si>
  <si>
    <t>roztwór do infuzji, pojemnik 100 ml</t>
  </si>
  <si>
    <t xml:space="preserve">600 mg </t>
  </si>
  <si>
    <t>250 ml</t>
  </si>
  <si>
    <t>płyn wziewny w bezpiecznym opakowaniu z tworzywa sztucznego lub aluminium, ze szczelnym systemem napełniania parownika</t>
  </si>
  <si>
    <t>Betamethasone</t>
  </si>
  <si>
    <t>4 mg/ml</t>
  </si>
  <si>
    <t>Anidulafungin</t>
  </si>
  <si>
    <t>Iodixanolum*</t>
  </si>
  <si>
    <t>652 mg/ml; 100ml</t>
  </si>
  <si>
    <t>roztwór do
wstrzykiwań, butelka</t>
  </si>
  <si>
    <t>652 mg/ml; 200ml</t>
  </si>
  <si>
    <t>652 mg/ml; 500ml</t>
  </si>
  <si>
    <t>Basiliximab</t>
  </si>
  <si>
    <t>proszek i rozpuszczalnik do sporządzania roztworu do wstrzykiwań lub infuzji, 1 fiol. 20 mg proszku + 1 amp. 5 ml rozp.</t>
  </si>
  <si>
    <t>Immunoglobulinum humanum tetanicum</t>
  </si>
  <si>
    <t>250 j.m. / ml, 1 ml</t>
  </si>
  <si>
    <t>roztwór do wstrzykiwań; amp.-strzyk.</t>
  </si>
  <si>
    <t>Pipecuronii bromidum</t>
  </si>
  <si>
    <t>4 mg</t>
  </si>
  <si>
    <t>proszek i rozpuszczalnik do sporządzania roztworu do wstrzykiwań; fiol. proszku + rozp.</t>
  </si>
  <si>
    <t>Lopinavir + Ritonavir</t>
  </si>
  <si>
    <t>200 mg
+ 50 mg</t>
  </si>
  <si>
    <t>Emtricitabine
+ Tenofovir disoproxil
fumarate</t>
  </si>
  <si>
    <t>200 mg
+ 245 mg</t>
  </si>
  <si>
    <t>Alprostadilum</t>
  </si>
  <si>
    <t>500 mcg/ml; 1 ml</t>
  </si>
  <si>
    <t>roztwór do wstrzykiwań</t>
  </si>
  <si>
    <t>2,5 mg</t>
  </si>
  <si>
    <t xml:space="preserve">tabl. dojelitowe </t>
  </si>
  <si>
    <t>Drotaverini hydrochloridum</t>
  </si>
  <si>
    <t>Inhibitor C1-esterazy ludzki</t>
  </si>
  <si>
    <t>500 j.m./ml; 3 ml</t>
  </si>
  <si>
    <t>prosz. i rozpuszcz. do sporz. r-ru do wstrzyk. lub do infuzji, 1 fiol. proszku + 1 fiol. rozp. + 1 zestaw do podawania</t>
  </si>
  <si>
    <t>Glucosum*</t>
  </si>
  <si>
    <t>(50 mg/ml) 50 ml</t>
  </si>
  <si>
    <t>worek nie zawierający PCV do sporządzania preparatów z cytostatykami w dodatkowym opakowaniu zewnętrznym zapewniającym sterylność</t>
  </si>
  <si>
    <t>Natrii chloridum *</t>
  </si>
  <si>
    <t>(9 mg/ml) 100 ml</t>
  </si>
  <si>
    <t>worek typu viaflo,  nie zawierający PCV do sporządzania preparatów z cytostatykami w dodatkowym opakowaniu zewnętrznym zapewniającym sterylność</t>
  </si>
  <si>
    <t>(9 mg/ml) 250 ml</t>
  </si>
  <si>
    <t>(9 mg/ml) 500 ml</t>
  </si>
  <si>
    <t>worek typu viaflo, nie zawierający PCV do sporządzania preparatów z cytostatykami w dodatkowym opakowaniu zewnętrznym zapewniającym sterylność</t>
  </si>
  <si>
    <t xml:space="preserve"> 17,51 g + 3,276 g + 3,13 g </t>
  </si>
  <si>
    <t xml:space="preserve">koncentrat do sporządzania roztworu doustnego, butelka </t>
  </si>
  <si>
    <t>Na 1cm2: fibrynogen ludzki 5,5 mg, trombina ludzka 2,0 j.m. *</t>
  </si>
  <si>
    <t xml:space="preserve">matryca kolagenowa pokryta ludzkim fibrynogenem i ludzką trombiną </t>
  </si>
  <si>
    <t xml:space="preserve">rulon 4,8 cm x 4,8 cm </t>
  </si>
  <si>
    <t xml:space="preserve">zrolowana matryca kolagenowa pokryta ludzkim fibrynogenem i ludzką trombiną </t>
  </si>
  <si>
    <t>2 mg/ 0,2 ml</t>
  </si>
  <si>
    <t xml:space="preserve"> amp.</t>
  </si>
  <si>
    <t>5mg/ml</t>
  </si>
  <si>
    <t>9mg/ml; 500ml</t>
  </si>
  <si>
    <t>opakowanie szklane</t>
  </si>
  <si>
    <t>Acenocoumarolum</t>
  </si>
  <si>
    <t>Buspironi hydrochloridum</t>
  </si>
  <si>
    <t>Calcii folinas</t>
  </si>
  <si>
    <t>15 mg</t>
  </si>
  <si>
    <t>kapsułki twarde</t>
  </si>
  <si>
    <t>Carbamazepinum</t>
  </si>
  <si>
    <t>tabletki o przedłużonym uwalnianiu lub tabletki o zmodyfikowanym uwalnianiu</t>
  </si>
  <si>
    <t>Digoxinum</t>
  </si>
  <si>
    <t>100 µg</t>
  </si>
  <si>
    <t>20+5 mg/ml; 5 ml</t>
  </si>
  <si>
    <t>krople do oczu</t>
  </si>
  <si>
    <t>Doxycyclinum</t>
  </si>
  <si>
    <t>Enalaprili maleas*</t>
  </si>
  <si>
    <t>20 mg/1 ml</t>
  </si>
  <si>
    <t>Flupentixolum</t>
  </si>
  <si>
    <t xml:space="preserve">0,5 mg </t>
  </si>
  <si>
    <t>tabletki drażowane</t>
  </si>
  <si>
    <t>Fluticasone propionate</t>
  </si>
  <si>
    <t>aerozol wziewny, zaw. (bezfreonowy)</t>
  </si>
  <si>
    <t>Furaginum</t>
  </si>
  <si>
    <t>Insulin human (rDNA); 30% insuliny rozpuszczalnej i 70% insuliny izofanowej.</t>
  </si>
  <si>
    <t>100 j.m./ml; 3 ml</t>
  </si>
  <si>
    <t>zawiesina do wstrzykiwań; wkład 3 ml</t>
  </si>
  <si>
    <t xml:space="preserve">Lisinoprilum* </t>
  </si>
  <si>
    <t>Methylprednisolonum</t>
  </si>
  <si>
    <t>16 mg</t>
  </si>
  <si>
    <t>60 mg</t>
  </si>
  <si>
    <t>Phenytoinum</t>
  </si>
  <si>
    <t>Prednisonum*</t>
  </si>
  <si>
    <t xml:space="preserve">10 mg </t>
  </si>
  <si>
    <t>Pyrantelum</t>
  </si>
  <si>
    <t>Risperidonum</t>
  </si>
  <si>
    <t>1 mg/ml, 100 ml</t>
  </si>
  <si>
    <t>roztwór doustny</t>
  </si>
  <si>
    <t>Rivastigminum*</t>
  </si>
  <si>
    <t>1,5 mg</t>
  </si>
  <si>
    <t>3 mg</t>
  </si>
  <si>
    <t>Salbutamolum</t>
  </si>
  <si>
    <t>2,5 mg/2,5 ml</t>
  </si>
  <si>
    <t xml:space="preserve">roztwór do nebulizacji </t>
  </si>
  <si>
    <t>Selegilini hydrochloridum</t>
  </si>
  <si>
    <t>Solifenacinum*</t>
  </si>
  <si>
    <t>Sulfamethoxazolum + Trimethoprimum</t>
  </si>
  <si>
    <t>400 mg + 80 mg</t>
  </si>
  <si>
    <t>Sulpiridum</t>
  </si>
  <si>
    <t>Tramadoli hydrochloridum</t>
  </si>
  <si>
    <t>Verapamil hydrochloride</t>
  </si>
  <si>
    <t>120 mg</t>
  </si>
  <si>
    <t>Iomeprolum *</t>
  </si>
  <si>
    <t>61,24 g jomeprolu/100 ml (300 mg J/ml), 50 ml</t>
  </si>
  <si>
    <t>roztwór do wstrz., butel.</t>
  </si>
  <si>
    <t>71,44 g jomeprolu/100 ml (350 mg J/ml), 50 ml</t>
  </si>
  <si>
    <t>71,44 g jomeprolu/100 ml (350 mg J/ml), 100 ml</t>
  </si>
  <si>
    <t>71,44 g jomeprolu/100 ml (350 mg J/ml), 200 ml</t>
  </si>
  <si>
    <t>71,44 g jomeprolu/100 ml (350 mg J/ml), 500 ml</t>
  </si>
  <si>
    <t>81,65 g jomeprolu/100 ml (400 mg J/ml), 50 ml</t>
  </si>
  <si>
    <t>81,65 g jomeprolu/100 ml (400 mg J/ml), 100 ml</t>
  </si>
  <si>
    <t>81,65 g jomeprolu/100 ml (400 mg J/ml), 200 ml</t>
  </si>
  <si>
    <t>81,65 g jomeprolu/100 ml (400 mg J/ml), 500 ml</t>
  </si>
  <si>
    <t>Lactobacillus Rhamnosus*</t>
  </si>
  <si>
    <t>min 10 mld CFU pałeczek Lactobacillus Rhamnosus</t>
  </si>
  <si>
    <t>saszetki</t>
  </si>
  <si>
    <t>prosz.d/sp.zaw.doust., fiol</t>
  </si>
  <si>
    <t>300j.m./2 ml</t>
  </si>
  <si>
    <t>fiol.</t>
  </si>
  <si>
    <t xml:space="preserve">Nazwa handlowa:
Dawka:
Postać/Opakowanie:
</t>
  </si>
  <si>
    <t xml:space="preserve">Mleko początkowe dla niemowląt do 6 miesiąca życia, przeznaczone dla dzieci zdrowych </t>
  </si>
  <si>
    <t>Pojemność</t>
  </si>
  <si>
    <t>Nazwa handlowa:
Pojemnosć:
Postać/ Opakowanie:</t>
  </si>
  <si>
    <t>Kod EAN (jeżeli dotyczy)</t>
  </si>
  <si>
    <t>Opakowań</t>
  </si>
  <si>
    <t>Wytwórca</t>
  </si>
  <si>
    <t>Producent</t>
  </si>
  <si>
    <t>DFP.271.66.2021.ADB</t>
  </si>
  <si>
    <t>Załącznik nr 1 do SWZ</t>
  </si>
  <si>
    <r>
      <t xml:space="preserve">Oświadczam, że wybór niniejszej oferty będzie prowadził do powstania u Zamawiającego obowiązku podatkowego zgodnie z przepisami o podatku od towarów i usług w zakresie*: …………………….
………………………………………………………………………………………………………
</t>
    </r>
    <r>
      <rPr>
        <i/>
        <sz val="10"/>
        <rFont val="Garamond"/>
        <family val="1"/>
      </rPr>
      <t>*Jeżeli wykonawca nie poda powyższej informacji to Zamawiający przyjmie, że wybór oferty nie będzie prowadził do powstania u Zamawiającego obowiązku podatkowego zgodnie z przepisami o podatku od towarów i usług.</t>
    </r>
  </si>
  <si>
    <t>Oświadczamy, że termin płatności wynosi do 60 dni.</t>
  </si>
  <si>
    <t>Oświadczamy, że oferujemy realizację przedmiotu zamówienia zgodnie z zasadami określonymi w SWZ wraz z załącznikami.</t>
  </si>
  <si>
    <t>Oświadczamy, że zapoznaliśmy się z SWZ wraz z jej załącznikami i nie wnosimy do niej zastrzeżeń oraz, że zdobyliśmy konieczne informacje do przygotowania oferty.</t>
  </si>
  <si>
    <t>Oświadczamy, ze zapoznaliśmy się z treścią załączonego do SWZ wzoru umowy i w przypadku wyboru naszej oferty zawrzemy z zamawiającym  umowę sporządzoną na podstawie tego wzoru.</t>
  </si>
  <si>
    <r>
      <t>Oświadczamy, że jesteśmy</t>
    </r>
    <r>
      <rPr>
        <sz val="11"/>
        <color indexed="30"/>
        <rFont val="Garamond"/>
        <family val="1"/>
      </rPr>
      <t xml:space="preserve"> </t>
    </r>
    <r>
      <rPr>
        <i/>
        <sz val="9"/>
        <color indexed="30"/>
        <rFont val="Garamond"/>
        <family val="1"/>
      </rPr>
      <t>(podkreślić właściwe)</t>
    </r>
    <r>
      <rPr>
        <sz val="11"/>
        <color indexed="30"/>
        <rFont val="Garamond"/>
        <family val="1"/>
      </rPr>
      <t>:</t>
    </r>
    <r>
      <rPr>
        <sz val="11"/>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przedsiębiorstwo).</t>
    </r>
  </si>
  <si>
    <t>Oświadczamy, że oferowane przez nas w części: 41, 42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</si>
  <si>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36 (poz. 1, 16); 43, 44 (poz. 1); 45 – 46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</si>
  <si>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Oświadczamy, że oferowane przez nas w części 36 (poz. 2, 14) suplementy diety są dopuszczone do obrotu na zasadach określonych w ustawie o bezpieczeństwie żywności i żywienia. Jednocześnie oświadczamy, że na każdorazowe wezwanie Zamawiającego przedstawimy dokumenty dopuszczające do obrotu na terenie Polski. (dotyczy wykonawców oferujących suplementy diety).</t>
  </si>
  <si>
    <t>15.</t>
  </si>
  <si>
    <t>załącznik nr 1a do SWZ</t>
  </si>
  <si>
    <t>Insulinum degludecum ##</t>
  </si>
  <si>
    <t xml:space="preserve">## 5 sztuk w opakowaniu </t>
  </si>
  <si>
    <r>
      <t>kaps.</t>
    </r>
    <r>
      <rPr>
        <b/>
        <u val="single"/>
        <sz val="11"/>
        <rFont val="Garamond"/>
        <family val="1"/>
      </rPr>
      <t xml:space="preserve"> miękkie</t>
    </r>
  </si>
  <si>
    <r>
      <t>tabl.</t>
    </r>
    <r>
      <rPr>
        <sz val="11"/>
        <color indexed="10"/>
        <rFont val="Garamond"/>
        <family val="1"/>
      </rPr>
      <t xml:space="preserve"> </t>
    </r>
    <r>
      <rPr>
        <sz val="11"/>
        <rFont val="Garamond"/>
        <family val="1"/>
      </rPr>
      <t xml:space="preserve">dojelitowe </t>
    </r>
  </si>
  <si>
    <t>Sevofluranum**</t>
  </si>
  <si>
    <t>proszek do sporządzania
koncentratu roztworu do infuzji</t>
  </si>
  <si>
    <t>część 16</t>
  </si>
  <si>
    <t>część 17</t>
  </si>
  <si>
    <t>część 18</t>
  </si>
  <si>
    <t>część 19</t>
  </si>
  <si>
    <t>Darunavirum ^</t>
  </si>
  <si>
    <t xml:space="preserve">tabletki powlekane </t>
  </si>
  <si>
    <t>Ritonavirum ^</t>
  </si>
  <si>
    <t>część 20</t>
  </si>
  <si>
    <t>roztwór do inf. 500 ml</t>
  </si>
  <si>
    <t>Gelatina partim hydrolysata + Natrii chloridum +Sodium acetate trihydrate+ Kalii chloridum + Calcii chloridum dihydrate + Magnesii chloridum heksahydrate</t>
  </si>
  <si>
    <t xml:space="preserve"> (40 mg + 5,55 mg + 3,27 mg + 0,3 mg + 0,15 mg + 0,20 mg)/ ml; 500 ml</t>
  </si>
  <si>
    <t>część 21</t>
  </si>
  <si>
    <t>część 22</t>
  </si>
  <si>
    <t>Linezolidum</t>
  </si>
  <si>
    <t>2 mg/ml, 300 ml</t>
  </si>
  <si>
    <t>roztwór do infuzji dożylnych: butelka, worek, pojemnik z gumowym portem</t>
  </si>
  <si>
    <t>część 23</t>
  </si>
  <si>
    <t>część 24</t>
  </si>
  <si>
    <t>część 25</t>
  </si>
  <si>
    <t>Calcii glubionas ^^^</t>
  </si>
  <si>
    <t>^^^ możliwe czasowe dopuszczenie</t>
  </si>
  <si>
    <t>część 26</t>
  </si>
  <si>
    <t>Phytomenadione ^^^</t>
  </si>
  <si>
    <t>^^^ czasowe dopuszczenie</t>
  </si>
  <si>
    <t>część 27</t>
  </si>
  <si>
    <t>1 butelka zawiera:  Natrii sulfas anhydricus
+ Magnesii sulfas
heptahydricus + Kalii sulfas</t>
  </si>
  <si>
    <t>część 28</t>
  </si>
  <si>
    <t xml:space="preserve"> * wymagany jeden podmiot odpowiedzialny</t>
  </si>
  <si>
    <t xml:space="preserve">3 cm x 2,5 cm </t>
  </si>
  <si>
    <t xml:space="preserve">4,8 cm x 4,8 cm </t>
  </si>
  <si>
    <t xml:space="preserve">9,5 cm x 4,8 cm </t>
  </si>
  <si>
    <t>część 29</t>
  </si>
  <si>
    <t>Tacrolimusum</t>
  </si>
  <si>
    <t>część 30</t>
  </si>
  <si>
    <r>
      <t>Natrii chloridum</t>
    </r>
  </si>
  <si>
    <t>część 31</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</si>
  <si>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</si>
  <si>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</si>
  <si>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</si>
  <si>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</si>
  <si>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</si>
  <si>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</si>
  <si>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</si>
  <si>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</si>
  <si>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</si>
  <si>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</si>
  <si>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</si>
  <si>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</si>
  <si>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</si>
  <si>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</si>
  <si>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</si>
  <si>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</si>
  <si>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</si>
  <si>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</si>
  <si>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</si>
  <si>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</si>
  <si>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</si>
  <si>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</si>
  <si>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</si>
  <si>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</si>
  <si>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</si>
  <si>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Dorzolamidum + Timololum ###</t>
  </si>
  <si>
    <t>Flupentixoli decanoate</t>
  </si>
  <si>
    <t>Mianserini hydrochloridum* ^</t>
  </si>
  <si>
    <t>Spironolactonum ^</t>
  </si>
  <si>
    <r>
      <rPr>
        <b/>
        <u val="single"/>
        <sz val="11"/>
        <rFont val="Garamond"/>
        <family val="1"/>
      </rPr>
      <t>OPAKOWANIE</t>
    </r>
    <r>
      <rPr>
        <sz val="11"/>
        <rFont val="Garamond"/>
        <family val="1"/>
      </rPr>
      <t xml:space="preserve"> 250 µg/dawkę;</t>
    </r>
    <r>
      <rPr>
        <b/>
        <sz val="11"/>
        <rFont val="Garamond"/>
        <family val="1"/>
      </rPr>
      <t xml:space="preserve"> 60 dawek</t>
    </r>
  </si>
  <si>
    <t>^ opakowanie max 30 tabl</t>
  </si>
  <si>
    <t>### 1 sztuka w opakowaniu</t>
  </si>
  <si>
    <t>część 32</t>
  </si>
  <si>
    <t>część 33</t>
  </si>
  <si>
    <t>część 34</t>
  </si>
  <si>
    <t>Paliperidonum*</t>
  </si>
  <si>
    <t>75 mg</t>
  </si>
  <si>
    <t>zawiesina do wstrzykiwań o
przedłużonym uwalnianiu</t>
  </si>
  <si>
    <t>150 mg</t>
  </si>
  <si>
    <t>część 35</t>
  </si>
  <si>
    <t>w 100ml - wartość energetyczna 280 kj/67 kcal, tłuszcz 3,4 g, w tym: kwasy tłuszczowe nasycone 1,3 g, kwasy tłuszczowe jednonienasycone 1,2 g, kwasy tłuszczowe wielonienasycone 0,6 g, LC PUFA 19,2g, kwas linolowy 0,52g, kwas a-linolenowy 63,9mg, węglowodany 7,8 g, w tym: cukry 7,8 g, w tym: laktoza 7,8 g, białko 1,3 g, sól 0,04 g. Witaminy: witamina A 62,92 ug-ER, witamina D 0,85 ug, witamina E 0,86 mg, a-ET, witamina K 5,88 ug, witamina C 12,38 mg, tiamina (B1) 61,9 ug, ryboflawina (B2) 175,4 ug, niacyna (B3) 722 ug, witamina B6 47,4 ug, kwas foliowy 10,3 ug, witamina B12 0,18 ug, biotyna (B7)1,4ug,kwas pantotenowy (B5) 773,6 ug. Składniki mineralne: sód 16,5 mg, potas 66,01 mg, chlorki 44,35mg,wapń41,26 mg, fosfor 22,69mg, magnez 8,25 mg, żelazo 0,72 mg, cynk 0,68 mg, miedź 51,6ug, mangan 13,41 ug, fluor</t>
  </si>
  <si>
    <t>90 ml, butelka</t>
  </si>
  <si>
    <t>100 milionów żywych, aktywnych pałeczek z gatunku Lactobacillus reuteri Protectis w 5 kroplach, olej słonecznikowy, olej trójglicerydowy C8-C10 o łańcuchach średniej długości, dwutlenek silikonu</t>
  </si>
  <si>
    <t>100 milionów żywych, aktywnych pałeczek z gatunku Lactobacillus reuteri Protectis w 5 kroplach; 5 ml</t>
  </si>
  <si>
    <t>krople probiotyczne dla dzieci</t>
  </si>
  <si>
    <t>Aluminii acetotartras</t>
  </si>
  <si>
    <t>tabl</t>
  </si>
  <si>
    <t>Apixabanum* ***</t>
  </si>
  <si>
    <t>tabletki powlekane</t>
  </si>
  <si>
    <t>Acidum salicylicum +
Flumetasonum</t>
  </si>
  <si>
    <t>(30 mg
+ 0,2 mg)/g, 15 g</t>
  </si>
  <si>
    <t>maść: tuba 15 g</t>
  </si>
  <si>
    <t>Barii sulfas</t>
  </si>
  <si>
    <t>1 g/ml;  200 ml</t>
  </si>
  <si>
    <t>zawiesina doustna i doodbytnicza</t>
  </si>
  <si>
    <t>Biperiden lactate</t>
  </si>
  <si>
    <t>5 mg/ml; 1 ml</t>
  </si>
  <si>
    <t>Bisacodylum ^</t>
  </si>
  <si>
    <t>Bisoprololum ^</t>
  </si>
  <si>
    <t>1,25mg</t>
  </si>
  <si>
    <t>Cabergolinum</t>
  </si>
  <si>
    <t>Denotivirum</t>
  </si>
  <si>
    <t>30 mg/g; 3 g</t>
  </si>
  <si>
    <t>krem: tuba 3 g</t>
  </si>
  <si>
    <t>Fluocinoloni acetonidum</t>
  </si>
  <si>
    <t>0,25 mg/g; 15 g</t>
  </si>
  <si>
    <t>maść:  tuba 15 g</t>
  </si>
  <si>
    <t xml:space="preserve"> Lactobacillus rhamnosus GG 1 mld bakterii Białko 0,6 mg Węglowodany 1 mg Tłuszcz 221 mg Wartość energetyczna 8,35 kJ = 2 kcal Uwagi: Dietetyczny środek spożywczy specjalnego przeznaczenia medycznego dla ć noworodków, niemowląt, dzieci. Zawiera Lactobacillus rhamnosus GG</t>
  </si>
  <si>
    <t>10 ml</t>
  </si>
  <si>
    <t>krople doustne, 10 ml</t>
  </si>
  <si>
    <t>Moxifloxacinum</t>
  </si>
  <si>
    <t>400 mg/250
ml</t>
  </si>
  <si>
    <t>roztwór do infuzji</t>
  </si>
  <si>
    <t>Olej MCT, chlorowodorek pirydoksyny, L-metylofolian wapnia, cyjanokobalamina</t>
  </si>
  <si>
    <t>4 ml</t>
  </si>
  <si>
    <t>krople 4ml</t>
  </si>
  <si>
    <t xml:space="preserve"> 1 ml zawiera: 40 mg erytromycyny, 12 mg octanu cynku; </t>
  </si>
  <si>
    <t>butelka z proszkiem + rozp. do sporz. 30 ml roztwor</t>
  </si>
  <si>
    <t>Kod EAN
(poz. 1, 2, 14, 16 jeżeli dotyczy)</t>
  </si>
  <si>
    <t>część 36</t>
  </si>
  <si>
    <t>***opakowanie nie większe niż 60 szt</t>
  </si>
  <si>
    <t>część 37</t>
  </si>
  <si>
    <t>Natrium Chloratum 10 % ^^</t>
  </si>
  <si>
    <t>10 g/100 ml</t>
  </si>
  <si>
    <t>roztwór do wstrzykiwań, flakon</t>
  </si>
  <si>
    <t>^^ Import docelowy</t>
  </si>
  <si>
    <t>Białka osocza ludzkiego ^^</t>
  </si>
  <si>
    <t>45-70 mg/ml, 200 ml</t>
  </si>
  <si>
    <t>roztwór do infuzji, do zakupu: 1 worek 200 ml (grupa krwi A), 1 worek 200 ml (grupa krwi AB), 1 worek 200 ml (grupa krwi 0),  1 worek 200 ml (grupa krwi B)</t>
  </si>
  <si>
    <t>Dla grupy krwi A
Nazwa handlowa:
Dawka:
Postać/ Opakowanie:
Dla grupy krwi B
Nazwa handlowa:
Dawka:
Postać/ Opakowanie:
Dla grupy krwi AB 
Nazwa handlowa:
Dawka:
Postać/ Opakowanie:
Dla grupy krwi 0
Nazwa handlowa:
Dawka:
Postać/ Opakowanie:</t>
  </si>
  <si>
    <t>Dla grupy krwi A
Dla grupy krwi B
Dla grupy krwi AB 
Dla grupy krwi 0</t>
  </si>
  <si>
    <t>część 38</t>
  </si>
  <si>
    <t>^^ import docelowy</t>
  </si>
  <si>
    <t>Cytomegalovirus immunoglobulin ^^</t>
  </si>
  <si>
    <t>100 j.m./ml, 10 ml</t>
  </si>
  <si>
    <t>roztwór do wlewu doż.</t>
  </si>
  <si>
    <t>Immunoglobulins human</t>
  </si>
  <si>
    <t>1 ml zawiera : 50 mg białka (co najmniej 95% immunoglobuliny ludzkiej) w tym 6 mg IgM, 6 mg IgA, 38 mg IgG</t>
  </si>
  <si>
    <t>roztwór do wlewu doż. ;10 ml</t>
  </si>
  <si>
    <t>część 39</t>
  </si>
  <si>
    <t>część 40</t>
  </si>
  <si>
    <t>Rabies immune globulin ^^</t>
  </si>
  <si>
    <t>^^ Import Docelowy</t>
  </si>
  <si>
    <t>część 41</t>
  </si>
  <si>
    <t xml:space="preserve">250 g </t>
  </si>
  <si>
    <t>butelka z aplikatorem</t>
  </si>
  <si>
    <t>2,7 g</t>
  </si>
  <si>
    <t>żel, saszetka</t>
  </si>
  <si>
    <t>20 g</t>
  </si>
  <si>
    <t>82 g</t>
  </si>
  <si>
    <t>żel, TUBKA</t>
  </si>
  <si>
    <t>część 42</t>
  </si>
  <si>
    <t xml:space="preserve">Gotowy do użycia, przeznaczony do żywienia dojelitowego przez zgłębnik; w worku zabezpieczonym samozasklepiającą się membraną </t>
  </si>
  <si>
    <t>Dieta bogatobiałkowa, wysokokaloryczna (1,5 kcal/ml), bezresztkowa, mleko (kazeina, serwatka); tłuszcze (57% MCT): olej sojowy, MCT, olej lniany, olej rybi (EPA, DHA), węglowodany: maltodekstryny; nie zawiera glutenu, klinicznie wolny od laktozy; skł. Mineralne; pierw. śladowe; witaminy, *</t>
  </si>
  <si>
    <t xml:space="preserve"> Kompletna dieta do żywienia dojelitowego, wysokokaloryczna 2 kcal/ml, bogatobiałkowaj, zawierająca białko mleka, tłuszcze MCT/LCT i ω-3 kwasy tłuszczowe, bogatoresztkowa, 
*</t>
  </si>
  <si>
    <t>W 100 ml : 2 kcal/ml, co najmniej 20% energii białkowe, tłuszcze  45 energy % ; Osmolarność 395 mosmol/l, 500 ml</t>
  </si>
  <si>
    <t>Dieta kompletna u osób zagrożonych niedożywieniem lub niedożywionych, w szczególności z przewlekłą chorobą nerek lub niekatabolicznymi formami ostrej niewydolności nerek, wysokoenergetyczna (2,0 kcal/ml), o zmniejszonej zawartości białka (6 en%) i elektrolitów, zmodyfikowana pod względem zawartości węglowodanów, przeznaczona do żywienia drogą doustną lub przez zgłębnik. Zawiera błonnik, skrobię, izomaltulozę oraz EPA i DHA pochodzące z oleju rybnego. Nie zawiera glutenu, klinicznie wolna od laktozy. *</t>
  </si>
  <si>
    <t>100 ml : wartość energetyczna: 840 kJ/200 kcal; białko 3 g, węglowodany 26,4 g, tłuszcz 8,9 g; błonnik 1,2 g składniki mineralne, pierwiastki śladowe,  witaminy, cholina 55 mg; o smaku waniliowym</t>
  </si>
  <si>
    <t>Butelka plastikowa: płyn 200 ml.</t>
  </si>
  <si>
    <r>
      <t xml:space="preserve">Dieta </t>
    </r>
    <r>
      <rPr>
        <b/>
        <sz val="11"/>
        <rFont val="Garamond"/>
        <family val="1"/>
      </rPr>
      <t>1,5 kcal/ml</t>
    </r>
    <r>
      <rPr>
        <sz val="11"/>
        <rFont val="Garamond"/>
        <family val="1"/>
      </rPr>
      <t>,  bezresztkowa, mleko (kazeina, serwatka); tł. (57% MCT): olej sojowy, MCT, olej lniany, olej rybi (EPA, DHA), węglowodany: maltodekstryny; nie zawiera glutenu, klinicznie wolny od laktozy; skł. min.; pierw. śladowe; wit. *</t>
    </r>
  </si>
  <si>
    <r>
      <t xml:space="preserve">Średnia zawartość w 100 ml: Energia </t>
    </r>
    <r>
      <rPr>
        <b/>
        <sz val="11"/>
        <rFont val="Garamond"/>
        <family val="1"/>
      </rPr>
      <t>150 kcal</t>
    </r>
    <r>
      <rPr>
        <sz val="11"/>
        <rFont val="Garamond"/>
        <family val="1"/>
      </rPr>
      <t>, Białko (20%) 7,5 g, Węglowodany (45%) 17,0 g w tym: cukier 1,0 g; laktoza ≤0,06 g; Tł. (35%) 5,8 g w tym: SFA 3,7 g; MUFA 0,5 g; PUFA 1,5 g; EPA + DHA 0,05 g; MCT 3,3 g; Błonnik 0 g; Woda 79 ml; cholina 26,7 mg; 300 mOsm/l; EasyBag; 500 ml</t>
    </r>
  </si>
  <si>
    <r>
      <t xml:space="preserve">Średnia zawartość w 100 ml: Energia </t>
    </r>
    <r>
      <rPr>
        <b/>
        <sz val="11"/>
        <rFont val="Garamond"/>
        <family val="1"/>
      </rPr>
      <t>150 kcal</t>
    </r>
    <r>
      <rPr>
        <sz val="11"/>
        <rFont val="Garamond"/>
        <family val="1"/>
      </rPr>
      <t>, Białko (20%) 7,5 g, Węglowodany (45%) 17,0 g w tym: cukier 1,0 g; laktoza ≤0,06 g; Tłuszcze (35%) 5,8 g w tym: SFA 3,7 g; MUFA 0,5 g; PUFA 1,5 g; EPA + DHA 0,05 g; MCT 3,3 g; Błonnik 0 g; Woda 79 ml; cholina 26,7 mg; 300 mOsm/l; EasyBag; 1000 ml</t>
    </r>
  </si>
  <si>
    <t>część 43</t>
  </si>
  <si>
    <t>w 100 ml wartość kaloryczna 68 kcal, białko 1,42g, węglowodany 7,2 g, tłuszcze 3,7g, witaminy, minerały, Cholina 16,2 mg, inozytol 4,1 mg, tauryna 6,7 mg, L-Karnityna 1,35 mg, nukleotydy 2,7 mg</t>
  </si>
  <si>
    <t>butelka 59 ml</t>
  </si>
  <si>
    <t>część 44</t>
  </si>
  <si>
    <t>załącznik nr 1a SWZ</t>
  </si>
  <si>
    <t>część 45</t>
  </si>
  <si>
    <t>70 ml</t>
  </si>
  <si>
    <t>Modyfikowane mleko początkowe dla niemowląt od urodzenia, plastikowa buteleczka</t>
  </si>
  <si>
    <t>Dieta kompletna, normokaloryczna (1 kcal/ml), zawiera białko (kazeina), tłuszcz, węglowodany (maltodekstryna), witaminy i składniki mineralne, bezglutenowa, bezresztkowa</t>
  </si>
  <si>
    <t>100 ml płynu zawiera: 3,9-4,0 g białka, 12,3 -13,5 g węglowodanów, 3,4 -3,9 g tłuszczu (w tym kwasy nasycone 0,4 -1,2 g); skł. min. (Na 80-100 mg, K 135- 150mg, Ca 70-80mg, P 60-72mg, Mg 17- 23mg, Fe 1,1 -1,6mg, Zn 1 -1,2mg, Cu 170- 180µg, Mn 0,24-0,33mg, F 0,1 -0,13mg, Mo 10 -13µg, Se 5,7 -7µg, Cr 6,7 -11µg</t>
  </si>
  <si>
    <t>pojemnik 1000 ml</t>
  </si>
  <si>
    <t>Białko 1,3 g/100 ml. Tł. 3,4 g/100 ml (w tym DHA 11 mg/100 ml). Węglowodany 7,3 g/100 ml (w tym laktoza). Błonnik pokarmowy 0,7 g/100 ml. Skł. min. Witaminy. Zawiera nukleotydy, taurynę, cholinę, inozytol, L-karnitynę. 66 kcal/100 ml (275 kJ/100 ml). Produkt bezglutenowy</t>
  </si>
  <si>
    <t>część 46</t>
  </si>
  <si>
    <t>* wymagany jeden wytwórca</t>
  </si>
  <si>
    <t>^ opakowanie nie większe niż 30 szt.</t>
  </si>
  <si>
    <r>
      <t xml:space="preserve">Podmiot Odpowiedzialny (poz. 3-13, 15, 17)
Producent (poz. 1, 2, 14, 16,)
</t>
    </r>
  </si>
  <si>
    <r>
      <t>woda,</t>
    </r>
    <r>
      <rPr>
        <u val="single"/>
        <sz val="11"/>
        <color indexed="8"/>
        <rFont val="Garamond"/>
        <family val="1"/>
      </rPr>
      <t xml:space="preserve"> mleko</t>
    </r>
    <r>
      <rPr>
        <sz val="11"/>
        <color indexed="8"/>
        <rFont val="Garamond"/>
        <family val="1"/>
      </rPr>
      <t xml:space="preserve"> odtłuszczone, laktoza (z </t>
    </r>
    <r>
      <rPr>
        <u val="single"/>
        <sz val="11"/>
        <color indexed="8"/>
        <rFont val="Garamond"/>
        <family val="1"/>
      </rPr>
      <t>mleka</t>
    </r>
    <r>
      <rPr>
        <sz val="11"/>
        <color indexed="8"/>
        <rFont val="Garamond"/>
        <family val="1"/>
      </rPr>
      <t xml:space="preserve">), oleje roślinne (olej słonecznikowy, olej kokosowy, olej rzepakowy), odmineralizowana serwatka (z </t>
    </r>
    <r>
      <rPr>
        <u val="single"/>
        <sz val="11"/>
        <color indexed="8"/>
        <rFont val="Garamond"/>
        <family val="1"/>
      </rPr>
      <t>mleka</t>
    </r>
    <r>
      <rPr>
        <sz val="11"/>
        <color indexed="8"/>
        <rFont val="Garamond"/>
        <family val="1"/>
      </rPr>
      <t xml:space="preserve">), 2'-fukozylo-D-laktoza (2'-FL) (z </t>
    </r>
    <r>
      <rPr>
        <u val="single"/>
        <sz val="11"/>
        <color indexed="8"/>
        <rFont val="Garamond"/>
        <family val="1"/>
      </rPr>
      <t>mleka</t>
    </r>
    <r>
      <rPr>
        <sz val="11"/>
        <color indexed="8"/>
        <rFont val="Garamond"/>
        <family val="1"/>
      </rPr>
      <t xml:space="preserve">), cytrynian wapnia, emulgator (lecytyna </t>
    </r>
    <r>
      <rPr>
        <u val="single"/>
        <sz val="11"/>
        <color indexed="8"/>
        <rFont val="Garamond"/>
        <family val="1"/>
      </rPr>
      <t>sojowa</t>
    </r>
    <r>
      <rPr>
        <sz val="11"/>
        <color indexed="8"/>
        <rFont val="Garamond"/>
        <family val="1"/>
      </rPr>
      <t xml:space="preserve">), cytrynian potasu, olej </t>
    </r>
    <r>
      <rPr>
        <u val="single"/>
        <sz val="11"/>
        <color indexed="8"/>
        <rFont val="Garamond"/>
        <family val="1"/>
      </rPr>
      <t>rybi</t>
    </r>
    <r>
      <rPr>
        <sz val="11"/>
        <color indexed="8"/>
        <rFont val="Garamond"/>
        <family val="1"/>
      </rPr>
      <t>, chlorek sodu, chlorek magnezu, L-fenyloalanina, witaminy (C, E, niacyna, kwas pantotenowy, A, B1, B6, B2, kwas foliowy, K1, D3, biotyna, B12), chlorek choliny, fosforan potasu, tauryna, inozytol, chlorek potasu, L-histydyna, siarczan żelaza (II), siarczan cynku, nukleotydy, L-karnityna, siarczan miedzi (II), siarczan manganu, jodek potasu, selenian (VI) sodu.</t>
    </r>
  </si>
  <si>
    <t>*wymagany jeden producent</t>
  </si>
  <si>
    <t>OPAKOWAŃ</t>
  </si>
  <si>
    <t>Dostawa produktów leczniczych, wyrobów medycznych, dietetycznych środków specjalnego przeznaczenia medycznego, suplementów diety, smoczków dla niemowląt do Apteki Szpitala Uniwersyteckiego w Krakowie.</t>
  </si>
  <si>
    <t>Oświadczamy, że oferowane przez nas w części: 1– 35; 36 (poz. 3-13, 15, 17)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
Oświadczamy, że oferowane przez nas produkty lecznicze, stanowiące przedmiot zamówienia w częściach: 37-38, 39 (poz. 1), 40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</si>
  <si>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r>
      <t>Kod EAN</t>
    </r>
    <r>
      <rPr>
        <b/>
        <sz val="11"/>
        <color indexed="10"/>
        <rFont val="Garamond"/>
        <family val="1"/>
      </rPr>
      <t xml:space="preserve"> </t>
    </r>
    <r>
      <rPr>
        <b/>
        <sz val="11"/>
        <color indexed="8"/>
        <rFont val="Garamond"/>
        <family val="1"/>
      </rPr>
      <t>( jeżeli dotyczy)</t>
    </r>
  </si>
  <si>
    <r>
      <t>Kod EA</t>
    </r>
    <r>
      <rPr>
        <b/>
        <sz val="11"/>
        <color indexed="8"/>
        <rFont val="Garamond"/>
        <family val="1"/>
      </rPr>
      <t>N ( jeżeli dotyczy)</t>
    </r>
  </si>
  <si>
    <r>
      <rPr>
        <sz val="11"/>
        <color indexed="8"/>
        <rFont val="Garamond"/>
        <family val="1"/>
      </rPr>
      <t>P</t>
    </r>
    <r>
      <rPr>
        <sz val="11"/>
        <rFont val="Garamond"/>
        <family val="1"/>
      </rPr>
      <t>roszek i rozpuszczalnik do sporządzania roztworu do stosowania na skórę; erytromycyna, octan cynku</t>
    </r>
  </si>
  <si>
    <r>
      <t xml:space="preserve">Kod EAN </t>
    </r>
    <r>
      <rPr>
        <b/>
        <sz val="11"/>
        <color indexed="8"/>
        <rFont val="Garamond"/>
        <family val="1"/>
      </rPr>
      <t>(jeżeli dotyczy)</t>
    </r>
  </si>
  <si>
    <t>Kod EAN (poz. 1 jeżeli dotyczy)</t>
  </si>
  <si>
    <r>
      <rPr>
        <sz val="11"/>
        <color indexed="8"/>
        <rFont val="Garamond"/>
        <family val="1"/>
      </rPr>
      <t>Pły</t>
    </r>
    <r>
      <rPr>
        <sz val="11"/>
        <rFont val="Garamond"/>
        <family val="1"/>
      </rPr>
      <t>nny elektrolizowany hydrożel aktywnego oxydantu, chlorek sodu, fluorokrzemian sodowo-magnezowy, fosforan sodu, podchloryn sodu, kwas podchlorawy</t>
    </r>
  </si>
  <si>
    <r>
      <rPr>
        <sz val="11"/>
        <color indexed="8"/>
        <rFont val="Garamond"/>
        <family val="1"/>
      </rPr>
      <t>Sm</t>
    </r>
    <r>
      <rPr>
        <sz val="11"/>
        <rFont val="Garamond"/>
        <family val="1"/>
      </rPr>
      <t xml:space="preserve">oczek kompatybilny do butelki z poz. 1 </t>
    </r>
  </si>
  <si>
    <r>
      <rPr>
        <sz val="11"/>
        <color indexed="8"/>
        <rFont val="Garamond"/>
        <family val="1"/>
      </rPr>
      <t>Bia</t>
    </r>
    <r>
      <rPr>
        <sz val="11"/>
        <rFont val="Garamond"/>
        <family val="1"/>
      </rPr>
      <t>łka serwatkowe, oleje roślinne (oleina palmowa, oleje: sojowy, kokosowy, wysokooleinowyolej słonecznikowy), mleko odtłuszczone, laktoza, emulgatory (mono i dwuglicerydy, lecytyna sojowa), oleje z organizmów jednokomórkowych, minerały, inozytol, tauryna, siarczan żelazawy, siarczan cynku</t>
    </r>
  </si>
  <si>
    <r>
      <t xml:space="preserve">
**</t>
    </r>
    <r>
      <rPr>
        <b/>
        <sz val="12"/>
        <color indexed="8"/>
        <rFont val="Garamond"/>
        <family val="1"/>
      </rPr>
      <t xml:space="preserve"> Wykonawca na czas trwania umowy udostępnia w ramach wynagrodzenia parowniki kompatybilne z przedmiotem zamówienia i aparatami do znieczuleń będącymi na wyposażeniu szpitala w ilości 74 szt.</t>
    </r>
    <r>
      <rPr>
        <b/>
        <i/>
        <sz val="12"/>
        <color indexed="8"/>
        <rFont val="Garamond"/>
        <family val="1"/>
      </rPr>
      <t xml:space="preserve">
</t>
    </r>
  </si>
  <si>
    <r>
      <rPr>
        <sz val="11"/>
        <color indexed="8"/>
        <rFont val="Garamond"/>
        <family val="1"/>
      </rPr>
      <t>Ste</t>
    </r>
    <r>
      <rPr>
        <sz val="11"/>
        <rFont val="Garamond"/>
        <family val="1"/>
      </rPr>
      <t xml:space="preserve">rylny żel w 100 g: gliceryna 0,8 g, politlenek etylemu 15,4 g, estry kwasu 4-hydroksybenzoesowego 0,0308 g, wodorotlenek sodu 0,24 g, woda destylowana 82,73 g, pH neutralne; do uniwersalnego zasosowania w procedurach medycznych m.in.: w endoskopii* </t>
    </r>
  </si>
  <si>
    <r>
      <rPr>
        <sz val="11"/>
        <color indexed="8"/>
        <rFont val="Garamond"/>
        <family val="1"/>
      </rPr>
      <t>Ste</t>
    </r>
    <r>
      <rPr>
        <sz val="11"/>
        <rFont val="Garamond"/>
        <family val="1"/>
      </rPr>
      <t>rylny żel w 100 g: gliceryna 0,8 g, politlenek etylemu 15,4 g, estry kwasu 4-hydroksybenzoesowego 0,0308 g, wodorotlenek sodu 0,24 g, woda destylowana 82,73 g, pH neutralne; do uniwersalnego zasosowania w procedurach medycznych m.in.: w endoskopii*</t>
    </r>
  </si>
  <si>
    <r>
      <rPr>
        <sz val="11"/>
        <color indexed="8"/>
        <rFont val="Garamond"/>
        <family val="1"/>
      </rPr>
      <t>Ster</t>
    </r>
    <r>
      <rPr>
        <sz val="11"/>
        <rFont val="Garamond"/>
        <family val="1"/>
      </rPr>
      <t>ylny żel w 100 g: gliceryna 0,8 g, politlenek etylemu 15,4 g, estry kwasu 4-hydroksybenzoesowego 0,0308 g, wodorotlenek sodu 0,24 g, woda destylowana 82,73 g, pH neutralne; do uniwersalnego zasosowania w procedurach medycznych m.in.: w cewnikowaniu, cystoskopii*</t>
    </r>
  </si>
  <si>
    <r>
      <rPr>
        <sz val="11"/>
        <color indexed="8"/>
        <rFont val="Garamond"/>
        <family val="1"/>
      </rPr>
      <t>St</t>
    </r>
    <r>
      <rPr>
        <sz val="11"/>
        <rFont val="Garamond"/>
        <family val="1"/>
      </rPr>
      <t>erylny żel w 100 g: gliceryna 0,8 g, politlenek etylemu 15,4 g, estry kwasu 4-hydroksybenzoesowego 0,0308 g, wodorotlenek sodu 0,24 g, woda destylowana 82,73 g, pH neutralne; do uniwersalnego zasosowania w procedurach medycznych m.in.: w intubacji*</t>
    </r>
  </si>
  <si>
    <t>,</t>
  </si>
  <si>
    <r>
      <t xml:space="preserve">Oświadczamy, że zamówienie będziemy wykonywać do czasu wyczerpania kwoty wynagrodzenia umownego, nie dłużej jednak niż:
</t>
    </r>
    <r>
      <rPr>
        <sz val="11"/>
        <color indexed="10"/>
        <rFont val="Garamond"/>
        <family val="1"/>
      </rPr>
      <t>w zakresie części 1-34 oraz 36-46: przez 18 miesięcy od dnia zawarcia umowy.
w zakresie części 35: przez 12 miesięcy od dnia zawarcia umowy.</t>
    </r>
    <r>
      <rPr>
        <sz val="11"/>
        <rFont val="Garamond"/>
        <family val="1"/>
      </rPr>
      <t xml:space="preserve">
</t>
    </r>
  </si>
  <si>
    <r>
      <t>Mleko początkowe, hipoalergiczne, przeznaczone głównie dla niemowląt</t>
    </r>
    <r>
      <rPr>
        <b/>
        <sz val="11"/>
        <rFont val="Garamond"/>
        <family val="1"/>
      </rPr>
      <t xml:space="preserve"> do 6 miesiąca życia, </t>
    </r>
    <r>
      <rPr>
        <sz val="11"/>
        <color indexed="8"/>
        <rFont val="Garamond"/>
        <family val="1"/>
      </rPr>
      <t xml:space="preserve">białka typu OPTI PRO HA , LC PUFA (długołańcuchowe wielonienasycone kwasy tłuszczowe),  tauryna oraz nukleotydy, laktoza, </t>
    </r>
    <r>
      <rPr>
        <strike/>
        <sz val="11"/>
        <color indexed="10"/>
        <rFont val="Garamond"/>
        <family val="1"/>
      </rPr>
      <t xml:space="preserve">stosunek białka serwatkowego do kazeiny wynosi 70/30
</t>
    </r>
    <r>
      <rPr>
        <sz val="11"/>
        <color indexed="10"/>
        <rFont val="Garamond"/>
        <family val="1"/>
      </rPr>
      <t>100% białko serwatkowe</t>
    </r>
  </si>
  <si>
    <r>
      <t xml:space="preserve">90 ml, </t>
    </r>
    <r>
      <rPr>
        <strike/>
        <sz val="11"/>
        <color indexed="10"/>
        <rFont val="Garamond"/>
        <family val="1"/>
      </rPr>
      <t xml:space="preserve">Butelka szklana </t>
    </r>
    <r>
      <rPr>
        <sz val="11"/>
        <color indexed="10"/>
        <rFont val="Garamond"/>
        <family val="1"/>
      </rPr>
      <t>butelka plastikowa</t>
    </r>
  </si>
  <si>
    <r>
      <t xml:space="preserve">100mg Ca2+/ml; 10 ml </t>
    </r>
    <r>
      <rPr>
        <sz val="11"/>
        <color indexed="10"/>
        <rFont val="Garamond"/>
        <family val="1"/>
      </rPr>
      <t>lub 95,5 mg/ml; 10 ml</t>
    </r>
  </si>
  <si>
    <r>
      <rPr>
        <sz val="11"/>
        <color indexed="10"/>
        <rFont val="Garamond"/>
        <family val="1"/>
      </rPr>
      <t>dla dawki: 100mg Ca2+/ml; 10 ml</t>
    </r>
    <r>
      <rPr>
        <sz val="11"/>
        <rFont val="Garamond"/>
        <family val="1"/>
      </rPr>
      <t xml:space="preserve">
Nazwa handlowa:
Dawka:
Postać/ Opakowanie:
</t>
    </r>
    <r>
      <rPr>
        <sz val="11"/>
        <color indexed="10"/>
        <rFont val="Garamond"/>
        <family val="1"/>
      </rPr>
      <t>Lub: 
dla dawki: 95,5 mg/ml; 10 ml
Nazwa handlowa:
Dawka:
Postać/ Opakowanie</t>
    </r>
    <r>
      <rPr>
        <sz val="11"/>
        <rFont val="Garamond"/>
        <family val="1"/>
      </rPr>
      <t xml:space="preserve">
</t>
    </r>
  </si>
  <si>
    <t xml:space="preserve">dla dawki: 100mg Ca2+/ml; 10 ml
Lub:
dla dawki: 95,5 mg/ml; 10 ml
</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</si>
</sst>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quot; &quot;#,##0.00&quot;    &quot;;&quot;-&quot;#,##0.00&quot;    &quot;;&quot; -&quot;00&quot;    &quot;;&quot; &quot;@&quot; &quot;"/>
    <numFmt numFmtId="185" formatCode="&quot; &quot;#,##0&quot;    &quot;;&quot;-&quot;#,##0&quot;    &quot;;&quot; -&quot;00&quot;    &quot;;&quot; &quot;@&quot; &quot;"/>
    <numFmt numFmtId="186" formatCode="[$-415]d\ mmmm\ yyyy"/>
    <numFmt numFmtId="187" formatCode="_-* #,##0_-;\-* #,##0_-;_-* &quot;-&quot;??_-;_-@_-"/>
  </numFmts>
  <fonts count="73">
    <font>
      <sz val="10"/>
      <name val="Arial CE"/>
      <family val="0"/>
    </font>
    <font>
      <u val="single"/>
      <sz val="10"/>
      <color indexed="12"/>
      <name val="Arial CE"/>
      <family val="0"/>
    </font>
    <font>
      <u val="single"/>
      <sz val="10"/>
      <color indexed="36"/>
      <name val="Arial CE"/>
      <family val="0"/>
    </font>
    <font>
      <sz val="10"/>
      <name val="Arial"/>
      <family val="2"/>
    </font>
    <font>
      <sz val="8"/>
      <name val="Arial CE"/>
      <family val="0"/>
    </font>
    <font>
      <sz val="11"/>
      <name val="Times New Roman"/>
      <family val="1"/>
    </font>
    <font>
      <b/>
      <sz val="11"/>
      <name val="Times New Roman"/>
      <family val="1"/>
    </font>
    <font>
      <strike/>
      <sz val="11"/>
      <color indexed="10"/>
      <name val="Times New Roman"/>
      <family val="1"/>
    </font>
    <font>
      <sz val="11"/>
      <name val="Garamond"/>
      <family val="1"/>
    </font>
    <font>
      <i/>
      <sz val="10"/>
      <name val="Garamond"/>
      <family val="1"/>
    </font>
    <font>
      <i/>
      <sz val="8"/>
      <name val="Garamond"/>
      <family val="1"/>
    </font>
    <font>
      <sz val="11"/>
      <color indexed="30"/>
      <name val="Garamond"/>
      <family val="1"/>
    </font>
    <font>
      <i/>
      <sz val="9"/>
      <color indexed="30"/>
      <name val="Garamond"/>
      <family val="1"/>
    </font>
    <font>
      <b/>
      <sz val="11"/>
      <name val="Garamond"/>
      <family val="1"/>
    </font>
    <font>
      <b/>
      <u val="single"/>
      <sz val="11"/>
      <name val="Garamond"/>
      <family val="1"/>
    </font>
    <font>
      <sz val="11"/>
      <color indexed="10"/>
      <name val="Garamond"/>
      <family val="1"/>
    </font>
    <font>
      <sz val="11"/>
      <color indexed="63"/>
      <name val="Garamond"/>
      <family val="1"/>
    </font>
    <font>
      <sz val="11"/>
      <color indexed="8"/>
      <name val="Czcionka tekstu podstawowego"/>
      <family val="0"/>
    </font>
    <font>
      <sz val="11"/>
      <color indexed="8"/>
      <name val="Garamond"/>
      <family val="1"/>
    </font>
    <font>
      <sz val="12"/>
      <name val="Garamond"/>
      <family val="1"/>
    </font>
    <font>
      <b/>
      <sz val="12"/>
      <name val="Garamond"/>
      <family val="1"/>
    </font>
    <font>
      <u val="single"/>
      <sz val="11"/>
      <color indexed="8"/>
      <name val="Garamond"/>
      <family val="1"/>
    </font>
    <font>
      <b/>
      <sz val="11"/>
      <color indexed="10"/>
      <name val="Garamond"/>
      <family val="1"/>
    </font>
    <font>
      <b/>
      <sz val="11"/>
      <color indexed="8"/>
      <name val="Garamond"/>
      <family val="1"/>
    </font>
    <font>
      <b/>
      <sz val="12"/>
      <color indexed="8"/>
      <name val="Garamond"/>
      <family val="1"/>
    </font>
    <font>
      <b/>
      <i/>
      <sz val="12"/>
      <color indexed="8"/>
      <name val="Garamond"/>
      <family val="1"/>
    </font>
    <font>
      <strike/>
      <sz val="11"/>
      <color indexed="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trike/>
      <sz val="11"/>
      <color indexed="10"/>
      <name val="Garamond"/>
      <family val="1"/>
    </font>
    <font>
      <sz val="12"/>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1"/>
      <color theme="1"/>
      <name val="Garamond"/>
      <family val="1"/>
    </font>
    <font>
      <b/>
      <sz val="11"/>
      <color theme="1"/>
      <name val="Garamond"/>
      <family val="1"/>
    </font>
    <font>
      <b/>
      <strike/>
      <sz val="11"/>
      <color rgb="FFFF0000"/>
      <name val="Garamond"/>
      <family val="1"/>
    </font>
    <font>
      <sz val="11"/>
      <color rgb="FF000000"/>
      <name val="Garamond"/>
      <family val="1"/>
    </font>
    <font>
      <sz val="12"/>
      <color theme="1"/>
      <name val="Garamond"/>
      <family val="1"/>
    </font>
    <font>
      <b/>
      <sz val="12"/>
      <color theme="1"/>
      <name val="Garamond"/>
      <family val="1"/>
    </font>
    <font>
      <sz val="11"/>
      <color rgb="FFFF0000"/>
      <name val="Garamond"/>
      <family val="1"/>
    </font>
    <font>
      <strike/>
      <sz val="11"/>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3" fillId="0" borderId="0">
      <alignment/>
      <protection/>
    </xf>
    <xf numFmtId="0" fontId="17"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63" fillId="32" borderId="0" applyNumberFormat="0" applyBorder="0" applyAlignment="0" applyProtection="0"/>
  </cellStyleXfs>
  <cellXfs count="270">
    <xf numFmtId="0" fontId="0" fillId="0" borderId="0" xfId="0" applyAlignment="1">
      <alignment/>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protection locked="0"/>
    </xf>
    <xf numFmtId="9" fontId="5" fillId="0" borderId="0" xfId="0" applyNumberFormat="1"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wrapText="1"/>
      <protection locked="0"/>
    </xf>
    <xf numFmtId="170" fontId="5" fillId="0" borderId="0" xfId="0" applyNumberFormat="1"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3" fontId="6" fillId="0" borderId="0" xfId="0" applyNumberFormat="1" applyFont="1" applyFill="1" applyAlignment="1" applyProtection="1">
      <alignment horizontal="left" vertical="top"/>
      <protection locked="0"/>
    </xf>
    <xf numFmtId="3" fontId="6" fillId="0" borderId="0" xfId="0" applyNumberFormat="1" applyFont="1" applyFill="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right" vertical="top"/>
      <protection locked="0"/>
    </xf>
    <xf numFmtId="0" fontId="5" fillId="0" borderId="0" xfId="0" applyFont="1" applyFill="1" applyBorder="1" applyAlignment="1">
      <alignment horizontal="left" vertical="top" wrapText="1"/>
    </xf>
    <xf numFmtId="3" fontId="5" fillId="0" borderId="0" xfId="42" applyNumberFormat="1" applyFont="1" applyFill="1" applyBorder="1" applyAlignment="1">
      <alignment horizontal="left" vertical="top" wrapText="1"/>
    </xf>
    <xf numFmtId="4" fontId="5" fillId="0" borderId="0" xfId="0" applyNumberFormat="1" applyFont="1" applyFill="1" applyBorder="1" applyAlignment="1" applyProtection="1">
      <alignment horizontal="left" vertical="top" wrapText="1" shrinkToFit="1"/>
      <protection locked="0"/>
    </xf>
    <xf numFmtId="1" fontId="5" fillId="0" borderId="0" xfId="0" applyNumberFormat="1" applyFont="1" applyFill="1" applyBorder="1" applyAlignment="1" applyProtection="1">
      <alignment horizontal="left" vertical="top" wrapText="1" shrinkToFit="1"/>
      <protection locked="0"/>
    </xf>
    <xf numFmtId="44" fontId="5" fillId="0" borderId="0" xfId="0" applyNumberFormat="1"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right" vertical="top" wrapText="1"/>
      <protection locked="0"/>
    </xf>
    <xf numFmtId="0" fontId="13" fillId="0" borderId="0" xfId="0" applyFont="1" applyFill="1" applyBorder="1" applyAlignment="1" applyProtection="1">
      <alignment horizontal="center" vertical="top"/>
      <protection locked="0"/>
    </xf>
    <xf numFmtId="3" fontId="8" fillId="0" borderId="0" xfId="0" applyNumberFormat="1"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3" fontId="13" fillId="0" borderId="0" xfId="0" applyNumberFormat="1"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3" fontId="8" fillId="0" borderId="0" xfId="0" applyNumberFormat="1" applyFont="1" applyFill="1" applyAlignment="1" applyProtection="1">
      <alignment horizontal="left" vertical="top" wrapText="1"/>
      <protection locked="0"/>
    </xf>
    <xf numFmtId="3" fontId="13" fillId="0" borderId="10" xfId="0" applyNumberFormat="1" applyFont="1" applyFill="1" applyBorder="1" applyAlignment="1" applyProtection="1">
      <alignment horizontal="left" vertical="top" wrapText="1"/>
      <protection locked="0"/>
    </xf>
    <xf numFmtId="44" fontId="8" fillId="0" borderId="10" xfId="69" applyNumberFormat="1" applyFont="1" applyFill="1" applyBorder="1" applyAlignment="1" applyProtection="1">
      <alignment horizontal="left" vertical="top" wrapText="1"/>
      <protection locked="0"/>
    </xf>
    <xf numFmtId="44" fontId="8" fillId="0" borderId="0" xfId="0" applyNumberFormat="1" applyFont="1" applyFill="1" applyBorder="1" applyAlignment="1" applyProtection="1">
      <alignment horizontal="right" vertical="top" wrapText="1"/>
      <protection locked="0"/>
    </xf>
    <xf numFmtId="44" fontId="8" fillId="0" borderId="0" xfId="69" applyNumberFormat="1" applyFont="1" applyFill="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49" fontId="8" fillId="0" borderId="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0" xfId="0" applyNumberFormat="1" applyFont="1" applyFill="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3" fontId="8" fillId="0" borderId="10" xfId="0" applyNumberFormat="1" applyFont="1" applyFill="1" applyBorder="1" applyAlignment="1" applyProtection="1">
      <alignment horizontal="right" vertical="top" wrapText="1"/>
      <protection locked="0"/>
    </xf>
    <xf numFmtId="49" fontId="13" fillId="0" borderId="10" xfId="0" applyNumberFormat="1" applyFont="1" applyFill="1" applyBorder="1" applyAlignment="1" applyProtection="1">
      <alignment horizontal="left" vertical="top" wrapText="1"/>
      <protection locked="0"/>
    </xf>
    <xf numFmtId="3" fontId="13" fillId="0" borderId="10" xfId="0" applyNumberFormat="1" applyFont="1" applyFill="1" applyBorder="1" applyAlignment="1" applyProtection="1">
      <alignment horizontal="right" vertical="top" wrapText="1"/>
      <protection locked="0"/>
    </xf>
    <xf numFmtId="0" fontId="65"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protection locked="0"/>
    </xf>
    <xf numFmtId="0" fontId="8" fillId="0" borderId="0" xfId="0" applyFont="1" applyFill="1" applyAlignment="1" applyProtection="1">
      <alignment horizontal="right" vertical="top"/>
      <protection locked="0"/>
    </xf>
    <xf numFmtId="9" fontId="8" fillId="0" borderId="0" xfId="0" applyNumberFormat="1" applyFont="1" applyFill="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70" fontId="8" fillId="0" borderId="0" xfId="0" applyNumberFormat="1" applyFont="1" applyFill="1" applyBorder="1" applyAlignment="1" applyProtection="1">
      <alignment horizontal="left" vertical="top" wrapText="1"/>
      <protection locked="0"/>
    </xf>
    <xf numFmtId="3" fontId="13" fillId="0" borderId="0" xfId="0" applyNumberFormat="1" applyFont="1" applyFill="1" applyAlignment="1" applyProtection="1">
      <alignment horizontal="left" vertical="top"/>
      <protection locked="0"/>
    </xf>
    <xf numFmtId="3" fontId="13" fillId="0" borderId="0" xfId="0" applyNumberFormat="1" applyFont="1" applyFill="1" applyAlignment="1" applyProtection="1">
      <alignment horizontal="left" vertical="top" wrapText="1"/>
      <protection locked="0"/>
    </xf>
    <xf numFmtId="3" fontId="13" fillId="0" borderId="11" xfId="42" applyNumberFormat="1"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0" xfId="0" applyFont="1" applyFill="1" applyBorder="1" applyAlignment="1" applyProtection="1">
      <alignment horizontal="center" vertical="top" wrapText="1"/>
      <protection locked="0"/>
    </xf>
    <xf numFmtId="4" fontId="8" fillId="0" borderId="10" xfId="0" applyNumberFormat="1" applyFont="1" applyFill="1" applyBorder="1" applyAlignment="1" applyProtection="1">
      <alignment horizontal="left" vertical="top" wrapText="1" shrinkToFit="1"/>
      <protection locked="0"/>
    </xf>
    <xf numFmtId="44" fontId="8" fillId="0" borderId="10" xfId="0" applyNumberFormat="1" applyFont="1" applyFill="1" applyBorder="1" applyAlignment="1" applyProtection="1">
      <alignment horizontal="left" vertical="top" wrapText="1"/>
      <protection locked="0"/>
    </xf>
    <xf numFmtId="0" fontId="8" fillId="0" borderId="10" xfId="0" applyNumberFormat="1" applyFont="1" applyFill="1" applyBorder="1" applyAlignment="1" applyProtection="1">
      <alignment horizontal="left" vertical="top" wrapText="1" shrinkToFit="1"/>
      <protection locked="0"/>
    </xf>
    <xf numFmtId="1" fontId="8" fillId="0" borderId="10" xfId="0" applyNumberFormat="1" applyFont="1" applyFill="1" applyBorder="1" applyAlignment="1" applyProtection="1">
      <alignment horizontal="left" vertical="top" wrapText="1" shrinkToFit="1"/>
      <protection locked="0"/>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77" fontId="8" fillId="0" borderId="10" xfId="42" applyNumberFormat="1" applyFont="1" applyFill="1" applyBorder="1" applyAlignment="1">
      <alignment horizontal="center" vertical="center" wrapText="1"/>
    </xf>
    <xf numFmtId="177" fontId="8" fillId="33" borderId="10" xfId="44" applyNumberFormat="1" applyFont="1" applyFill="1" applyBorder="1" applyAlignment="1">
      <alignment horizontal="center" vertical="center" wrapText="1"/>
    </xf>
    <xf numFmtId="0" fontId="8" fillId="0" borderId="13" xfId="0" applyFont="1" applyBorder="1" applyAlignment="1">
      <alignment horizontal="center" vertical="center" wrapText="1"/>
    </xf>
    <xf numFmtId="177" fontId="8" fillId="33" borderId="13" xfId="44" applyNumberFormat="1" applyFont="1" applyFill="1" applyBorder="1" applyAlignment="1">
      <alignment horizontal="center" vertical="center" wrapText="1"/>
    </xf>
    <xf numFmtId="49" fontId="8" fillId="0" borderId="10" xfId="57" applyNumberFormat="1" applyFont="1" applyFill="1" applyBorder="1" applyAlignment="1">
      <alignment horizontal="center" vertical="center" wrapText="1"/>
      <protection/>
    </xf>
    <xf numFmtId="177" fontId="8" fillId="0" borderId="10" xfId="44" applyNumberFormat="1" applyFont="1" applyFill="1" applyBorder="1" applyAlignment="1">
      <alignment horizontal="center" vertical="center" wrapText="1"/>
    </xf>
    <xf numFmtId="0" fontId="5" fillId="34" borderId="0" xfId="0" applyFont="1" applyFill="1" applyBorder="1" applyAlignment="1" applyProtection="1">
      <alignment horizontal="left" vertical="top" wrapText="1"/>
      <protection locked="0"/>
    </xf>
    <xf numFmtId="0" fontId="8" fillId="0" borderId="10" xfId="0" applyFont="1" applyFill="1" applyBorder="1" applyAlignment="1">
      <alignment horizontal="center" vertical="center"/>
    </xf>
    <xf numFmtId="177" fontId="8" fillId="33" borderId="10" xfId="42" applyNumberFormat="1" applyFont="1" applyFill="1" applyBorder="1" applyAlignment="1">
      <alignment horizontal="center" vertical="center"/>
    </xf>
    <xf numFmtId="0" fontId="8" fillId="0" borderId="1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177" fontId="8" fillId="33" borderId="10" xfId="42" applyNumberFormat="1" applyFont="1" applyFill="1" applyBorder="1" applyAlignment="1">
      <alignment horizontal="center" vertical="center" wrapText="1"/>
    </xf>
    <xf numFmtId="0" fontId="8" fillId="0" borderId="10" xfId="60" applyFont="1" applyFill="1" applyBorder="1" applyAlignment="1">
      <alignment horizontal="center" vertical="center" wrapText="1"/>
      <protection/>
    </xf>
    <xf numFmtId="0" fontId="8" fillId="0" borderId="10" xfId="60" applyFont="1" applyBorder="1" applyAlignment="1">
      <alignment horizontal="center" vertical="center" wrapText="1"/>
      <protection/>
    </xf>
    <xf numFmtId="177" fontId="8" fillId="33" borderId="10" xfId="45" applyNumberFormat="1" applyFont="1" applyFill="1" applyBorder="1" applyAlignment="1">
      <alignment horizontal="center" vertical="center" wrapText="1"/>
    </xf>
    <xf numFmtId="0" fontId="8" fillId="0" borderId="10" xfId="0" applyNumberFormat="1" applyFont="1" applyFill="1" applyBorder="1" applyAlignment="1" applyProtection="1">
      <alignment horizontal="left" vertical="top" wrapText="1"/>
      <protection locked="0"/>
    </xf>
    <xf numFmtId="0" fontId="8" fillId="0" borderId="14" xfId="0" applyFont="1" applyBorder="1" applyAlignment="1">
      <alignment horizontal="center" vertical="center" wrapText="1"/>
    </xf>
    <xf numFmtId="0" fontId="65" fillId="0" borderId="14" xfId="0" applyFont="1" applyBorder="1" applyAlignment="1">
      <alignment horizontal="center" vertical="center" wrapText="1"/>
    </xf>
    <xf numFmtId="0" fontId="8" fillId="33" borderId="10" xfId="0" applyFont="1" applyFill="1" applyBorder="1" applyAlignment="1">
      <alignment horizontal="center" vertical="center"/>
    </xf>
    <xf numFmtId="0" fontId="8" fillId="0" borderId="13" xfId="0" applyFont="1" applyFill="1" applyBorder="1" applyAlignment="1" applyProtection="1">
      <alignment horizontal="left" vertical="top" wrapText="1"/>
      <protection locked="0"/>
    </xf>
    <xf numFmtId="4" fontId="8" fillId="0" borderId="13" xfId="0" applyNumberFormat="1" applyFont="1" applyFill="1" applyBorder="1" applyAlignment="1" applyProtection="1">
      <alignment horizontal="left" vertical="top" wrapText="1" shrinkToFit="1"/>
      <protection locked="0"/>
    </xf>
    <xf numFmtId="0" fontId="13" fillId="0" borderId="13" xfId="0" applyFont="1" applyFill="1" applyBorder="1" applyAlignment="1" applyProtection="1">
      <alignment horizontal="left" vertical="top" wrapText="1"/>
      <protection locked="0"/>
    </xf>
    <xf numFmtId="44" fontId="8" fillId="0" borderId="13" xfId="0" applyNumberFormat="1" applyFont="1" applyFill="1" applyBorder="1" applyAlignment="1" applyProtection="1">
      <alignment horizontal="left" vertical="top" wrapText="1"/>
      <protection locked="0"/>
    </xf>
    <xf numFmtId="0" fontId="8" fillId="0" borderId="13" xfId="0" applyNumberFormat="1" applyFont="1" applyFill="1" applyBorder="1" applyAlignment="1" applyProtection="1">
      <alignment horizontal="left" vertical="top" wrapText="1" shrinkToFit="1"/>
      <protection locked="0"/>
    </xf>
    <xf numFmtId="1" fontId="8" fillId="0" borderId="13" xfId="0" applyNumberFormat="1" applyFont="1" applyFill="1" applyBorder="1" applyAlignment="1" applyProtection="1">
      <alignment horizontal="left" vertical="top" wrapText="1" shrinkToFit="1"/>
      <protection locked="0"/>
    </xf>
    <xf numFmtId="0" fontId="8" fillId="0" borderId="15" xfId="0" applyFont="1" applyFill="1" applyBorder="1" applyAlignment="1" applyProtection="1">
      <alignment horizontal="left" vertical="top" wrapText="1"/>
      <protection locked="0"/>
    </xf>
    <xf numFmtId="0" fontId="8" fillId="0" borderId="15" xfId="0" applyFont="1" applyFill="1" applyBorder="1" applyAlignment="1">
      <alignment horizontal="left" vertical="top" wrapText="1"/>
    </xf>
    <xf numFmtId="3" fontId="8" fillId="0" borderId="15" xfId="42" applyNumberFormat="1" applyFont="1" applyFill="1" applyBorder="1" applyAlignment="1">
      <alignment horizontal="left" vertical="top" wrapText="1"/>
    </xf>
    <xf numFmtId="4" fontId="8" fillId="0" borderId="15" xfId="0" applyNumberFormat="1" applyFont="1" applyFill="1" applyBorder="1" applyAlignment="1" applyProtection="1">
      <alignment horizontal="left" vertical="top" wrapText="1" shrinkToFit="1"/>
      <protection locked="0"/>
    </xf>
    <xf numFmtId="1" fontId="8" fillId="0" borderId="15" xfId="0" applyNumberFormat="1" applyFont="1" applyFill="1" applyBorder="1" applyAlignment="1" applyProtection="1">
      <alignment horizontal="left" vertical="top" wrapText="1" shrinkToFit="1"/>
      <protection locked="0"/>
    </xf>
    <xf numFmtId="44" fontId="8" fillId="0" borderId="15" xfId="0" applyNumberFormat="1" applyFont="1" applyFill="1" applyBorder="1" applyAlignment="1" applyProtection="1">
      <alignment horizontal="left" vertical="top" wrapText="1"/>
      <protection locked="0"/>
    </xf>
    <xf numFmtId="0" fontId="8" fillId="0" borderId="0" xfId="0" applyFont="1" applyFill="1" applyBorder="1" applyAlignment="1">
      <alignment horizontal="left" vertical="top" wrapText="1"/>
    </xf>
    <xf numFmtId="4" fontId="8" fillId="0" borderId="0" xfId="0" applyNumberFormat="1" applyFont="1" applyFill="1" applyBorder="1" applyAlignment="1" applyProtection="1">
      <alignment horizontal="left" vertical="top" wrapText="1" shrinkToFit="1"/>
      <protection locked="0"/>
    </xf>
    <xf numFmtId="1" fontId="8" fillId="0" borderId="0" xfId="0" applyNumberFormat="1" applyFont="1" applyFill="1" applyBorder="1" applyAlignment="1" applyProtection="1">
      <alignment horizontal="left" vertical="top" wrapText="1" shrinkToFit="1"/>
      <protection locked="0"/>
    </xf>
    <xf numFmtId="44" fontId="8" fillId="0" borderId="0" xfId="0" applyNumberFormat="1" applyFont="1" applyFill="1" applyBorder="1" applyAlignment="1" applyProtection="1">
      <alignment horizontal="left" vertical="top" wrapText="1"/>
      <protection locked="0"/>
    </xf>
    <xf numFmtId="3" fontId="8" fillId="0" borderId="0" xfId="42" applyNumberFormat="1" applyFont="1" applyFill="1" applyBorder="1" applyAlignment="1">
      <alignment horizontal="left" vertical="top" wrapText="1"/>
    </xf>
    <xf numFmtId="0" fontId="65" fillId="0" borderId="0" xfId="0" applyFont="1" applyFill="1" applyBorder="1" applyAlignment="1">
      <alignment horizontal="left" vertical="top" wrapText="1"/>
    </xf>
    <xf numFmtId="0" fontId="8" fillId="0" borderId="13" xfId="0" applyFont="1" applyFill="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66" fillId="0" borderId="10" xfId="0" applyFont="1" applyFill="1" applyBorder="1" applyAlignment="1" applyProtection="1">
      <alignment horizontal="left" vertical="top" wrapText="1"/>
      <protection locked="0"/>
    </xf>
    <xf numFmtId="0" fontId="8" fillId="0" borderId="10" xfId="0" applyFont="1" applyBorder="1" applyAlignment="1">
      <alignment horizontal="center" vertical="center"/>
    </xf>
    <xf numFmtId="0" fontId="8" fillId="0" borderId="16" xfId="0" applyFont="1" applyFill="1" applyBorder="1" applyAlignment="1" applyProtection="1">
      <alignment horizontal="center" vertical="center" wrapText="1"/>
      <protection locked="0"/>
    </xf>
    <xf numFmtId="0" fontId="65" fillId="0" borderId="15" xfId="0" applyFont="1" applyBorder="1" applyAlignment="1">
      <alignment vertical="top"/>
    </xf>
    <xf numFmtId="0" fontId="8" fillId="0" borderId="15" xfId="0" applyFont="1" applyBorder="1" applyAlignment="1">
      <alignment vertical="top"/>
    </xf>
    <xf numFmtId="3" fontId="8" fillId="0" borderId="15" xfId="0" applyNumberFormat="1" applyFont="1" applyFill="1" applyBorder="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8" fillId="0" borderId="10" xfId="60" applyFont="1" applyBorder="1" applyAlignment="1" applyProtection="1">
      <alignment horizontal="center" vertical="center" wrapText="1"/>
      <protection locked="0"/>
    </xf>
    <xf numFmtId="177" fontId="8" fillId="33" borderId="10" xfId="44" applyNumberFormat="1" applyFont="1" applyFill="1" applyBorder="1" applyAlignment="1" applyProtection="1">
      <alignment horizontal="center" vertical="center" wrapText="1"/>
      <protection locked="0"/>
    </xf>
    <xf numFmtId="2" fontId="8" fillId="0" borderId="13" xfId="0" applyNumberFormat="1" applyFont="1" applyFill="1" applyBorder="1" applyAlignment="1" applyProtection="1">
      <alignment horizontal="left" vertical="top" wrapText="1" shrinkToFit="1"/>
      <protection locked="0"/>
    </xf>
    <xf numFmtId="0" fontId="16" fillId="35" borderId="10" xfId="0" applyFont="1" applyFill="1" applyBorder="1" applyAlignment="1">
      <alignment horizontal="center" vertical="center" wrapText="1"/>
    </xf>
    <xf numFmtId="177" fontId="13" fillId="0" borderId="11" xfId="45" applyNumberFormat="1" applyFont="1" applyFill="1" applyBorder="1" applyAlignment="1" applyProtection="1">
      <alignment horizontal="left" vertical="top" wrapText="1"/>
      <protection locked="0"/>
    </xf>
    <xf numFmtId="0" fontId="65" fillId="0" borderId="10" xfId="0" applyFont="1" applyBorder="1" applyAlignment="1">
      <alignment horizontal="center" vertical="center" wrapText="1"/>
    </xf>
    <xf numFmtId="3" fontId="8" fillId="0" borderId="0" xfId="42" applyNumberFormat="1" applyFont="1" applyFill="1" applyBorder="1" applyAlignment="1">
      <alignment horizontal="center" vertical="top" wrapText="1"/>
    </xf>
    <xf numFmtId="0" fontId="8" fillId="0" borderId="0" xfId="0" applyNumberFormat="1" applyFont="1" applyFill="1" applyBorder="1" applyAlignment="1" applyProtection="1">
      <alignment horizontal="left" vertical="top" wrapText="1" shrinkToFit="1"/>
      <protection locked="0"/>
    </xf>
    <xf numFmtId="0" fontId="8"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177" fontId="8" fillId="33" borderId="0" xfId="42" applyNumberFormat="1"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8" fillId="0" borderId="10" xfId="56" applyFont="1" applyFill="1" applyBorder="1" applyAlignment="1">
      <alignment horizontal="center" vertical="center" wrapText="1"/>
      <protection/>
    </xf>
    <xf numFmtId="0" fontId="8" fillId="0" borderId="17" xfId="0" applyFont="1" applyBorder="1" applyAlignment="1">
      <alignment horizontal="center" vertical="center" wrapText="1"/>
    </xf>
    <xf numFmtId="177" fontId="8" fillId="33" borderId="17" xfId="44" applyNumberFormat="1" applyFont="1" applyFill="1" applyBorder="1" applyAlignment="1">
      <alignment horizontal="center" vertical="center" wrapText="1"/>
    </xf>
    <xf numFmtId="8" fontId="8" fillId="0" borderId="10" xfId="0" applyNumberFormat="1" applyFont="1" applyFill="1" applyBorder="1" applyAlignment="1">
      <alignment horizontal="center" vertical="center" wrapText="1"/>
    </xf>
    <xf numFmtId="0" fontId="8" fillId="33" borderId="10" xfId="60"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65" fillId="33" borderId="10" xfId="0" applyFont="1" applyFill="1" applyBorder="1" applyAlignment="1">
      <alignment horizontal="center" vertical="center"/>
    </xf>
    <xf numFmtId="177" fontId="8" fillId="33" borderId="13" xfId="42"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177" fontId="8" fillId="33" borderId="10" xfId="42" applyNumberFormat="1" applyFont="1" applyFill="1" applyBorder="1" applyAlignment="1" applyProtection="1">
      <alignment horizontal="center" vertical="center" wrapText="1"/>
      <protection locked="0"/>
    </xf>
    <xf numFmtId="177" fontId="8" fillId="33" borderId="17" xfId="44" applyNumberFormat="1"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3" fontId="8" fillId="33" borderId="17" xfId="0" applyNumberFormat="1" applyFont="1" applyFill="1" applyBorder="1" applyAlignment="1" applyProtection="1">
      <alignment horizontal="center" vertical="center" wrapText="1"/>
      <protection locked="0"/>
    </xf>
    <xf numFmtId="177" fontId="8" fillId="33" borderId="10" xfId="44" applyNumberFormat="1" applyFont="1" applyFill="1" applyBorder="1" applyAlignment="1" applyProtection="1">
      <alignment horizontal="center" vertical="center"/>
      <protection locked="0"/>
    </xf>
    <xf numFmtId="177" fontId="8" fillId="33" borderId="11" xfId="42" applyNumberFormat="1" applyFont="1" applyFill="1" applyBorder="1" applyAlignment="1">
      <alignment horizontal="center" vertical="center"/>
    </xf>
    <xf numFmtId="49" fontId="68" fillId="0" borderId="10" xfId="55" applyNumberFormat="1" applyFont="1" applyFill="1" applyBorder="1" applyAlignment="1" applyProtection="1">
      <alignment horizontal="center" vertical="center" wrapText="1"/>
      <protection/>
    </xf>
    <xf numFmtId="0" fontId="65" fillId="0" borderId="10" xfId="0" applyFont="1" applyBorder="1" applyAlignment="1">
      <alignment horizontal="center" vertical="center"/>
    </xf>
    <xf numFmtId="0" fontId="8" fillId="0" borderId="10" xfId="0" applyFont="1" applyBorder="1" applyAlignment="1">
      <alignment horizontal="center" vertical="top" wrapText="1"/>
    </xf>
    <xf numFmtId="3" fontId="8" fillId="33" borderId="10" xfId="0" applyNumberFormat="1" applyFont="1" applyFill="1" applyBorder="1" applyAlignment="1">
      <alignment horizontal="center" vertical="center"/>
    </xf>
    <xf numFmtId="1" fontId="8" fillId="33" borderId="10" xfId="69" applyNumberFormat="1" applyFont="1" applyFill="1" applyBorder="1" applyAlignment="1">
      <alignment horizontal="center" vertical="center" wrapText="1"/>
    </xf>
    <xf numFmtId="0" fontId="65" fillId="0" borderId="12" xfId="0" applyFont="1" applyFill="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locked="0"/>
    </xf>
    <xf numFmtId="0" fontId="8" fillId="0" borderId="0" xfId="0" applyFont="1" applyAlignment="1">
      <alignment wrapText="1"/>
    </xf>
    <xf numFmtId="0" fontId="67" fillId="0" borderId="13" xfId="0" applyFont="1" applyFill="1" applyBorder="1" applyAlignment="1" applyProtection="1">
      <alignment horizontal="left" vertical="top" wrapText="1"/>
      <protection locked="0"/>
    </xf>
    <xf numFmtId="187" fontId="8" fillId="33" borderId="10" xfId="42" applyNumberFormat="1" applyFont="1" applyFill="1" applyBorder="1" applyAlignment="1">
      <alignment horizontal="center" vertical="center"/>
    </xf>
    <xf numFmtId="0" fontId="19" fillId="0" borderId="0" xfId="0" applyFont="1" applyFill="1" applyAlignment="1" applyProtection="1">
      <alignment horizontal="left" vertical="top" wrapText="1"/>
      <protection locked="0"/>
    </xf>
    <xf numFmtId="0" fontId="19" fillId="0" borderId="0" xfId="0" applyFont="1" applyFill="1" applyAlignment="1" applyProtection="1">
      <alignment horizontal="left" vertical="top"/>
      <protection locked="0"/>
    </xf>
    <xf numFmtId="3" fontId="19" fillId="0" borderId="0" xfId="0" applyNumberFormat="1" applyFont="1" applyFill="1" applyAlignment="1" applyProtection="1">
      <alignment horizontal="left" vertical="top" wrapText="1"/>
      <protection locked="0"/>
    </xf>
    <xf numFmtId="0" fontId="19" fillId="0" borderId="0" xfId="0" applyFont="1" applyFill="1" applyAlignment="1" applyProtection="1">
      <alignment horizontal="right" vertical="top"/>
      <protection locked="0"/>
    </xf>
    <xf numFmtId="9" fontId="19" fillId="0" borderId="0" xfId="0" applyNumberFormat="1" applyFont="1" applyFill="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3" fontId="19" fillId="0" borderId="0" xfId="0" applyNumberFormat="1"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protection locked="0"/>
    </xf>
    <xf numFmtId="170" fontId="19" fillId="0" borderId="0" xfId="0" applyNumberFormat="1"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3" fontId="20" fillId="0" borderId="0" xfId="0" applyNumberFormat="1" applyFont="1" applyFill="1" applyAlignment="1" applyProtection="1">
      <alignment horizontal="left" vertical="top"/>
      <protection locked="0"/>
    </xf>
    <xf numFmtId="3" fontId="20" fillId="0" borderId="0" xfId="0" applyNumberFormat="1" applyFont="1" applyFill="1" applyAlignment="1" applyProtection="1">
      <alignment horizontal="left" vertical="top" wrapText="1"/>
      <protection locked="0"/>
    </xf>
    <xf numFmtId="3" fontId="20" fillId="0" borderId="11" xfId="42"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9" fillId="33" borderId="10" xfId="0" applyFont="1" applyFill="1" applyBorder="1" applyAlignment="1">
      <alignment horizontal="center" vertical="center" wrapText="1"/>
    </xf>
    <xf numFmtId="4" fontId="19" fillId="0" borderId="10" xfId="0" applyNumberFormat="1" applyFont="1" applyFill="1" applyBorder="1" applyAlignment="1" applyProtection="1">
      <alignment horizontal="left" vertical="top" wrapText="1" shrinkToFit="1"/>
      <protection locked="0"/>
    </xf>
    <xf numFmtId="0" fontId="19" fillId="0" borderId="10" xfId="0" applyNumberFormat="1" applyFont="1" applyFill="1" applyBorder="1" applyAlignment="1" applyProtection="1">
      <alignment horizontal="left" vertical="top" wrapText="1" shrinkToFit="1"/>
      <protection locked="0"/>
    </xf>
    <xf numFmtId="44" fontId="19" fillId="0" borderId="10" xfId="0" applyNumberFormat="1" applyFont="1" applyFill="1" applyBorder="1" applyAlignment="1" applyProtection="1">
      <alignment horizontal="left" vertical="top" wrapText="1"/>
      <protection locked="0"/>
    </xf>
    <xf numFmtId="0" fontId="69" fillId="0" borderId="10" xfId="0" applyFont="1" applyBorder="1" applyAlignment="1">
      <alignment horizontal="center" vertical="center" wrapText="1"/>
    </xf>
    <xf numFmtId="0" fontId="19" fillId="0" borderId="12" xfId="0" applyFont="1" applyFill="1" applyBorder="1" applyAlignment="1" applyProtection="1">
      <alignment horizontal="center" vertical="center" wrapText="1"/>
      <protection locked="0"/>
    </xf>
    <xf numFmtId="0" fontId="8" fillId="0" borderId="17" xfId="57" applyFont="1" applyBorder="1" applyAlignment="1">
      <alignment horizontal="center" vertical="center" wrapText="1"/>
      <protection/>
    </xf>
    <xf numFmtId="177" fontId="8" fillId="33" borderId="17" xfId="46" applyNumberFormat="1" applyFont="1" applyFill="1" applyBorder="1" applyAlignment="1">
      <alignment horizontal="center" vertical="center" wrapText="1"/>
    </xf>
    <xf numFmtId="0" fontId="66" fillId="0" borderId="13" xfId="0" applyFont="1" applyFill="1" applyBorder="1" applyAlignment="1" applyProtection="1">
      <alignment horizontal="left" vertical="top" wrapText="1"/>
      <protection locked="0"/>
    </xf>
    <xf numFmtId="0" fontId="8" fillId="0" borderId="15" xfId="0" applyNumberFormat="1" applyFont="1" applyFill="1" applyBorder="1" applyAlignment="1" applyProtection="1">
      <alignment horizontal="left" vertical="top" wrapText="1" shrinkToFit="1"/>
      <protection locked="0"/>
    </xf>
    <xf numFmtId="0" fontId="8" fillId="0" borderId="17" xfId="0" applyFont="1" applyFill="1" applyBorder="1" applyAlignment="1">
      <alignment horizontal="center" vertical="center" wrapText="1"/>
    </xf>
    <xf numFmtId="177" fontId="8" fillId="33" borderId="17" xfId="44" applyNumberFormat="1" applyFont="1" applyFill="1" applyBorder="1" applyAlignment="1">
      <alignment horizontal="center" vertical="center"/>
    </xf>
    <xf numFmtId="177" fontId="8" fillId="33" borderId="10" xfId="44" applyNumberFormat="1" applyFont="1" applyFill="1" applyBorder="1" applyAlignment="1">
      <alignment horizontal="center" vertical="center"/>
    </xf>
    <xf numFmtId="3" fontId="8" fillId="33" borderId="10" xfId="69" applyNumberFormat="1" applyFont="1" applyFill="1" applyBorder="1" applyAlignment="1">
      <alignment horizontal="center" vertical="center" wrapText="1"/>
    </xf>
    <xf numFmtId="0" fontId="8" fillId="0" borderId="10" xfId="57" applyFont="1" applyFill="1" applyBorder="1" applyAlignment="1">
      <alignment vertical="center" wrapText="1"/>
      <protection/>
    </xf>
    <xf numFmtId="0" fontId="8" fillId="0" borderId="10" xfId="57" applyFont="1" applyFill="1" applyBorder="1" applyAlignment="1">
      <alignment horizontal="center" vertical="center" wrapText="1"/>
      <protection/>
    </xf>
    <xf numFmtId="177" fontId="8" fillId="33" borderId="17" xfId="42" applyNumberFormat="1" applyFont="1" applyFill="1" applyBorder="1" applyAlignment="1">
      <alignment horizontal="center" vertical="center" wrapText="1"/>
    </xf>
    <xf numFmtId="0" fontId="65" fillId="0" borderId="17" xfId="0" applyFont="1" applyBorder="1" applyAlignment="1">
      <alignment horizontal="center" vertical="center" wrapText="1"/>
    </xf>
    <xf numFmtId="3" fontId="8" fillId="0" borderId="10" xfId="0" applyNumberFormat="1" applyFont="1" applyFill="1" applyBorder="1" applyAlignment="1">
      <alignment horizontal="center" vertical="center"/>
    </xf>
    <xf numFmtId="0" fontId="65" fillId="0" borderId="10" xfId="0" applyFont="1" applyBorder="1" applyAlignment="1">
      <alignment horizontal="left" vertical="top" wrapText="1"/>
    </xf>
    <xf numFmtId="0" fontId="65" fillId="0" borderId="0" xfId="0" applyFont="1" applyFill="1" applyAlignment="1" applyProtection="1">
      <alignment horizontal="left" vertical="top" wrapText="1"/>
      <protection locked="0"/>
    </xf>
    <xf numFmtId="3" fontId="65" fillId="0" borderId="0" xfId="0" applyNumberFormat="1" applyFont="1" applyFill="1" applyAlignment="1" applyProtection="1">
      <alignment horizontal="left" vertical="top" wrapText="1"/>
      <protection locked="0"/>
    </xf>
    <xf numFmtId="0" fontId="70" fillId="0" borderId="10" xfId="0"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12" xfId="0" applyNumberFormat="1"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49" fontId="13" fillId="0" borderId="11" xfId="0" applyNumberFormat="1" applyFont="1" applyFill="1" applyBorder="1" applyAlignment="1" applyProtection="1">
      <alignment horizontal="left" vertical="top" wrapText="1"/>
      <protection locked="0"/>
    </xf>
    <xf numFmtId="49" fontId="13" fillId="0" borderId="12" xfId="0" applyNumberFormat="1" applyFont="1" applyFill="1" applyBorder="1" applyAlignment="1" applyProtection="1">
      <alignment horizontal="left" vertical="top" wrapText="1"/>
      <protection locked="0"/>
    </xf>
    <xf numFmtId="49" fontId="8" fillId="0" borderId="14" xfId="0" applyNumberFormat="1"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protection locked="0"/>
    </xf>
    <xf numFmtId="0" fontId="13" fillId="0" borderId="10" xfId="0" applyFont="1" applyFill="1" applyBorder="1" applyAlignment="1" applyProtection="1">
      <alignment horizontal="left" vertical="top" wrapText="1"/>
      <protection locked="0"/>
    </xf>
    <xf numFmtId="0" fontId="8" fillId="0" borderId="0" xfId="0" applyNumberFormat="1" applyFont="1" applyFill="1" applyBorder="1" applyAlignment="1" applyProtection="1">
      <alignment horizontal="justify" vertical="top" wrapText="1"/>
      <protection locked="0"/>
    </xf>
    <xf numFmtId="0" fontId="65" fillId="0" borderId="0" xfId="0" applyFont="1" applyFill="1" applyAlignment="1" applyProtection="1">
      <alignment horizontal="left" vertical="top" wrapText="1"/>
      <protection locked="0"/>
    </xf>
    <xf numFmtId="0" fontId="65" fillId="0" borderId="0" xfId="0" applyFont="1" applyFill="1" applyBorder="1" applyAlignment="1" applyProtection="1">
      <alignment horizontal="justify" vertical="top" wrapText="1"/>
      <protection locked="0"/>
    </xf>
    <xf numFmtId="0" fontId="13" fillId="0" borderId="11" xfId="0" applyFont="1" applyFill="1" applyBorder="1" applyAlignment="1" applyProtection="1">
      <alignment horizontal="center" vertical="top" wrapText="1"/>
      <protection locked="0"/>
    </xf>
    <xf numFmtId="0" fontId="13" fillId="0" borderId="12" xfId="0" applyFont="1" applyFill="1" applyBorder="1" applyAlignment="1" applyProtection="1">
      <alignment horizontal="center"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justify" wrapText="1"/>
      <protection locked="0"/>
    </xf>
    <xf numFmtId="0" fontId="10" fillId="0" borderId="0" xfId="0" applyFont="1" applyFill="1" applyBorder="1" applyAlignment="1" applyProtection="1">
      <alignment horizontal="justify" vertical="top" wrapText="1"/>
      <protection locked="0"/>
    </xf>
    <xf numFmtId="0" fontId="8" fillId="0" borderId="0" xfId="0" applyFont="1" applyFill="1" applyAlignment="1" applyProtection="1">
      <alignment horizontal="left" vertical="top" wrapText="1"/>
      <protection locked="0"/>
    </xf>
    <xf numFmtId="44" fontId="8" fillId="0" borderId="11" xfId="0" applyNumberFormat="1" applyFont="1" applyFill="1" applyBorder="1" applyAlignment="1" applyProtection="1">
      <alignment horizontal="left" vertical="top" wrapText="1"/>
      <protection locked="0"/>
    </xf>
    <xf numFmtId="44" fontId="8" fillId="0" borderId="12" xfId="0" applyNumberFormat="1" applyFont="1" applyFill="1" applyBorder="1" applyAlignment="1" applyProtection="1">
      <alignment horizontal="left" vertical="top" wrapText="1"/>
      <protection locked="0"/>
    </xf>
    <xf numFmtId="0" fontId="65" fillId="0" borderId="0" xfId="0" applyFont="1" applyBorder="1" applyAlignment="1">
      <alignment wrapText="1"/>
    </xf>
    <xf numFmtId="0" fontId="8" fillId="0" borderId="0" xfId="0" applyFont="1" applyBorder="1" applyAlignment="1">
      <alignment wrapText="1"/>
    </xf>
    <xf numFmtId="0" fontId="65" fillId="0" borderId="0" xfId="0" applyFont="1" applyBorder="1" applyAlignment="1">
      <alignment horizontal="left" wrapText="1"/>
    </xf>
    <xf numFmtId="0" fontId="8" fillId="0" borderId="0" xfId="0" applyFont="1" applyBorder="1" applyAlignment="1">
      <alignment horizontal="left" wrapText="1"/>
    </xf>
    <xf numFmtId="0" fontId="65" fillId="0" borderId="0" xfId="0" applyFont="1" applyBorder="1" applyAlignment="1">
      <alignment/>
    </xf>
    <xf numFmtId="0" fontId="8" fillId="0" borderId="0" xfId="0" applyFont="1" applyBorder="1" applyAlignment="1">
      <alignment/>
    </xf>
    <xf numFmtId="0" fontId="5" fillId="0" borderId="0" xfId="0" applyFont="1" applyFill="1" applyAlignment="1" applyProtection="1">
      <alignment horizontal="left" vertical="top" wrapText="1"/>
      <protection locked="0"/>
    </xf>
    <xf numFmtId="44" fontId="5" fillId="0" borderId="11" xfId="0" applyNumberFormat="1" applyFont="1" applyFill="1" applyBorder="1" applyAlignment="1" applyProtection="1">
      <alignment horizontal="left" vertical="top" wrapText="1"/>
      <protection locked="0"/>
    </xf>
    <xf numFmtId="44" fontId="5" fillId="0" borderId="12" xfId="0" applyNumberFormat="1" applyFont="1" applyFill="1" applyBorder="1" applyAlignment="1" applyProtection="1">
      <alignment horizontal="left" vertical="top" wrapText="1"/>
      <protection locked="0"/>
    </xf>
    <xf numFmtId="0" fontId="5"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69" fillId="0" borderId="0" xfId="0" applyFont="1" applyFill="1" applyBorder="1" applyAlignment="1">
      <alignment horizontal="left" vertical="top" wrapText="1"/>
    </xf>
    <xf numFmtId="0" fontId="65" fillId="0" borderId="15" xfId="0" applyFont="1" applyFill="1" applyBorder="1" applyAlignment="1" applyProtection="1">
      <alignment horizontal="left" vertical="top" wrapText="1"/>
      <protection locked="0"/>
    </xf>
    <xf numFmtId="0" fontId="65" fillId="0" borderId="15" xfId="0" applyFont="1" applyBorder="1" applyAlignment="1">
      <alignment horizontal="left" vertical="top" wrapText="1"/>
    </xf>
    <xf numFmtId="0" fontId="8" fillId="0" borderId="0" xfId="0" applyFont="1" applyFill="1" applyBorder="1" applyAlignment="1" applyProtection="1">
      <alignment horizontal="center" vertical="top" wrapText="1"/>
      <protection locked="0"/>
    </xf>
    <xf numFmtId="0" fontId="71" fillId="0" borderId="0" xfId="0" applyFont="1" applyFill="1" applyAlignment="1" applyProtection="1">
      <alignment horizontal="left" vertical="top" wrapText="1"/>
      <protection locked="0"/>
    </xf>
    <xf numFmtId="0" fontId="8" fillId="33" borderId="0"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0" borderId="15" xfId="0" applyFont="1" applyBorder="1" applyAlignment="1">
      <alignment vertical="center" wrapText="1"/>
    </xf>
    <xf numFmtId="0" fontId="8" fillId="33" borderId="15" xfId="0" applyFont="1" applyFill="1" applyBorder="1" applyAlignment="1">
      <alignment horizontal="left" vertical="center"/>
    </xf>
    <xf numFmtId="0" fontId="8" fillId="0" borderId="15" xfId="0" applyFont="1" applyBorder="1" applyAlignment="1">
      <alignment vertical="center"/>
    </xf>
    <xf numFmtId="0" fontId="68" fillId="0" borderId="0" xfId="0" applyFont="1" applyAlignment="1">
      <alignment horizontal="justify" vertical="center"/>
    </xf>
    <xf numFmtId="0" fontId="8" fillId="0" borderId="0" xfId="0" applyFont="1" applyAlignment="1">
      <alignment/>
    </xf>
    <xf numFmtId="0" fontId="8" fillId="0" borderId="0" xfId="0" applyFont="1" applyAlignment="1">
      <alignment horizontal="left" vertical="center"/>
    </xf>
    <xf numFmtId="0" fontId="8" fillId="0" borderId="0" xfId="0" applyFont="1" applyAlignment="1">
      <alignment horizontal="left" vertical="center" wrapText="1"/>
    </xf>
    <xf numFmtId="0" fontId="65" fillId="0" borderId="0" xfId="0" applyFont="1" applyAlignment="1">
      <alignment/>
    </xf>
    <xf numFmtId="0" fontId="8" fillId="0" borderId="15" xfId="0" applyFont="1" applyFill="1" applyBorder="1" applyAlignment="1" applyProtection="1">
      <alignment horizontal="left" vertical="center" wrapText="1"/>
      <protection locked="0"/>
    </xf>
    <xf numFmtId="0" fontId="8" fillId="0" borderId="15" xfId="0" applyFont="1" applyBorder="1" applyAlignment="1">
      <alignment horizontal="left" vertical="center"/>
    </xf>
    <xf numFmtId="0" fontId="65" fillId="0" borderId="15" xfId="0" applyFont="1" applyBorder="1" applyAlignment="1">
      <alignment/>
    </xf>
    <xf numFmtId="0" fontId="64" fillId="0" borderId="0" xfId="0" applyFont="1" applyFill="1" applyAlignment="1" applyProtection="1">
      <alignment horizontal="left" vertical="top" wrapText="1"/>
      <protection locked="0"/>
    </xf>
    <xf numFmtId="0" fontId="8" fillId="0" borderId="0" xfId="0" applyFont="1" applyBorder="1" applyAlignment="1">
      <alignment horizontal="left" vertical="top" wrapText="1"/>
    </xf>
    <xf numFmtId="0" fontId="8" fillId="0" borderId="0" xfId="0" applyFont="1" applyAlignment="1">
      <alignment wrapText="1"/>
    </xf>
    <xf numFmtId="0" fontId="8" fillId="0" borderId="0" xfId="0" applyFont="1" applyFill="1" applyAlignment="1">
      <alignment horizontal="left" vertical="center" wrapText="1"/>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19" fillId="0" borderId="0" xfId="0" applyFont="1" applyFill="1" applyAlignment="1" applyProtection="1">
      <alignment horizontal="left" vertical="top" wrapText="1"/>
      <protection locked="0"/>
    </xf>
    <xf numFmtId="44" fontId="19" fillId="0" borderId="11" xfId="0" applyNumberFormat="1" applyFont="1" applyFill="1" applyBorder="1" applyAlignment="1" applyProtection="1">
      <alignment horizontal="left" vertical="top" wrapText="1"/>
      <protection locked="0"/>
    </xf>
    <xf numFmtId="44" fontId="19" fillId="0" borderId="12" xfId="0" applyNumberFormat="1" applyFont="1" applyFill="1" applyBorder="1" applyAlignment="1" applyProtection="1">
      <alignment horizontal="left" vertical="top" wrapText="1"/>
      <protection locked="0"/>
    </xf>
    <xf numFmtId="0" fontId="19"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8" fillId="33" borderId="15" xfId="0" applyFont="1" applyFill="1" applyBorder="1" applyAlignment="1">
      <alignment horizontal="left" vertical="top" wrapText="1"/>
    </xf>
    <xf numFmtId="0" fontId="8" fillId="0" borderId="15" xfId="0" applyFont="1" applyBorder="1" applyAlignment="1">
      <alignment horizontal="left" vertical="top" wrapText="1"/>
    </xf>
    <xf numFmtId="0" fontId="72" fillId="33" borderId="0"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5" xfId="0" applyFont="1" applyBorder="1" applyAlignment="1">
      <alignment/>
    </xf>
    <xf numFmtId="0" fontId="65" fillId="33" borderId="15" xfId="0" applyFont="1" applyFill="1" applyBorder="1" applyAlignment="1">
      <alignment horizontal="left" vertical="center" wrapText="1"/>
    </xf>
    <xf numFmtId="0" fontId="65" fillId="0" borderId="15" xfId="0" applyFont="1" applyBorder="1" applyAlignment="1">
      <alignment horizontal="left" vertical="center" wrapText="1"/>
    </xf>
    <xf numFmtId="1" fontId="71" fillId="0" borderId="10" xfId="0" applyNumberFormat="1" applyFont="1" applyFill="1" applyBorder="1" applyAlignment="1" applyProtection="1">
      <alignment horizontal="left" vertical="top" wrapText="1" shrinkToFit="1"/>
      <protection locked="0"/>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2 2" xfId="56"/>
    <cellStyle name="Normalny 3" xfId="57"/>
    <cellStyle name="Normalny 4" xfId="58"/>
    <cellStyle name="Normalny 7" xfId="59"/>
    <cellStyle name="Normalny_Arkusz1"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Walutowy 3"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101"/>
  <sheetViews>
    <sheetView showGridLines="0" view="pageBreakPreview" zoomScale="93" zoomScaleNormal="93" zoomScaleSheetLayoutView="93" zoomScalePageLayoutView="115" workbookViewId="0" topLeftCell="A1">
      <selection activeCell="B76" sqref="B76:D76"/>
    </sheetView>
  </sheetViews>
  <sheetFormatPr defaultColWidth="9.00390625" defaultRowHeight="12.75"/>
  <cols>
    <col min="1" max="1" width="4.375" style="8" customWidth="1"/>
    <col min="2" max="3" width="30.00390625" style="8" customWidth="1"/>
    <col min="4" max="4" width="41.625" style="13" customWidth="1"/>
    <col min="5" max="5" width="1.875" style="8" customWidth="1"/>
    <col min="6" max="8" width="9.125" style="8" customWidth="1"/>
    <col min="9" max="9" width="22.25390625" style="8" customWidth="1"/>
    <col min="10" max="11" width="16.125" style="8" customWidth="1"/>
    <col min="12" max="16384" width="9.125" style="8" customWidth="1"/>
  </cols>
  <sheetData>
    <row r="1" spans="1:4" ht="15">
      <c r="A1" s="25"/>
      <c r="B1" s="25"/>
      <c r="C1" s="25"/>
      <c r="D1" s="26" t="s">
        <v>276</v>
      </c>
    </row>
    <row r="2" spans="1:4" ht="15">
      <c r="A2" s="25"/>
      <c r="B2" s="27"/>
      <c r="C2" s="27" t="s">
        <v>62</v>
      </c>
      <c r="D2" s="27"/>
    </row>
    <row r="3" spans="1:4" ht="15">
      <c r="A3" s="25"/>
      <c r="B3" s="25"/>
      <c r="C3" s="25"/>
      <c r="D3" s="28"/>
    </row>
    <row r="4" spans="1:4" ht="15">
      <c r="A4" s="25"/>
      <c r="B4" s="25" t="s">
        <v>54</v>
      </c>
      <c r="C4" s="25" t="s">
        <v>275</v>
      </c>
      <c r="D4" s="28"/>
    </row>
    <row r="5" spans="1:4" ht="15">
      <c r="A5" s="25"/>
      <c r="B5" s="25"/>
      <c r="C5" s="25"/>
      <c r="D5" s="28"/>
    </row>
    <row r="6" spans="1:4" ht="50.25" customHeight="1">
      <c r="A6" s="25"/>
      <c r="B6" s="25" t="s">
        <v>53</v>
      </c>
      <c r="C6" s="206" t="s">
        <v>471</v>
      </c>
      <c r="D6" s="206"/>
    </row>
    <row r="7" spans="1:4" ht="15">
      <c r="A7" s="25"/>
      <c r="B7" s="25"/>
      <c r="C7" s="25"/>
      <c r="D7" s="28"/>
    </row>
    <row r="8" spans="1:4" ht="15">
      <c r="A8" s="25"/>
      <c r="B8" s="29" t="s">
        <v>46</v>
      </c>
      <c r="C8" s="210"/>
      <c r="D8" s="202"/>
    </row>
    <row r="9" spans="1:4" ht="15">
      <c r="A9" s="25"/>
      <c r="B9" s="29" t="s">
        <v>55</v>
      </c>
      <c r="C9" s="214"/>
      <c r="D9" s="215"/>
    </row>
    <row r="10" spans="1:4" ht="15">
      <c r="A10" s="25"/>
      <c r="B10" s="29" t="s">
        <v>45</v>
      </c>
      <c r="C10" s="207"/>
      <c r="D10" s="208"/>
    </row>
    <row r="11" spans="1:4" ht="15">
      <c r="A11" s="25"/>
      <c r="B11" s="29" t="s">
        <v>56</v>
      </c>
      <c r="C11" s="207"/>
      <c r="D11" s="208"/>
    </row>
    <row r="12" spans="1:4" ht="15">
      <c r="A12" s="25"/>
      <c r="B12" s="29" t="s">
        <v>57</v>
      </c>
      <c r="C12" s="207"/>
      <c r="D12" s="208"/>
    </row>
    <row r="13" spans="1:4" ht="15">
      <c r="A13" s="25"/>
      <c r="B13" s="29" t="s">
        <v>58</v>
      </c>
      <c r="C13" s="207"/>
      <c r="D13" s="208"/>
    </row>
    <row r="14" spans="1:4" ht="15">
      <c r="A14" s="25"/>
      <c r="B14" s="29" t="s">
        <v>59</v>
      </c>
      <c r="C14" s="207"/>
      <c r="D14" s="208"/>
    </row>
    <row r="15" spans="1:4" ht="15">
      <c r="A15" s="25"/>
      <c r="B15" s="29" t="s">
        <v>60</v>
      </c>
      <c r="C15" s="207"/>
      <c r="D15" s="208"/>
    </row>
    <row r="16" spans="1:4" ht="15">
      <c r="A16" s="25"/>
      <c r="B16" s="29" t="s">
        <v>61</v>
      </c>
      <c r="C16" s="207"/>
      <c r="D16" s="208"/>
    </row>
    <row r="17" spans="1:4" ht="8.25" customHeight="1">
      <c r="A17" s="25"/>
      <c r="B17" s="25"/>
      <c r="C17" s="32"/>
      <c r="D17" s="33"/>
    </row>
    <row r="18" spans="1:4" ht="15">
      <c r="A18" s="25" t="s">
        <v>3</v>
      </c>
      <c r="B18" s="216" t="s">
        <v>94</v>
      </c>
      <c r="C18" s="216"/>
      <c r="D18" s="216"/>
    </row>
    <row r="19" spans="1:4" ht="6.75" customHeight="1">
      <c r="A19" s="25"/>
      <c r="B19" s="25"/>
      <c r="C19" s="34"/>
      <c r="D19" s="35"/>
    </row>
    <row r="20" spans="1:4" ht="21" customHeight="1">
      <c r="A20" s="25"/>
      <c r="B20" s="30" t="s">
        <v>19</v>
      </c>
      <c r="C20" s="36" t="s">
        <v>2</v>
      </c>
      <c r="D20" s="32"/>
    </row>
    <row r="21" spans="1:5" s="71" customFormat="1" ht="15">
      <c r="A21" s="25"/>
      <c r="B21" s="29" t="s">
        <v>25</v>
      </c>
      <c r="C21" s="37">
        <f>'część (1)'!H$6</f>
        <v>0</v>
      </c>
      <c r="D21" s="38"/>
      <c r="E21" s="8"/>
    </row>
    <row r="22" spans="1:5" s="71" customFormat="1" ht="15.75" customHeight="1">
      <c r="A22" s="25"/>
      <c r="B22" s="29" t="s">
        <v>26</v>
      </c>
      <c r="C22" s="37">
        <f>'część (2)'!H$6</f>
        <v>0</v>
      </c>
      <c r="D22" s="38"/>
      <c r="E22" s="8"/>
    </row>
    <row r="23" spans="1:5" s="71" customFormat="1" ht="15">
      <c r="A23" s="25"/>
      <c r="B23" s="29" t="s">
        <v>27</v>
      </c>
      <c r="C23" s="37">
        <f>'część (3)'!H$6</f>
        <v>0</v>
      </c>
      <c r="D23" s="38"/>
      <c r="E23" s="8"/>
    </row>
    <row r="24" spans="1:5" s="71" customFormat="1" ht="15">
      <c r="A24" s="25"/>
      <c r="B24" s="29" t="s">
        <v>28</v>
      </c>
      <c r="C24" s="37">
        <f>'część (4)'!H$6</f>
        <v>0</v>
      </c>
      <c r="D24" s="38"/>
      <c r="E24" s="8"/>
    </row>
    <row r="25" spans="1:5" s="71" customFormat="1" ht="15">
      <c r="A25" s="25"/>
      <c r="B25" s="29" t="s">
        <v>29</v>
      </c>
      <c r="C25" s="37">
        <f>'część (5)'!H$6</f>
        <v>0</v>
      </c>
      <c r="D25" s="38"/>
      <c r="E25" s="8"/>
    </row>
    <row r="26" spans="1:5" s="71" customFormat="1" ht="15">
      <c r="A26" s="25"/>
      <c r="B26" s="29" t="s">
        <v>30</v>
      </c>
      <c r="C26" s="37">
        <f>'część (6)'!H$6</f>
        <v>0</v>
      </c>
      <c r="D26" s="38"/>
      <c r="E26" s="8"/>
    </row>
    <row r="27" spans="1:5" s="71" customFormat="1" ht="15">
      <c r="A27" s="25"/>
      <c r="B27" s="29" t="s">
        <v>31</v>
      </c>
      <c r="C27" s="37">
        <f>'część (7)'!H$6</f>
        <v>0</v>
      </c>
      <c r="D27" s="38"/>
      <c r="E27" s="8"/>
    </row>
    <row r="28" spans="1:5" s="71" customFormat="1" ht="15">
      <c r="A28" s="25"/>
      <c r="B28" s="29" t="s">
        <v>32</v>
      </c>
      <c r="C28" s="37">
        <f>'część (8)'!H$6</f>
        <v>0</v>
      </c>
      <c r="D28" s="38"/>
      <c r="E28" s="8"/>
    </row>
    <row r="29" spans="1:5" s="71" customFormat="1" ht="15">
      <c r="A29" s="25"/>
      <c r="B29" s="29" t="s">
        <v>33</v>
      </c>
      <c r="C29" s="37">
        <f>'część (9)'!H$6</f>
        <v>0</v>
      </c>
      <c r="D29" s="38"/>
      <c r="E29" s="8"/>
    </row>
    <row r="30" spans="1:5" s="71" customFormat="1" ht="15">
      <c r="A30" s="25"/>
      <c r="B30" s="29" t="s">
        <v>34</v>
      </c>
      <c r="C30" s="37">
        <f>'część (10)'!H$6</f>
        <v>0</v>
      </c>
      <c r="D30" s="38"/>
      <c r="E30" s="8"/>
    </row>
    <row r="31" spans="1:5" s="71" customFormat="1" ht="15">
      <c r="A31" s="25"/>
      <c r="B31" s="29" t="s">
        <v>35</v>
      </c>
      <c r="C31" s="37">
        <f>'część (11)'!H$6</f>
        <v>0</v>
      </c>
      <c r="D31" s="38"/>
      <c r="E31" s="8"/>
    </row>
    <row r="32" spans="1:5" s="71" customFormat="1" ht="15">
      <c r="A32" s="25"/>
      <c r="B32" s="29" t="s">
        <v>36</v>
      </c>
      <c r="C32" s="37">
        <f>'część (12)'!H$6</f>
        <v>0</v>
      </c>
      <c r="D32" s="38"/>
      <c r="E32" s="8"/>
    </row>
    <row r="33" spans="1:5" s="71" customFormat="1" ht="15">
      <c r="A33" s="25"/>
      <c r="B33" s="29" t="s">
        <v>37</v>
      </c>
      <c r="C33" s="37">
        <f>'część (13)'!H$6</f>
        <v>0</v>
      </c>
      <c r="D33" s="38"/>
      <c r="E33" s="8"/>
    </row>
    <row r="34" spans="1:5" s="71" customFormat="1" ht="15">
      <c r="A34" s="25"/>
      <c r="B34" s="29" t="s">
        <v>38</v>
      </c>
      <c r="C34" s="37">
        <f>'część (14)'!H$6</f>
        <v>0</v>
      </c>
      <c r="D34" s="38"/>
      <c r="E34" s="8"/>
    </row>
    <row r="35" spans="1:5" s="71" customFormat="1" ht="15">
      <c r="A35" s="25"/>
      <c r="B35" s="29" t="s">
        <v>39</v>
      </c>
      <c r="C35" s="37">
        <f>'część (15)'!H$6</f>
        <v>0</v>
      </c>
      <c r="D35" s="38"/>
      <c r="E35" s="8"/>
    </row>
    <row r="36" spans="1:5" s="71" customFormat="1" ht="15">
      <c r="A36" s="25"/>
      <c r="B36" s="29" t="s">
        <v>294</v>
      </c>
      <c r="C36" s="37">
        <f>'część (16)'!H$6</f>
        <v>0</v>
      </c>
      <c r="D36" s="38"/>
      <c r="E36" s="8"/>
    </row>
    <row r="37" spans="1:5" s="71" customFormat="1" ht="15">
      <c r="A37" s="25"/>
      <c r="B37" s="29" t="s">
        <v>295</v>
      </c>
      <c r="C37" s="37">
        <f>'część (17)'!H$6</f>
        <v>0</v>
      </c>
      <c r="D37" s="38"/>
      <c r="E37" s="8"/>
    </row>
    <row r="38" spans="1:5" s="71" customFormat="1" ht="15">
      <c r="A38" s="25"/>
      <c r="B38" s="29" t="s">
        <v>296</v>
      </c>
      <c r="C38" s="37">
        <f>'część (18)'!H$6</f>
        <v>0</v>
      </c>
      <c r="D38" s="38"/>
      <c r="E38" s="8"/>
    </row>
    <row r="39" spans="1:5" s="71" customFormat="1" ht="15">
      <c r="A39" s="25"/>
      <c r="B39" s="29" t="s">
        <v>297</v>
      </c>
      <c r="C39" s="37">
        <f>'część (19)'!H$6</f>
        <v>0</v>
      </c>
      <c r="D39" s="38"/>
      <c r="E39" s="8"/>
    </row>
    <row r="40" spans="1:5" s="71" customFormat="1" ht="15">
      <c r="A40" s="25"/>
      <c r="B40" s="29" t="s">
        <v>301</v>
      </c>
      <c r="C40" s="37">
        <f>'część (20)'!H$6</f>
        <v>0</v>
      </c>
      <c r="D40" s="38"/>
      <c r="E40" s="8"/>
    </row>
    <row r="41" spans="1:5" s="71" customFormat="1" ht="15">
      <c r="A41" s="25"/>
      <c r="B41" s="29" t="s">
        <v>305</v>
      </c>
      <c r="C41" s="37">
        <f>'część (21)'!H$6</f>
        <v>0</v>
      </c>
      <c r="D41" s="38"/>
      <c r="E41" s="8"/>
    </row>
    <row r="42" spans="1:5" s="71" customFormat="1" ht="15">
      <c r="A42" s="25"/>
      <c r="B42" s="29" t="s">
        <v>306</v>
      </c>
      <c r="C42" s="37">
        <f>'część (22)'!H$6</f>
        <v>0</v>
      </c>
      <c r="D42" s="38"/>
      <c r="E42" s="8"/>
    </row>
    <row r="43" spans="1:5" s="71" customFormat="1" ht="15">
      <c r="A43" s="25"/>
      <c r="B43" s="29" t="s">
        <v>310</v>
      </c>
      <c r="C43" s="37">
        <f>'część (23)'!H$6</f>
        <v>0</v>
      </c>
      <c r="D43" s="38"/>
      <c r="E43" s="8"/>
    </row>
    <row r="44" spans="1:5" s="71" customFormat="1" ht="15">
      <c r="A44" s="25"/>
      <c r="B44" s="29" t="s">
        <v>311</v>
      </c>
      <c r="C44" s="37">
        <f>'część (24)'!H$6</f>
        <v>0</v>
      </c>
      <c r="D44" s="38"/>
      <c r="E44" s="8"/>
    </row>
    <row r="45" spans="1:5" s="71" customFormat="1" ht="15">
      <c r="A45" s="25"/>
      <c r="B45" s="29" t="s">
        <v>312</v>
      </c>
      <c r="C45" s="37">
        <f>'część (25)'!H$6</f>
        <v>0</v>
      </c>
      <c r="D45" s="38"/>
      <c r="E45" s="8"/>
    </row>
    <row r="46" spans="1:5" s="71" customFormat="1" ht="15">
      <c r="A46" s="25"/>
      <c r="B46" s="29" t="s">
        <v>315</v>
      </c>
      <c r="C46" s="37">
        <f>'część (26)'!H$6</f>
        <v>0</v>
      </c>
      <c r="D46" s="38"/>
      <c r="E46" s="8"/>
    </row>
    <row r="47" spans="1:5" s="71" customFormat="1" ht="15">
      <c r="A47" s="25"/>
      <c r="B47" s="29" t="s">
        <v>318</v>
      </c>
      <c r="C47" s="37">
        <f>'część (27)'!H$6</f>
        <v>0</v>
      </c>
      <c r="D47" s="38"/>
      <c r="E47" s="8"/>
    </row>
    <row r="48" spans="1:5" s="71" customFormat="1" ht="15">
      <c r="A48" s="25"/>
      <c r="B48" s="29" t="s">
        <v>320</v>
      </c>
      <c r="C48" s="37">
        <f>'część (28)'!H$6</f>
        <v>0</v>
      </c>
      <c r="D48" s="38"/>
      <c r="E48" s="8"/>
    </row>
    <row r="49" spans="1:5" s="71" customFormat="1" ht="15">
      <c r="A49" s="25"/>
      <c r="B49" s="29" t="s">
        <v>325</v>
      </c>
      <c r="C49" s="37">
        <f>'część (29)'!H$6</f>
        <v>0</v>
      </c>
      <c r="D49" s="38"/>
      <c r="E49" s="8"/>
    </row>
    <row r="50" spans="1:5" s="71" customFormat="1" ht="15">
      <c r="A50" s="25"/>
      <c r="B50" s="29" t="s">
        <v>327</v>
      </c>
      <c r="C50" s="37">
        <f>'część (30)'!H$6</f>
        <v>0</v>
      </c>
      <c r="D50" s="38"/>
      <c r="E50" s="8"/>
    </row>
    <row r="51" spans="1:5" s="71" customFormat="1" ht="15">
      <c r="A51" s="25"/>
      <c r="B51" s="29" t="s">
        <v>329</v>
      </c>
      <c r="C51" s="37">
        <f>'część (31)'!H$6</f>
        <v>0</v>
      </c>
      <c r="D51" s="38"/>
      <c r="E51" s="8"/>
    </row>
    <row r="52" spans="1:5" s="71" customFormat="1" ht="15">
      <c r="A52" s="25"/>
      <c r="B52" s="29" t="s">
        <v>362</v>
      </c>
      <c r="C52" s="37">
        <f>'część (32)'!H$6</f>
        <v>0</v>
      </c>
      <c r="D52" s="38"/>
      <c r="E52" s="8"/>
    </row>
    <row r="53" spans="1:5" s="71" customFormat="1" ht="15">
      <c r="A53" s="25"/>
      <c r="B53" s="29" t="s">
        <v>363</v>
      </c>
      <c r="C53" s="37">
        <f>'część (33)'!H$6</f>
        <v>0</v>
      </c>
      <c r="D53" s="38"/>
      <c r="E53" s="8"/>
    </row>
    <row r="54" spans="1:5" s="71" customFormat="1" ht="15">
      <c r="A54" s="25"/>
      <c r="B54" s="29" t="s">
        <v>364</v>
      </c>
      <c r="C54" s="37">
        <f>'część (34)'!H$6</f>
        <v>0</v>
      </c>
      <c r="D54" s="38"/>
      <c r="E54" s="8"/>
    </row>
    <row r="55" spans="1:5" s="71" customFormat="1" ht="15">
      <c r="A55" s="25"/>
      <c r="B55" s="29" t="s">
        <v>369</v>
      </c>
      <c r="C55" s="37">
        <f>'część (35)'!H$6</f>
        <v>0</v>
      </c>
      <c r="D55" s="38"/>
      <c r="E55" s="8"/>
    </row>
    <row r="56" spans="1:5" s="71" customFormat="1" ht="15">
      <c r="A56" s="25"/>
      <c r="B56" s="29" t="s">
        <v>409</v>
      </c>
      <c r="C56" s="37">
        <f>'część (36)'!H$6</f>
        <v>0</v>
      </c>
      <c r="D56" s="38"/>
      <c r="E56" s="8"/>
    </row>
    <row r="57" spans="1:5" s="71" customFormat="1" ht="15">
      <c r="A57" s="25"/>
      <c r="B57" s="29" t="s">
        <v>411</v>
      </c>
      <c r="C57" s="37">
        <f>'część (37)'!H$6</f>
        <v>0</v>
      </c>
      <c r="D57" s="38"/>
      <c r="E57" s="8"/>
    </row>
    <row r="58" spans="1:5" s="71" customFormat="1" ht="15">
      <c r="A58" s="25"/>
      <c r="B58" s="29" t="s">
        <v>421</v>
      </c>
      <c r="C58" s="37">
        <f>'część (38)'!H$6</f>
        <v>0</v>
      </c>
      <c r="D58" s="38"/>
      <c r="E58" s="8"/>
    </row>
    <row r="59" spans="1:5" s="71" customFormat="1" ht="15">
      <c r="A59" s="25"/>
      <c r="B59" s="29" t="s">
        <v>429</v>
      </c>
      <c r="C59" s="37">
        <f>'część (39)'!H$6</f>
        <v>0</v>
      </c>
      <c r="D59" s="38"/>
      <c r="E59" s="8"/>
    </row>
    <row r="60" spans="1:5" s="71" customFormat="1" ht="15">
      <c r="A60" s="25"/>
      <c r="B60" s="29" t="s">
        <v>430</v>
      </c>
      <c r="C60" s="37">
        <f>'część (40)'!H$6</f>
        <v>0</v>
      </c>
      <c r="D60" s="38"/>
      <c r="E60" s="8"/>
    </row>
    <row r="61" spans="1:5" s="71" customFormat="1" ht="15">
      <c r="A61" s="25"/>
      <c r="B61" s="29" t="s">
        <v>433</v>
      </c>
      <c r="C61" s="37">
        <f>'część (41)'!H$6</f>
        <v>0</v>
      </c>
      <c r="D61" s="38"/>
      <c r="E61" s="8"/>
    </row>
    <row r="62" spans="1:5" s="71" customFormat="1" ht="12.75" customHeight="1">
      <c r="A62" s="25"/>
      <c r="B62" s="29" t="s">
        <v>441</v>
      </c>
      <c r="C62" s="37">
        <f>'część (42)'!H$6</f>
        <v>0</v>
      </c>
      <c r="D62" s="38"/>
      <c r="E62" s="8"/>
    </row>
    <row r="63" spans="1:5" s="71" customFormat="1" ht="15" customHeight="1">
      <c r="A63" s="25"/>
      <c r="B63" s="29" t="s">
        <v>452</v>
      </c>
      <c r="C63" s="37">
        <f>'część (43)'!H$6</f>
        <v>0</v>
      </c>
      <c r="D63" s="38"/>
      <c r="E63" s="8"/>
    </row>
    <row r="64" spans="1:5" s="71" customFormat="1" ht="17.25" customHeight="1">
      <c r="A64" s="25"/>
      <c r="B64" s="29" t="s">
        <v>455</v>
      </c>
      <c r="C64" s="37">
        <f>'część (44)'!H$6</f>
        <v>0</v>
      </c>
      <c r="D64" s="38"/>
      <c r="E64" s="8"/>
    </row>
    <row r="65" spans="1:5" s="71" customFormat="1" ht="15.75" customHeight="1">
      <c r="A65" s="25"/>
      <c r="B65" s="29" t="s">
        <v>457</v>
      </c>
      <c r="C65" s="37">
        <f>'część (45)'!H$6</f>
        <v>0</v>
      </c>
      <c r="D65" s="38"/>
      <c r="E65" s="8"/>
    </row>
    <row r="66" spans="1:4" ht="15">
      <c r="A66" s="25"/>
      <c r="B66" s="29" t="s">
        <v>464</v>
      </c>
      <c r="C66" s="37">
        <f>'część (46)'!H$6</f>
        <v>0</v>
      </c>
      <c r="D66" s="38"/>
    </row>
    <row r="67" spans="1:4" ht="2.25" customHeight="1">
      <c r="A67" s="25"/>
      <c r="B67" s="25"/>
      <c r="C67" s="39"/>
      <c r="D67" s="38"/>
    </row>
    <row r="68" spans="1:4" ht="2.25" customHeight="1">
      <c r="A68" s="25"/>
      <c r="B68" s="25"/>
      <c r="C68" s="39"/>
      <c r="D68" s="38"/>
    </row>
    <row r="69" spans="1:4" ht="0.75" customHeight="1">
      <c r="A69" s="25"/>
      <c r="B69" s="25"/>
      <c r="C69" s="39"/>
      <c r="D69" s="38"/>
    </row>
    <row r="70" spans="1:4" ht="2.25" customHeight="1">
      <c r="A70" s="25"/>
      <c r="B70" s="25"/>
      <c r="C70" s="39"/>
      <c r="D70" s="38"/>
    </row>
    <row r="71" spans="1:4" ht="5.25" customHeight="1" hidden="1">
      <c r="A71" s="25"/>
      <c r="B71" s="25"/>
      <c r="C71" s="39"/>
      <c r="D71" s="38"/>
    </row>
    <row r="72" spans="1:4" ht="74.25" customHeight="1">
      <c r="A72" s="25" t="s">
        <v>4</v>
      </c>
      <c r="B72" s="216" t="s">
        <v>277</v>
      </c>
      <c r="C72" s="216"/>
      <c r="D72" s="216"/>
    </row>
    <row r="73" spans="1:4" ht="15.75" customHeight="1">
      <c r="A73" s="25" t="s">
        <v>5</v>
      </c>
      <c r="B73" s="212" t="s">
        <v>278</v>
      </c>
      <c r="C73" s="212"/>
      <c r="D73" s="212"/>
    </row>
    <row r="74" spans="1:4" ht="66" customHeight="1">
      <c r="A74" s="25" t="s">
        <v>6</v>
      </c>
      <c r="B74" s="211" t="s">
        <v>487</v>
      </c>
      <c r="C74" s="211"/>
      <c r="D74" s="211"/>
    </row>
    <row r="75" spans="1:4" ht="30" customHeight="1">
      <c r="A75" s="25" t="s">
        <v>43</v>
      </c>
      <c r="B75" s="211" t="s">
        <v>279</v>
      </c>
      <c r="C75" s="211"/>
      <c r="D75" s="211"/>
    </row>
    <row r="76" spans="1:4" s="16" customFormat="1" ht="132.75" customHeight="1">
      <c r="A76" s="25" t="s">
        <v>49</v>
      </c>
      <c r="B76" s="213" t="s">
        <v>472</v>
      </c>
      <c r="C76" s="213"/>
      <c r="D76" s="213"/>
    </row>
    <row r="77" spans="1:4" s="16" customFormat="1" ht="64.5" customHeight="1">
      <c r="A77" s="25" t="s">
        <v>7</v>
      </c>
      <c r="B77" s="209" t="s">
        <v>283</v>
      </c>
      <c r="C77" s="209"/>
      <c r="D77" s="209"/>
    </row>
    <row r="78" spans="1:4" s="16" customFormat="1" ht="78" customHeight="1">
      <c r="A78" s="25" t="s">
        <v>8</v>
      </c>
      <c r="B78" s="209" t="s">
        <v>284</v>
      </c>
      <c r="C78" s="209"/>
      <c r="D78" s="209"/>
    </row>
    <row r="79" spans="1:4" s="16" customFormat="1" ht="60.75" customHeight="1">
      <c r="A79" s="25" t="s">
        <v>21</v>
      </c>
      <c r="B79" s="216" t="s">
        <v>285</v>
      </c>
      <c r="C79" s="216"/>
      <c r="D79" s="216"/>
    </row>
    <row r="80" spans="1:4" ht="31.5" customHeight="1">
      <c r="A80" s="25" t="s">
        <v>48</v>
      </c>
      <c r="B80" s="209" t="s">
        <v>280</v>
      </c>
      <c r="C80" s="209"/>
      <c r="D80" s="209"/>
    </row>
    <row r="81" spans="1:4" ht="30" customHeight="1">
      <c r="A81" s="25" t="s">
        <v>1</v>
      </c>
      <c r="B81" s="217" t="s">
        <v>44</v>
      </c>
      <c r="C81" s="217"/>
      <c r="D81" s="217"/>
    </row>
    <row r="82" spans="1:4" ht="28.5" customHeight="1">
      <c r="A82" s="25" t="s">
        <v>0</v>
      </c>
      <c r="B82" s="209" t="s">
        <v>281</v>
      </c>
      <c r="C82" s="209"/>
      <c r="D82" s="209"/>
    </row>
    <row r="83" spans="1:4" ht="33.75" customHeight="1">
      <c r="A83" s="25" t="s">
        <v>51</v>
      </c>
      <c r="B83" s="209" t="s">
        <v>69</v>
      </c>
      <c r="C83" s="209"/>
      <c r="D83" s="209"/>
    </row>
    <row r="84" spans="1:4" ht="33.75" customHeight="1">
      <c r="A84" s="25"/>
      <c r="B84" s="209" t="s">
        <v>67</v>
      </c>
      <c r="C84" s="209"/>
      <c r="D84" s="209"/>
    </row>
    <row r="85" spans="1:4" ht="14.25" customHeight="1">
      <c r="A85" s="25"/>
      <c r="B85" s="218" t="s">
        <v>68</v>
      </c>
      <c r="C85" s="218"/>
      <c r="D85" s="218"/>
    </row>
    <row r="86" spans="1:4" ht="111" customHeight="1">
      <c r="A86" s="25" t="s">
        <v>52</v>
      </c>
      <c r="B86" s="216" t="s">
        <v>282</v>
      </c>
      <c r="C86" s="216"/>
      <c r="D86" s="216"/>
    </row>
    <row r="87" spans="1:4" ht="18" customHeight="1">
      <c r="A87" s="25" t="s">
        <v>286</v>
      </c>
      <c r="B87" s="40" t="s">
        <v>9</v>
      </c>
      <c r="C87" s="34"/>
      <c r="D87" s="25"/>
    </row>
    <row r="88" spans="1:4" ht="18" customHeight="1">
      <c r="A88" s="41"/>
      <c r="B88" s="200" t="s">
        <v>22</v>
      </c>
      <c r="C88" s="205"/>
      <c r="D88" s="201"/>
    </row>
    <row r="89" spans="1:4" ht="18" customHeight="1">
      <c r="A89" s="25"/>
      <c r="B89" s="200" t="s">
        <v>10</v>
      </c>
      <c r="C89" s="201"/>
      <c r="D89" s="29"/>
    </row>
    <row r="90" spans="1:4" ht="12.75" customHeight="1">
      <c r="A90" s="25"/>
      <c r="B90" s="203"/>
      <c r="C90" s="204"/>
      <c r="D90" s="29"/>
    </row>
    <row r="91" spans="1:4" ht="15.75" customHeight="1">
      <c r="A91" s="25"/>
      <c r="B91" s="203"/>
      <c r="C91" s="204"/>
      <c r="D91" s="29"/>
    </row>
    <row r="92" spans="1:4" ht="9.75" customHeight="1">
      <c r="A92" s="25"/>
      <c r="B92" s="43" t="s">
        <v>12</v>
      </c>
      <c r="C92" s="43"/>
      <c r="D92" s="26"/>
    </row>
    <row r="93" spans="1:4" ht="18" customHeight="1">
      <c r="A93" s="25"/>
      <c r="B93" s="200" t="s">
        <v>23</v>
      </c>
      <c r="C93" s="205"/>
      <c r="D93" s="201"/>
    </row>
    <row r="94" spans="1:4" ht="18" customHeight="1">
      <c r="A94" s="25"/>
      <c r="B94" s="44" t="s">
        <v>10</v>
      </c>
      <c r="C94" s="42" t="s">
        <v>11</v>
      </c>
      <c r="D94" s="45" t="s">
        <v>13</v>
      </c>
    </row>
    <row r="95" spans="1:4" ht="15.75" customHeight="1">
      <c r="A95" s="25"/>
      <c r="B95" s="46"/>
      <c r="C95" s="42"/>
      <c r="D95" s="47"/>
    </row>
    <row r="96" spans="1:4" ht="18" customHeight="1">
      <c r="A96" s="25"/>
      <c r="B96" s="46"/>
      <c r="C96" s="42"/>
      <c r="D96" s="47"/>
    </row>
    <row r="97" spans="1:4" ht="0.75" customHeight="1">
      <c r="A97" s="25"/>
      <c r="B97" s="43"/>
      <c r="C97" s="43"/>
      <c r="D97" s="26"/>
    </row>
    <row r="98" spans="1:4" ht="18" customHeight="1">
      <c r="A98" s="25"/>
      <c r="B98" s="200" t="s">
        <v>24</v>
      </c>
      <c r="C98" s="205"/>
      <c r="D98" s="201"/>
    </row>
    <row r="99" spans="1:4" ht="18" customHeight="1">
      <c r="A99" s="25"/>
      <c r="B99" s="200" t="s">
        <v>14</v>
      </c>
      <c r="C99" s="201"/>
      <c r="D99" s="29"/>
    </row>
    <row r="100" spans="1:4" ht="18" customHeight="1">
      <c r="A100" s="25"/>
      <c r="B100" s="202"/>
      <c r="C100" s="202"/>
      <c r="D100" s="29"/>
    </row>
    <row r="101" spans="2:4" ht="34.5" customHeight="1">
      <c r="B101" s="14"/>
      <c r="C101" s="17"/>
      <c r="D101" s="17"/>
    </row>
  </sheetData>
  <sheetProtection/>
  <mergeCells count="34">
    <mergeCell ref="B82:D82"/>
    <mergeCell ref="B81:D81"/>
    <mergeCell ref="B84:D84"/>
    <mergeCell ref="B83:D83"/>
    <mergeCell ref="B88:D88"/>
    <mergeCell ref="C15:D15"/>
    <mergeCell ref="B80:D80"/>
    <mergeCell ref="B85:D85"/>
    <mergeCell ref="B79:D79"/>
    <mergeCell ref="B86:D86"/>
    <mergeCell ref="C9:D9"/>
    <mergeCell ref="C10:D10"/>
    <mergeCell ref="C12:D12"/>
    <mergeCell ref="B78:D78"/>
    <mergeCell ref="B72:D72"/>
    <mergeCell ref="B18:D18"/>
    <mergeCell ref="B75:D75"/>
    <mergeCell ref="C6:D6"/>
    <mergeCell ref="C13:D13"/>
    <mergeCell ref="B77:D77"/>
    <mergeCell ref="C11:D11"/>
    <mergeCell ref="C14:D14"/>
    <mergeCell ref="C8:D8"/>
    <mergeCell ref="B74:D74"/>
    <mergeCell ref="B73:D73"/>
    <mergeCell ref="B76:D76"/>
    <mergeCell ref="C16:D16"/>
    <mergeCell ref="B89:C89"/>
    <mergeCell ref="B100:C100"/>
    <mergeCell ref="B90:C90"/>
    <mergeCell ref="B91:C91"/>
    <mergeCell ref="B93:D93"/>
    <mergeCell ref="B99:C99"/>
    <mergeCell ref="B98:D98"/>
  </mergeCells>
  <printOptions horizontalCentered="1"/>
  <pageMargins left="0.25" right="0.25" top="0.75" bottom="0.75" header="0.3" footer="0.3"/>
  <pageSetup fitToHeight="0" fitToWidth="1" horizontalDpi="600" verticalDpi="600" orientation="portrait" paperSize="9" scale="93" r:id="rId1"/>
  <rowBreaks count="1" manualBreakCount="1">
    <brk id="73" max="4"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T74"/>
  <sheetViews>
    <sheetView showGridLines="0" view="pageBreakPreview" zoomScale="80" zoomScaleNormal="80" zoomScaleSheetLayoutView="80" zoomScalePageLayoutView="80" workbookViewId="0" topLeftCell="A1">
      <selection activeCell="D29" sqref="D29"/>
    </sheetView>
  </sheetViews>
  <sheetFormatPr defaultColWidth="9.00390625" defaultRowHeight="12.75"/>
  <cols>
    <col min="1" max="1" width="5.125" style="34" customWidth="1"/>
    <col min="2" max="2" width="18.125" style="34" customWidth="1"/>
    <col min="3" max="3" width="16.125" style="34" customWidth="1"/>
    <col min="4" max="4" width="28.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4" width="15.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SUM(N11:N19)</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76</v>
      </c>
      <c r="F10" s="57"/>
      <c r="G10" s="30" t="str">
        <f>"Nazwa handlowa /
"&amp;C10&amp;" / 
"&amp;D10</f>
        <v>Nazwa handlowa /
Dawka / 
Postać/Opakowanie</v>
      </c>
      <c r="H10" s="30" t="s">
        <v>65</v>
      </c>
      <c r="I10" s="30" t="str">
        <f>B10</f>
        <v>Skład</v>
      </c>
      <c r="J10" s="30" t="s">
        <v>66</v>
      </c>
      <c r="K10" s="30" t="s">
        <v>40</v>
      </c>
      <c r="L10" s="30" t="s">
        <v>41</v>
      </c>
      <c r="M10" s="30" t="s">
        <v>42</v>
      </c>
      <c r="N10" s="30" t="s">
        <v>18</v>
      </c>
    </row>
    <row r="11" spans="1:14" s="40" customFormat="1" ht="44.25" customHeight="1">
      <c r="A11" s="58" t="s">
        <v>3</v>
      </c>
      <c r="B11" s="63" t="s">
        <v>125</v>
      </c>
      <c r="C11" s="63" t="s">
        <v>88</v>
      </c>
      <c r="D11" s="64" t="s">
        <v>81</v>
      </c>
      <c r="E11" s="65">
        <v>5400</v>
      </c>
      <c r="F11" s="75" t="s">
        <v>50</v>
      </c>
      <c r="G11" s="59" t="s">
        <v>64</v>
      </c>
      <c r="H11" s="30"/>
      <c r="I11" s="30"/>
      <c r="J11" s="30"/>
      <c r="K11" s="30"/>
      <c r="L11" s="59" t="str">
        <f>IF(K11=0,"0,00",IF(K11&gt;0,ROUND(E11/K11,2)))</f>
        <v>0,00</v>
      </c>
      <c r="M11" s="30"/>
      <c r="N11" s="60">
        <f>ROUND(L11*ROUND(M11,2),2)</f>
        <v>0</v>
      </c>
    </row>
    <row r="12" spans="1:14" s="40" customFormat="1" ht="47.25" customHeight="1">
      <c r="A12" s="58" t="s">
        <v>4</v>
      </c>
      <c r="B12" s="63" t="s">
        <v>125</v>
      </c>
      <c r="C12" s="63" t="s">
        <v>77</v>
      </c>
      <c r="D12" s="64" t="s">
        <v>81</v>
      </c>
      <c r="E12" s="65">
        <v>27000</v>
      </c>
      <c r="F12" s="75" t="s">
        <v>50</v>
      </c>
      <c r="G12" s="59" t="s">
        <v>64</v>
      </c>
      <c r="H12" s="30"/>
      <c r="I12" s="30"/>
      <c r="J12" s="30"/>
      <c r="K12" s="30"/>
      <c r="L12" s="59" t="str">
        <f>IF(K12=0,"0,00",IF(K12&gt;0,ROUND(E12/K12,2)))</f>
        <v>0,00</v>
      </c>
      <c r="M12" s="30"/>
      <c r="N12" s="60">
        <f>ROUND(L12*ROUND(M12,2),2)</f>
        <v>0</v>
      </c>
    </row>
    <row r="13" spans="1:14" s="40" customFormat="1" ht="47.25" customHeight="1">
      <c r="A13" s="58" t="s">
        <v>5</v>
      </c>
      <c r="B13" s="63" t="s">
        <v>125</v>
      </c>
      <c r="C13" s="63" t="s">
        <v>126</v>
      </c>
      <c r="D13" s="64" t="s">
        <v>81</v>
      </c>
      <c r="E13" s="65">
        <v>5400</v>
      </c>
      <c r="F13" s="75" t="s">
        <v>50</v>
      </c>
      <c r="G13" s="59" t="s">
        <v>64</v>
      </c>
      <c r="H13" s="30"/>
      <c r="I13" s="30"/>
      <c r="J13" s="30"/>
      <c r="K13" s="30"/>
      <c r="L13" s="59" t="str">
        <f aca="true" t="shared" si="0" ref="L13:L19">IF(K13=0,"0,00",IF(K13&gt;0,ROUND(E13/K13,2)))</f>
        <v>0,00</v>
      </c>
      <c r="M13" s="30"/>
      <c r="N13" s="60">
        <f aca="true" t="shared" si="1" ref="N13:N19">ROUND(L13*ROUND(M13,2),2)</f>
        <v>0</v>
      </c>
    </row>
    <row r="14" spans="1:14" s="40" customFormat="1" ht="47.25" customHeight="1">
      <c r="A14" s="58" t="s">
        <v>6</v>
      </c>
      <c r="B14" s="63" t="s">
        <v>124</v>
      </c>
      <c r="C14" s="63" t="s">
        <v>84</v>
      </c>
      <c r="D14" s="63" t="s">
        <v>290</v>
      </c>
      <c r="E14" s="66">
        <v>500</v>
      </c>
      <c r="F14" s="75" t="s">
        <v>50</v>
      </c>
      <c r="G14" s="59" t="s">
        <v>64</v>
      </c>
      <c r="H14" s="30"/>
      <c r="I14" s="30"/>
      <c r="J14" s="30"/>
      <c r="K14" s="30"/>
      <c r="L14" s="59" t="str">
        <f t="shared" si="0"/>
        <v>0,00</v>
      </c>
      <c r="M14" s="30"/>
      <c r="N14" s="60">
        <f t="shared" si="1"/>
        <v>0</v>
      </c>
    </row>
    <row r="15" spans="1:14" s="40" customFormat="1" ht="47.25" customHeight="1">
      <c r="A15" s="58" t="s">
        <v>43</v>
      </c>
      <c r="B15" s="67" t="s">
        <v>124</v>
      </c>
      <c r="C15" s="67" t="s">
        <v>78</v>
      </c>
      <c r="D15" s="63" t="s">
        <v>290</v>
      </c>
      <c r="E15" s="68">
        <v>500</v>
      </c>
      <c r="F15" s="75" t="s">
        <v>50</v>
      </c>
      <c r="G15" s="59" t="s">
        <v>64</v>
      </c>
      <c r="H15" s="30"/>
      <c r="I15" s="30"/>
      <c r="J15" s="30"/>
      <c r="K15" s="30"/>
      <c r="L15" s="59" t="str">
        <f t="shared" si="0"/>
        <v>0,00</v>
      </c>
      <c r="M15" s="30"/>
      <c r="N15" s="60">
        <f t="shared" si="1"/>
        <v>0</v>
      </c>
    </row>
    <row r="16" spans="1:14" s="40" customFormat="1" ht="47.25" customHeight="1">
      <c r="A16" s="58" t="s">
        <v>49</v>
      </c>
      <c r="B16" s="63" t="s">
        <v>124</v>
      </c>
      <c r="C16" s="63" t="s">
        <v>73</v>
      </c>
      <c r="D16" s="63" t="s">
        <v>290</v>
      </c>
      <c r="E16" s="66">
        <v>100</v>
      </c>
      <c r="F16" s="75" t="s">
        <v>50</v>
      </c>
      <c r="G16" s="59" t="s">
        <v>64</v>
      </c>
      <c r="H16" s="30"/>
      <c r="I16" s="30"/>
      <c r="J16" s="30"/>
      <c r="K16" s="30"/>
      <c r="L16" s="59" t="str">
        <f t="shared" si="0"/>
        <v>0,00</v>
      </c>
      <c r="M16" s="30"/>
      <c r="N16" s="60">
        <f t="shared" si="1"/>
        <v>0</v>
      </c>
    </row>
    <row r="17" spans="1:14" s="40" customFormat="1" ht="47.25" customHeight="1">
      <c r="A17" s="58" t="s">
        <v>7</v>
      </c>
      <c r="B17" s="63" t="s">
        <v>288</v>
      </c>
      <c r="C17" s="63" t="s">
        <v>127</v>
      </c>
      <c r="D17" s="64" t="s">
        <v>128</v>
      </c>
      <c r="E17" s="65">
        <v>180</v>
      </c>
      <c r="F17" s="75" t="s">
        <v>50</v>
      </c>
      <c r="G17" s="59" t="s">
        <v>64</v>
      </c>
      <c r="H17" s="30"/>
      <c r="I17" s="30"/>
      <c r="J17" s="30"/>
      <c r="K17" s="30"/>
      <c r="L17" s="59" t="str">
        <f t="shared" si="0"/>
        <v>0,00</v>
      </c>
      <c r="M17" s="30"/>
      <c r="N17" s="60">
        <f t="shared" si="1"/>
        <v>0</v>
      </c>
    </row>
    <row r="18" spans="1:14" s="40" customFormat="1" ht="47.25" customHeight="1">
      <c r="A18" s="58" t="s">
        <v>8</v>
      </c>
      <c r="B18" s="69" t="s">
        <v>129</v>
      </c>
      <c r="C18" s="69" t="s">
        <v>95</v>
      </c>
      <c r="D18" s="69" t="s">
        <v>105</v>
      </c>
      <c r="E18" s="70">
        <v>25000</v>
      </c>
      <c r="F18" s="75" t="s">
        <v>50</v>
      </c>
      <c r="G18" s="59" t="s">
        <v>64</v>
      </c>
      <c r="H18" s="30"/>
      <c r="I18" s="30"/>
      <c r="J18" s="30"/>
      <c r="K18" s="30"/>
      <c r="L18" s="59" t="str">
        <f t="shared" si="0"/>
        <v>0,00</v>
      </c>
      <c r="M18" s="30"/>
      <c r="N18" s="60">
        <f t="shared" si="1"/>
        <v>0</v>
      </c>
    </row>
    <row r="19" spans="1:14" ht="46.5" customHeight="1">
      <c r="A19" s="58" t="s">
        <v>21</v>
      </c>
      <c r="B19" s="64" t="s">
        <v>130</v>
      </c>
      <c r="C19" s="63" t="s">
        <v>78</v>
      </c>
      <c r="D19" s="64" t="s">
        <v>80</v>
      </c>
      <c r="E19" s="70">
        <v>27000</v>
      </c>
      <c r="F19" s="75" t="s">
        <v>50</v>
      </c>
      <c r="G19" s="59" t="s">
        <v>64</v>
      </c>
      <c r="H19" s="61"/>
      <c r="I19" s="61"/>
      <c r="J19" s="62"/>
      <c r="K19" s="59"/>
      <c r="L19" s="59" t="str">
        <f t="shared" si="0"/>
        <v>0,00</v>
      </c>
      <c r="M19" s="59"/>
      <c r="N19" s="60">
        <f t="shared" si="1"/>
        <v>0</v>
      </c>
    </row>
    <row r="20" ht="15">
      <c r="Q20" s="34"/>
    </row>
    <row r="21" spans="2:17" ht="15" customHeight="1">
      <c r="B21" s="222" t="s">
        <v>86</v>
      </c>
      <c r="C21" s="223"/>
      <c r="D21" s="223"/>
      <c r="E21" s="224"/>
      <c r="F21" s="225"/>
      <c r="G21" s="225"/>
      <c r="Q21" s="34"/>
    </row>
    <row r="22" spans="2:17" ht="15">
      <c r="B22" s="226" t="s">
        <v>289</v>
      </c>
      <c r="C22" s="227"/>
      <c r="D22" s="226"/>
      <c r="E22" s="227"/>
      <c r="F22" s="226"/>
      <c r="G22" s="227"/>
      <c r="Q22" s="34"/>
    </row>
    <row r="23" spans="2:17" ht="15">
      <c r="B23" s="219"/>
      <c r="C23" s="219"/>
      <c r="D23" s="219"/>
      <c r="E23" s="219"/>
      <c r="F23" s="219"/>
      <c r="G23" s="219"/>
      <c r="Q23" s="34"/>
    </row>
    <row r="24" spans="2:17" ht="15">
      <c r="B24" s="49"/>
      <c r="Q24" s="34"/>
    </row>
    <row r="25" spans="2:17" ht="15">
      <c r="B25" s="49"/>
      <c r="Q25" s="34"/>
    </row>
    <row r="26" spans="2:17" ht="15">
      <c r="B26" s="49"/>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72" ht="15">
      <c r="Q72" s="34"/>
    </row>
    <row r="73" ht="15">
      <c r="Q73" s="34"/>
    </row>
    <row r="74" ht="15">
      <c r="Q74" s="34"/>
    </row>
  </sheetData>
  <sheetProtection/>
  <mergeCells count="8">
    <mergeCell ref="G2:I2"/>
    <mergeCell ref="H6:I6"/>
    <mergeCell ref="B23:G23"/>
    <mergeCell ref="B21:D21"/>
    <mergeCell ref="E21:G21"/>
    <mergeCell ref="B22:C22"/>
    <mergeCell ref="D22:E22"/>
    <mergeCell ref="F22:G2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T82"/>
  <sheetViews>
    <sheetView showGridLines="0" view="pageBreakPreview" zoomScale="80" zoomScaleNormal="80" zoomScaleSheetLayoutView="80" zoomScalePageLayoutView="80" workbookViewId="0" topLeftCell="A1">
      <selection activeCell="B15" sqref="B15:G15"/>
    </sheetView>
  </sheetViews>
  <sheetFormatPr defaultColWidth="9.00390625" defaultRowHeight="12.75"/>
  <cols>
    <col min="1" max="1" width="5.125" style="34" customWidth="1"/>
    <col min="2" max="2" width="23.875" style="34" customWidth="1"/>
    <col min="3" max="3" width="15.125" style="34" customWidth="1"/>
    <col min="4" max="4" width="24.7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120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45">
      <c r="A11" s="29" t="s">
        <v>3</v>
      </c>
      <c r="B11" s="72" t="s">
        <v>131</v>
      </c>
      <c r="C11" s="64" t="s">
        <v>73</v>
      </c>
      <c r="D11" s="72" t="s">
        <v>80</v>
      </c>
      <c r="E11" s="73">
        <v>5400</v>
      </c>
      <c r="F11" s="74" t="s">
        <v>50</v>
      </c>
      <c r="G11" s="59" t="s">
        <v>64</v>
      </c>
      <c r="H11" s="61"/>
      <c r="I11" s="61"/>
      <c r="J11" s="62"/>
      <c r="K11" s="59"/>
      <c r="L11" s="59" t="str">
        <f>IF(K11=0,"0,00",IF(K11&gt;0,ROUND(E11/K11,2)))</f>
        <v>0,00</v>
      </c>
      <c r="M11" s="59"/>
      <c r="N11" s="60">
        <f>ROUND(L11*ROUND(M11,2),2)</f>
        <v>0</v>
      </c>
    </row>
    <row r="12" ht="15">
      <c r="Q12" s="34"/>
    </row>
    <row r="13" spans="2:17" ht="21" customHeight="1">
      <c r="B13" s="219"/>
      <c r="C13" s="219"/>
      <c r="D13" s="219"/>
      <c r="E13" s="219"/>
      <c r="F13" s="219"/>
      <c r="G13" s="219"/>
      <c r="Q13" s="34"/>
    </row>
    <row r="14" spans="2:17" ht="21" customHeight="1">
      <c r="B14" s="219"/>
      <c r="C14" s="219"/>
      <c r="D14" s="219"/>
      <c r="E14" s="219"/>
      <c r="F14" s="219"/>
      <c r="G14" s="219"/>
      <c r="Q14" s="34"/>
    </row>
    <row r="15" spans="2:17" ht="20.25" customHeight="1">
      <c r="B15" s="219"/>
      <c r="C15" s="219"/>
      <c r="D15" s="219"/>
      <c r="E15" s="219"/>
      <c r="F15" s="219"/>
      <c r="G15" s="219"/>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sheetData>
  <sheetProtection/>
  <mergeCells count="5">
    <mergeCell ref="G2:I2"/>
    <mergeCell ref="H6:I6"/>
    <mergeCell ref="B13:G13"/>
    <mergeCell ref="B14:G14"/>
    <mergeCell ref="B15:G15"/>
  </mergeCells>
  <printOptions horizontalCentered="1"/>
  <pageMargins left="0.25" right="0.25" top="0.75" bottom="0.75" header="0.3" footer="0.3"/>
  <pageSetup fitToHeight="0"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T189"/>
  <sheetViews>
    <sheetView showGridLines="0" view="pageBreakPreview" zoomScale="80" zoomScaleNormal="80" zoomScaleSheetLayoutView="80" zoomScalePageLayoutView="80" workbookViewId="0" topLeftCell="A1">
      <selection activeCell="G25" sqref="G25"/>
    </sheetView>
  </sheetViews>
  <sheetFormatPr defaultColWidth="9.00390625" defaultRowHeight="12.75"/>
  <cols>
    <col min="1" max="1" width="5.125" style="34" customWidth="1"/>
    <col min="2" max="2" width="22.875" style="34" customWidth="1"/>
    <col min="3" max="3" width="12.25390625" style="34" customWidth="1"/>
    <col min="4" max="4" width="26.1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3</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s="40" customFormat="1" ht="73.5" customHeight="1">
      <c r="A11" s="29" t="s">
        <v>102</v>
      </c>
      <c r="B11" s="64" t="s">
        <v>132</v>
      </c>
      <c r="C11" s="64" t="s">
        <v>133</v>
      </c>
      <c r="D11" s="64" t="s">
        <v>291</v>
      </c>
      <c r="E11" s="76">
        <v>1200</v>
      </c>
      <c r="F11" s="75" t="s">
        <v>50</v>
      </c>
      <c r="G11" s="59" t="s">
        <v>64</v>
      </c>
      <c r="H11" s="30"/>
      <c r="I11" s="30"/>
      <c r="J11" s="30"/>
      <c r="K11" s="30"/>
      <c r="L11" s="59" t="str">
        <f>IF(K11=0,"0,00",IF(K11&gt;0,ROUND(E11/K11,2)))</f>
        <v>0,00</v>
      </c>
      <c r="M11" s="30"/>
      <c r="N11" s="60">
        <f>ROUND(L11*ROUND(M11,2),2)</f>
        <v>0</v>
      </c>
    </row>
    <row r="12" spans="1:14" ht="64.5" customHeight="1">
      <c r="A12" s="29" t="s">
        <v>4</v>
      </c>
      <c r="B12" s="64" t="s">
        <v>132</v>
      </c>
      <c r="C12" s="64" t="s">
        <v>134</v>
      </c>
      <c r="D12" s="64" t="s">
        <v>177</v>
      </c>
      <c r="E12" s="76">
        <v>1200</v>
      </c>
      <c r="F12" s="74" t="s">
        <v>50</v>
      </c>
      <c r="G12" s="59" t="s">
        <v>64</v>
      </c>
      <c r="H12" s="61"/>
      <c r="I12" s="61"/>
      <c r="J12" s="62"/>
      <c r="K12" s="59"/>
      <c r="L12" s="59" t="str">
        <f>IF(K12=0,"0,00",IF(K12&gt;0,ROUND(E12/K12,2)))</f>
        <v>0,00</v>
      </c>
      <c r="M12" s="59"/>
      <c r="N12" s="60">
        <f>ROUND(L12*ROUND(M12,2),2)</f>
        <v>0</v>
      </c>
    </row>
    <row r="13" ht="15">
      <c r="Q13" s="34"/>
    </row>
    <row r="14" spans="2:17" ht="17.25" customHeight="1">
      <c r="B14" s="219" t="s">
        <v>87</v>
      </c>
      <c r="C14" s="219"/>
      <c r="D14" s="219"/>
      <c r="E14" s="219"/>
      <c r="F14" s="219"/>
      <c r="G14" s="219"/>
      <c r="H14" s="219"/>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sheetData>
  <sheetProtection/>
  <mergeCells count="3">
    <mergeCell ref="G2:I2"/>
    <mergeCell ref="H6:I6"/>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T94"/>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34" customWidth="1"/>
    <col min="2" max="2" width="24.125" style="34" customWidth="1"/>
    <col min="3" max="3" width="14.75390625" style="34" customWidth="1"/>
    <col min="4" max="4" width="26.7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4</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s="40" customFormat="1" ht="48" customHeight="1">
      <c r="A11" s="29" t="s">
        <v>102</v>
      </c>
      <c r="B11" s="77" t="s">
        <v>135</v>
      </c>
      <c r="C11" s="78" t="s">
        <v>92</v>
      </c>
      <c r="D11" s="78" t="s">
        <v>80</v>
      </c>
      <c r="E11" s="79">
        <v>450</v>
      </c>
      <c r="F11" s="75" t="s">
        <v>50</v>
      </c>
      <c r="G11" s="59" t="s">
        <v>64</v>
      </c>
      <c r="H11" s="30"/>
      <c r="I11" s="30"/>
      <c r="J11" s="30"/>
      <c r="K11" s="30"/>
      <c r="L11" s="59" t="str">
        <f>IF(K11=0,"0,00",IF(K11&gt;0,ROUND(E11/K11,2)))</f>
        <v>0,00</v>
      </c>
      <c r="M11" s="30"/>
      <c r="N11" s="60">
        <f>ROUND(L11*ROUND(M11,2),2)</f>
        <v>0</v>
      </c>
    </row>
    <row r="12" spans="1:14" ht="54.75" customHeight="1">
      <c r="A12" s="29" t="s">
        <v>97</v>
      </c>
      <c r="B12" s="77" t="s">
        <v>135</v>
      </c>
      <c r="C12" s="78" t="s">
        <v>95</v>
      </c>
      <c r="D12" s="78" t="s">
        <v>80</v>
      </c>
      <c r="E12" s="79">
        <v>3600</v>
      </c>
      <c r="F12" s="74" t="s">
        <v>50</v>
      </c>
      <c r="G12" s="59" t="s">
        <v>64</v>
      </c>
      <c r="H12" s="61"/>
      <c r="I12" s="61"/>
      <c r="J12" s="62"/>
      <c r="K12" s="59"/>
      <c r="L12" s="59" t="str">
        <f>IF(K12=0,"0,00",IF(K12&gt;0,ROUND(E12/K12,2)))</f>
        <v>0,00</v>
      </c>
      <c r="M12" s="59"/>
      <c r="N12" s="60">
        <f>ROUND(L12*ROUND(M12,2),2)</f>
        <v>0</v>
      </c>
    </row>
    <row r="13" ht="15">
      <c r="Q13" s="34"/>
    </row>
    <row r="14" spans="2:17" ht="20.25" customHeight="1">
      <c r="B14" s="219" t="s">
        <v>86</v>
      </c>
      <c r="C14" s="219"/>
      <c r="D14" s="219"/>
      <c r="E14" s="219"/>
      <c r="F14" s="219"/>
      <c r="G14" s="219"/>
      <c r="H14" s="219"/>
      <c r="Q14" s="34"/>
    </row>
    <row r="15" spans="2:17" ht="22.5" customHeight="1">
      <c r="B15" s="219"/>
      <c r="C15" s="219"/>
      <c r="D15" s="219"/>
      <c r="E15" s="219"/>
      <c r="F15" s="219"/>
      <c r="G15" s="219"/>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sheetData>
  <sheetProtection/>
  <mergeCells count="4">
    <mergeCell ref="G2:I2"/>
    <mergeCell ref="H6:I6"/>
    <mergeCell ref="B15:G15"/>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T63"/>
  <sheetViews>
    <sheetView showGridLines="0" view="pageBreakPreview" zoomScale="80" zoomScaleNormal="80" zoomScaleSheetLayoutView="80" zoomScalePageLayoutView="80" workbookViewId="0" topLeftCell="A1">
      <selection activeCell="E11" sqref="E11"/>
    </sheetView>
  </sheetViews>
  <sheetFormatPr defaultColWidth="9.00390625" defaultRowHeight="12.75"/>
  <cols>
    <col min="1" max="1" width="5.125" style="34" customWidth="1"/>
    <col min="2" max="2" width="24.625" style="34" customWidth="1"/>
    <col min="3" max="3" width="24.75390625" style="34" customWidth="1"/>
    <col min="4" max="4" width="28.1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8.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5</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66.7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51" customHeight="1">
      <c r="A11" s="29" t="s">
        <v>3</v>
      </c>
      <c r="B11" s="63" t="s">
        <v>136</v>
      </c>
      <c r="C11" s="63" t="s">
        <v>137</v>
      </c>
      <c r="D11" s="63" t="s">
        <v>138</v>
      </c>
      <c r="E11" s="76">
        <v>20000</v>
      </c>
      <c r="F11" s="74" t="s">
        <v>50</v>
      </c>
      <c r="G11" s="59" t="s">
        <v>64</v>
      </c>
      <c r="H11" s="61"/>
      <c r="I11" s="61"/>
      <c r="J11" s="62"/>
      <c r="K11" s="59"/>
      <c r="L11" s="59" t="str">
        <f>IF(K11=0,"0,00",IF(K11&gt;0,ROUND(E11/K11,2)))</f>
        <v>0,00</v>
      </c>
      <c r="M11" s="59"/>
      <c r="N11" s="60">
        <f>ROUND(L11*ROUND(M11,2),2)</f>
        <v>0</v>
      </c>
    </row>
    <row r="12" ht="15">
      <c r="Q12" s="34"/>
    </row>
    <row r="13" spans="2:17" ht="16.5" customHeight="1">
      <c r="B13" s="219"/>
      <c r="C13" s="219"/>
      <c r="D13" s="219"/>
      <c r="E13" s="219"/>
      <c r="F13" s="219"/>
      <c r="G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sheetData>
  <sheetProtection/>
  <mergeCells count="3">
    <mergeCell ref="G2:I2"/>
    <mergeCell ref="H6:I6"/>
    <mergeCell ref="B13:G13"/>
  </mergeCells>
  <printOptions horizontalCentered="1"/>
  <pageMargins left="0.25" right="0.25" top="0.75" bottom="0.75" header="0.3" footer="0.3"/>
  <pageSetup fitToHeight="0" fitToWidth="1" horizontalDpi="600" verticalDpi="600" orientation="landscape" paperSize="9" scale="58" r:id="rId1"/>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T170"/>
  <sheetViews>
    <sheetView showGridLines="0" view="pageBreakPreview" zoomScale="80" zoomScaleNormal="80" zoomScaleSheetLayoutView="80" zoomScalePageLayoutView="80" workbookViewId="0" topLeftCell="A1">
      <selection activeCell="G30" sqref="G30"/>
    </sheetView>
  </sheetViews>
  <sheetFormatPr defaultColWidth="9.00390625" defaultRowHeight="12.75"/>
  <cols>
    <col min="1" max="1" width="5.125" style="34" customWidth="1"/>
    <col min="2" max="2" width="22.375" style="34" customWidth="1"/>
    <col min="3" max="3" width="18.125" style="34" customWidth="1"/>
    <col min="4" max="4" width="3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8.3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6</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1.25" customHeight="1">
      <c r="A10" s="30" t="s">
        <v>47</v>
      </c>
      <c r="B10" s="30" t="s">
        <v>16</v>
      </c>
      <c r="C10" s="30" t="s">
        <v>17</v>
      </c>
      <c r="D10" s="30" t="s">
        <v>63</v>
      </c>
      <c r="E10" s="56" t="s">
        <v>70</v>
      </c>
      <c r="F10" s="57"/>
      <c r="G10" s="30" t="str">
        <f>"Nazwa handlowa /
"&amp;C10&amp;" / 
"&amp;D10</f>
        <v>Nazwa handlowa /
Dawka / 
Postać /Opakowanie</v>
      </c>
      <c r="H10" s="30" t="s">
        <v>96</v>
      </c>
      <c r="I10" s="30" t="str">
        <f>B10</f>
        <v>Skład</v>
      </c>
      <c r="J10" s="30" t="s">
        <v>99</v>
      </c>
      <c r="K10" s="30" t="s">
        <v>40</v>
      </c>
      <c r="L10" s="30" t="s">
        <v>41</v>
      </c>
      <c r="M10" s="30" t="s">
        <v>42</v>
      </c>
      <c r="N10" s="30" t="s">
        <v>18</v>
      </c>
    </row>
    <row r="11" spans="1:14" ht="48" customHeight="1">
      <c r="A11" s="29" t="s">
        <v>3</v>
      </c>
      <c r="B11" s="63" t="s">
        <v>139</v>
      </c>
      <c r="C11" s="63" t="s">
        <v>140</v>
      </c>
      <c r="D11" s="63" t="s">
        <v>80</v>
      </c>
      <c r="E11" s="76">
        <v>1410</v>
      </c>
      <c r="F11" s="74" t="s">
        <v>50</v>
      </c>
      <c r="G11" s="59" t="s">
        <v>64</v>
      </c>
      <c r="H11" s="61"/>
      <c r="I11" s="61"/>
      <c r="J11" s="62"/>
      <c r="K11" s="59"/>
      <c r="L11" s="59" t="str">
        <f>IF(K11=0,"0,00",IF(K11&gt;0,ROUND(E11/K11,2)))</f>
        <v>0,00</v>
      </c>
      <c r="M11" s="59"/>
      <c r="N11" s="60">
        <f>ROUND(L11*ROUND(M11,2),2)</f>
        <v>0</v>
      </c>
    </row>
    <row r="12" spans="1:17" ht="45">
      <c r="A12" s="29" t="s">
        <v>4</v>
      </c>
      <c r="B12" s="63" t="s">
        <v>141</v>
      </c>
      <c r="C12" s="63" t="s">
        <v>83</v>
      </c>
      <c r="D12" s="63" t="s">
        <v>80</v>
      </c>
      <c r="E12" s="76">
        <v>100</v>
      </c>
      <c r="F12" s="74" t="s">
        <v>50</v>
      </c>
      <c r="G12" s="59" t="s">
        <v>64</v>
      </c>
      <c r="H12" s="80"/>
      <c r="I12" s="80"/>
      <c r="J12" s="29"/>
      <c r="K12" s="29"/>
      <c r="L12" s="59" t="str">
        <f>IF(K12=0,"0,00",IF(K12&gt;0,ROUND(E12/K12,2)))</f>
        <v>0,00</v>
      </c>
      <c r="M12" s="29"/>
      <c r="N12" s="60">
        <f>ROUND(L12*ROUND(M12,2),2)</f>
        <v>0</v>
      </c>
      <c r="Q12" s="34"/>
    </row>
    <row r="13" ht="15">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T63"/>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17.875" style="34" customWidth="1"/>
    <col min="3" max="3" width="13.75390625" style="34" customWidth="1"/>
    <col min="4" max="4" width="20.1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8.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7</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65</v>
      </c>
      <c r="I10" s="30" t="str">
        <f>B10</f>
        <v>Skład</v>
      </c>
      <c r="J10" s="30" t="s">
        <v>66</v>
      </c>
      <c r="K10" s="30" t="s">
        <v>40</v>
      </c>
      <c r="L10" s="30" t="s">
        <v>41</v>
      </c>
      <c r="M10" s="30" t="s">
        <v>42</v>
      </c>
      <c r="N10" s="30" t="s">
        <v>18</v>
      </c>
    </row>
    <row r="11" spans="1:14" s="40" customFormat="1" ht="78" customHeight="1">
      <c r="A11" s="29" t="s">
        <v>3</v>
      </c>
      <c r="B11" s="64" t="s">
        <v>142</v>
      </c>
      <c r="C11" s="64" t="s">
        <v>104</v>
      </c>
      <c r="D11" s="64" t="s">
        <v>143</v>
      </c>
      <c r="E11" s="66">
        <v>50</v>
      </c>
      <c r="F11" s="75" t="s">
        <v>50</v>
      </c>
      <c r="G11" s="59" t="s">
        <v>64</v>
      </c>
      <c r="H11" s="30"/>
      <c r="I11" s="30"/>
      <c r="J11" s="30"/>
      <c r="K11" s="30"/>
      <c r="L11" s="59" t="str">
        <f>IF(K11=0,"0,00",IF(K11&gt;0,ROUND(E11/K11,2)))</f>
        <v>0,00</v>
      </c>
      <c r="M11" s="30"/>
      <c r="N11" s="60">
        <f>ROUND(L11*ROUND(M11,2),2)</f>
        <v>0</v>
      </c>
    </row>
    <row r="12" ht="15">
      <c r="Q12" s="34"/>
    </row>
    <row r="13" ht="15">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63" ht="15">
      <c r="Q63"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T57"/>
  <sheetViews>
    <sheetView showGridLines="0" view="pageBreakPreview" zoomScale="80" zoomScaleNormal="80" zoomScaleSheetLayoutView="80" zoomScalePageLayoutView="80" workbookViewId="0" topLeftCell="A1">
      <selection activeCell="E11" sqref="E11"/>
    </sheetView>
  </sheetViews>
  <sheetFormatPr defaultColWidth="9.00390625" defaultRowHeight="12.75"/>
  <cols>
    <col min="1" max="1" width="5.125" style="1" customWidth="1"/>
    <col min="2" max="2" width="21.375" style="1" customWidth="1"/>
    <col min="3" max="3" width="17.375" style="1" customWidth="1"/>
    <col min="4" max="4" width="26.25390625" style="1" customWidth="1"/>
    <col min="5" max="5" width="10.625" style="15"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19.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DFP.271.66.2021.ADB</v>
      </c>
      <c r="N1" s="18" t="s">
        <v>287</v>
      </c>
      <c r="S1" s="2"/>
      <c r="T1" s="2"/>
    </row>
    <row r="2" spans="7:9" ht="15">
      <c r="G2" s="228"/>
      <c r="H2" s="228"/>
      <c r="I2" s="228"/>
    </row>
    <row r="3" ht="15">
      <c r="N3" s="18" t="s">
        <v>71</v>
      </c>
    </row>
    <row r="4" spans="2:17" ht="15">
      <c r="B4" s="4" t="s">
        <v>15</v>
      </c>
      <c r="C4" s="5">
        <v>8</v>
      </c>
      <c r="D4" s="6"/>
      <c r="E4" s="13"/>
      <c r="F4" s="8"/>
      <c r="G4" s="7" t="s">
        <v>20</v>
      </c>
      <c r="H4" s="8"/>
      <c r="I4" s="6"/>
      <c r="J4" s="8"/>
      <c r="K4" s="8"/>
      <c r="L4" s="8"/>
      <c r="M4" s="8"/>
      <c r="N4" s="8"/>
      <c r="Q4" s="1"/>
    </row>
    <row r="5" spans="2:17" ht="15">
      <c r="B5" s="4"/>
      <c r="C5" s="6"/>
      <c r="D5" s="6"/>
      <c r="E5" s="13"/>
      <c r="F5" s="8"/>
      <c r="G5" s="7"/>
      <c r="H5" s="8"/>
      <c r="I5" s="6"/>
      <c r="J5" s="8"/>
      <c r="K5" s="8"/>
      <c r="L5" s="8"/>
      <c r="M5" s="8"/>
      <c r="N5" s="8"/>
      <c r="Q5" s="1"/>
    </row>
    <row r="6" spans="1:17" ht="15">
      <c r="A6" s="4"/>
      <c r="B6" s="4"/>
      <c r="C6" s="9"/>
      <c r="D6" s="9"/>
      <c r="E6" s="13"/>
      <c r="F6" s="8"/>
      <c r="G6" s="10" t="s">
        <v>2</v>
      </c>
      <c r="H6" s="229">
        <f>SUM(N11:N11)</f>
        <v>0</v>
      </c>
      <c r="I6" s="230"/>
      <c r="Q6" s="1"/>
    </row>
    <row r="7" spans="1:17" ht="15">
      <c r="A7" s="4"/>
      <c r="C7" s="8"/>
      <c r="D7" s="8"/>
      <c r="E7" s="13"/>
      <c r="F7" s="8"/>
      <c r="G7" s="8"/>
      <c r="H7" s="8"/>
      <c r="I7" s="8"/>
      <c r="J7" s="8"/>
      <c r="K7" s="8"/>
      <c r="L7" s="8"/>
      <c r="Q7" s="1"/>
    </row>
    <row r="8" spans="1:17" ht="15">
      <c r="A8" s="4"/>
      <c r="B8" s="11"/>
      <c r="C8" s="12"/>
      <c r="D8" s="12"/>
      <c r="E8" s="12"/>
      <c r="F8" s="12"/>
      <c r="G8" s="12"/>
      <c r="H8" s="12"/>
      <c r="I8" s="12"/>
      <c r="J8" s="12"/>
      <c r="K8" s="12"/>
      <c r="L8" s="12"/>
      <c r="Q8" s="1"/>
    </row>
    <row r="9" spans="2:17" ht="15">
      <c r="B9" s="4"/>
      <c r="Q9" s="1"/>
    </row>
    <row r="10" spans="1:14" s="4" customFormat="1" ht="73.5" customHeight="1">
      <c r="A10" s="30" t="s">
        <v>47</v>
      </c>
      <c r="B10" s="30" t="s">
        <v>16</v>
      </c>
      <c r="C10" s="30" t="s">
        <v>17</v>
      </c>
      <c r="D10" s="30" t="s">
        <v>63</v>
      </c>
      <c r="E10" s="56" t="s">
        <v>70</v>
      </c>
      <c r="F10" s="57"/>
      <c r="G10" s="30" t="str">
        <f>"Nazwa handlowa /
"&amp;C10&amp;" / 
"&amp;D10</f>
        <v>Nazwa handlowa /
Dawka / 
Postać /Opakowanie</v>
      </c>
      <c r="H10" s="30" t="s">
        <v>89</v>
      </c>
      <c r="I10" s="30" t="str">
        <f>B10</f>
        <v>Skład</v>
      </c>
      <c r="J10" s="30" t="s">
        <v>66</v>
      </c>
      <c r="K10" s="30" t="s">
        <v>40</v>
      </c>
      <c r="L10" s="30" t="s">
        <v>41</v>
      </c>
      <c r="M10" s="30" t="s">
        <v>42</v>
      </c>
      <c r="N10" s="30" t="s">
        <v>18</v>
      </c>
    </row>
    <row r="11" spans="1:14" s="4" customFormat="1" ht="54.75" customHeight="1">
      <c r="A11" s="29" t="s">
        <v>3</v>
      </c>
      <c r="B11" s="81" t="s">
        <v>144</v>
      </c>
      <c r="C11" s="64" t="s">
        <v>145</v>
      </c>
      <c r="D11" s="82" t="s">
        <v>146</v>
      </c>
      <c r="E11" s="83">
        <v>60</v>
      </c>
      <c r="F11" s="75" t="s">
        <v>50</v>
      </c>
      <c r="G11" s="59" t="s">
        <v>64</v>
      </c>
      <c r="H11" s="30"/>
      <c r="I11" s="30"/>
      <c r="J11" s="30"/>
      <c r="K11" s="30"/>
      <c r="L11" s="59" t="str">
        <f>IF(K11=0,"0,00",IF(K11&gt;0,ROUND(E11/K11,2)))</f>
        <v>0,00</v>
      </c>
      <c r="M11" s="30"/>
      <c r="N11" s="60">
        <f>ROUND(L11*ROUND(M11,2),2)</f>
        <v>0</v>
      </c>
    </row>
    <row r="12" spans="1:17" ht="15">
      <c r="A12" s="8"/>
      <c r="B12" s="19"/>
      <c r="C12" s="19"/>
      <c r="D12" s="19"/>
      <c r="E12" s="20"/>
      <c r="F12" s="8"/>
      <c r="G12" s="21"/>
      <c r="H12" s="21"/>
      <c r="I12" s="21"/>
      <c r="J12" s="22"/>
      <c r="K12" s="21"/>
      <c r="L12" s="21"/>
      <c r="M12" s="21"/>
      <c r="N12" s="23"/>
      <c r="Q12" s="1"/>
    </row>
    <row r="13" spans="1:17" ht="15">
      <c r="A13" s="8"/>
      <c r="B13" s="231"/>
      <c r="C13" s="231"/>
      <c r="D13" s="231"/>
      <c r="E13" s="231"/>
      <c r="F13" s="231"/>
      <c r="G13" s="231"/>
      <c r="H13" s="231"/>
      <c r="I13" s="21"/>
      <c r="J13" s="22"/>
      <c r="K13" s="21"/>
      <c r="L13" s="21"/>
      <c r="M13" s="21"/>
      <c r="N13" s="23"/>
      <c r="Q13" s="1"/>
    </row>
    <row r="14" spans="1:17" ht="15">
      <c r="A14" s="8"/>
      <c r="B14" s="19"/>
      <c r="C14" s="19"/>
      <c r="D14" s="19"/>
      <c r="E14" s="20"/>
      <c r="F14" s="8"/>
      <c r="G14" s="21"/>
      <c r="H14" s="21"/>
      <c r="I14" s="21"/>
      <c r="J14" s="22"/>
      <c r="K14" s="21"/>
      <c r="L14" s="21"/>
      <c r="M14" s="21"/>
      <c r="N14" s="23"/>
      <c r="Q14" s="1"/>
    </row>
    <row r="15" spans="1:17" ht="15">
      <c r="A15" s="8"/>
      <c r="B15" s="19"/>
      <c r="C15" s="19"/>
      <c r="D15" s="19"/>
      <c r="E15" s="20"/>
      <c r="F15" s="8"/>
      <c r="G15" s="21"/>
      <c r="H15" s="21"/>
      <c r="I15" s="21"/>
      <c r="J15" s="22"/>
      <c r="K15" s="21"/>
      <c r="L15" s="21"/>
      <c r="M15" s="21"/>
      <c r="N15" s="23"/>
      <c r="Q15" s="1"/>
    </row>
    <row r="16" spans="1:17" ht="15">
      <c r="A16" s="8"/>
      <c r="B16" s="19"/>
      <c r="C16" s="19"/>
      <c r="D16" s="19"/>
      <c r="E16" s="20"/>
      <c r="F16" s="8"/>
      <c r="G16" s="21"/>
      <c r="H16" s="21"/>
      <c r="I16" s="21"/>
      <c r="J16" s="22"/>
      <c r="K16" s="21"/>
      <c r="L16" s="21"/>
      <c r="M16" s="21"/>
      <c r="N16" s="23"/>
      <c r="Q16" s="1"/>
    </row>
    <row r="17" spans="1:17" ht="15">
      <c r="A17" s="8"/>
      <c r="B17" s="19"/>
      <c r="C17" s="19"/>
      <c r="D17" s="19"/>
      <c r="E17" s="20"/>
      <c r="F17" s="8"/>
      <c r="G17" s="21"/>
      <c r="H17" s="21"/>
      <c r="I17" s="21"/>
      <c r="J17" s="22"/>
      <c r="K17" s="21"/>
      <c r="L17" s="21"/>
      <c r="M17" s="21"/>
      <c r="N17" s="23"/>
      <c r="Q17" s="1"/>
    </row>
    <row r="18" spans="1:17" ht="15">
      <c r="A18" s="8"/>
      <c r="B18" s="19"/>
      <c r="C18" s="19"/>
      <c r="D18" s="19"/>
      <c r="E18" s="20"/>
      <c r="F18" s="8"/>
      <c r="G18" s="21"/>
      <c r="H18" s="21"/>
      <c r="I18" s="21"/>
      <c r="J18" s="22"/>
      <c r="K18" s="21"/>
      <c r="L18" s="21"/>
      <c r="M18" s="21"/>
      <c r="N18" s="23"/>
      <c r="Q18" s="1"/>
    </row>
    <row r="19" spans="1:17" ht="15">
      <c r="A19" s="8"/>
      <c r="B19" s="19"/>
      <c r="C19" s="19"/>
      <c r="D19" s="19"/>
      <c r="E19" s="20"/>
      <c r="F19" s="8"/>
      <c r="G19" s="21"/>
      <c r="H19" s="21"/>
      <c r="I19" s="21"/>
      <c r="J19" s="22"/>
      <c r="K19" s="21"/>
      <c r="L19" s="21"/>
      <c r="M19" s="21"/>
      <c r="N19" s="23"/>
      <c r="Q19" s="1"/>
    </row>
    <row r="20" spans="1:17" ht="15">
      <c r="A20" s="8"/>
      <c r="B20" s="19"/>
      <c r="C20" s="19"/>
      <c r="D20" s="19"/>
      <c r="E20" s="20"/>
      <c r="F20" s="8"/>
      <c r="G20" s="21"/>
      <c r="H20" s="21"/>
      <c r="I20" s="21"/>
      <c r="J20" s="22"/>
      <c r="K20" s="21"/>
      <c r="L20" s="21"/>
      <c r="M20" s="21"/>
      <c r="N20" s="23"/>
      <c r="Q20" s="1"/>
    </row>
    <row r="21" spans="1:17" ht="15">
      <c r="A21" s="8"/>
      <c r="B21" s="19"/>
      <c r="C21" s="19"/>
      <c r="D21" s="19"/>
      <c r="E21" s="20"/>
      <c r="F21" s="8"/>
      <c r="G21" s="21"/>
      <c r="H21" s="21"/>
      <c r="I21" s="21"/>
      <c r="J21" s="22"/>
      <c r="K21" s="21"/>
      <c r="L21" s="21"/>
      <c r="M21" s="21"/>
      <c r="N21" s="23"/>
      <c r="Q21" s="1"/>
    </row>
    <row r="22" spans="1:17" ht="15">
      <c r="A22" s="8"/>
      <c r="B22" s="19"/>
      <c r="C22" s="19"/>
      <c r="D22" s="19"/>
      <c r="E22" s="20"/>
      <c r="F22" s="8"/>
      <c r="G22" s="21"/>
      <c r="H22" s="21"/>
      <c r="I22" s="21"/>
      <c r="J22" s="22"/>
      <c r="K22" s="21"/>
      <c r="L22" s="21"/>
      <c r="M22" s="21"/>
      <c r="N22" s="23"/>
      <c r="Q22" s="1"/>
    </row>
    <row r="23" spans="1:17" ht="15">
      <c r="A23" s="8"/>
      <c r="B23" s="19"/>
      <c r="C23" s="19"/>
      <c r="D23" s="19"/>
      <c r="E23" s="20"/>
      <c r="F23" s="8"/>
      <c r="G23" s="21"/>
      <c r="H23" s="21"/>
      <c r="I23" s="21"/>
      <c r="J23" s="22"/>
      <c r="K23" s="21"/>
      <c r="L23" s="21"/>
      <c r="M23" s="21"/>
      <c r="N23" s="23"/>
      <c r="Q23" s="1"/>
    </row>
    <row r="24" spans="1:17" ht="15">
      <c r="A24" s="8"/>
      <c r="B24" s="19"/>
      <c r="C24" s="19"/>
      <c r="D24" s="19"/>
      <c r="E24" s="20"/>
      <c r="F24" s="8"/>
      <c r="G24" s="21"/>
      <c r="H24" s="21"/>
      <c r="I24" s="21"/>
      <c r="J24" s="22"/>
      <c r="K24" s="21"/>
      <c r="L24" s="21"/>
      <c r="M24" s="21"/>
      <c r="N24" s="23"/>
      <c r="Q24" s="1"/>
    </row>
    <row r="25" spans="1:17" ht="15">
      <c r="A25" s="8"/>
      <c r="B25" s="19"/>
      <c r="C25" s="19"/>
      <c r="D25" s="19"/>
      <c r="E25" s="20"/>
      <c r="F25" s="8"/>
      <c r="G25" s="21"/>
      <c r="H25" s="21"/>
      <c r="I25" s="21"/>
      <c r="J25" s="22"/>
      <c r="K25" s="21"/>
      <c r="L25" s="21"/>
      <c r="M25" s="21"/>
      <c r="N25" s="23"/>
      <c r="Q25" s="1"/>
    </row>
    <row r="26" spans="1:17" ht="15">
      <c r="A26" s="8"/>
      <c r="B26" s="19"/>
      <c r="C26" s="19"/>
      <c r="D26" s="19"/>
      <c r="E26" s="20"/>
      <c r="F26" s="8"/>
      <c r="G26" s="21"/>
      <c r="H26" s="21"/>
      <c r="I26" s="21"/>
      <c r="J26" s="22"/>
      <c r="K26" s="21"/>
      <c r="L26" s="21"/>
      <c r="M26" s="21"/>
      <c r="N26" s="23"/>
      <c r="Q26" s="1"/>
    </row>
    <row r="27" spans="1:17" ht="15">
      <c r="A27" s="8"/>
      <c r="B27" s="19"/>
      <c r="C27" s="19"/>
      <c r="D27" s="19"/>
      <c r="E27" s="20"/>
      <c r="F27" s="8"/>
      <c r="G27" s="21"/>
      <c r="H27" s="21"/>
      <c r="I27" s="21"/>
      <c r="J27" s="22"/>
      <c r="K27" s="21"/>
      <c r="L27" s="21"/>
      <c r="M27" s="21"/>
      <c r="N27" s="23"/>
      <c r="Q27" s="1"/>
    </row>
    <row r="28" spans="1:17" ht="15">
      <c r="A28" s="8"/>
      <c r="B28" s="19"/>
      <c r="C28" s="19"/>
      <c r="D28" s="19"/>
      <c r="E28" s="20"/>
      <c r="F28" s="8"/>
      <c r="G28" s="21"/>
      <c r="H28" s="21"/>
      <c r="I28" s="21"/>
      <c r="J28" s="22"/>
      <c r="K28" s="21"/>
      <c r="L28" s="21"/>
      <c r="M28" s="21"/>
      <c r="N28" s="23"/>
      <c r="Q28" s="1"/>
    </row>
    <row r="29" spans="1:17" ht="15">
      <c r="A29" s="8"/>
      <c r="B29" s="19"/>
      <c r="C29" s="19"/>
      <c r="D29" s="19"/>
      <c r="E29" s="20"/>
      <c r="F29" s="8"/>
      <c r="G29" s="21"/>
      <c r="H29" s="21"/>
      <c r="I29" s="21"/>
      <c r="J29" s="22"/>
      <c r="K29" s="21"/>
      <c r="L29" s="21"/>
      <c r="M29" s="21"/>
      <c r="N29" s="23"/>
      <c r="Q29" s="1"/>
    </row>
    <row r="30" spans="1:17" ht="15">
      <c r="A30" s="8"/>
      <c r="B30" s="19"/>
      <c r="C30" s="19"/>
      <c r="D30" s="19"/>
      <c r="E30" s="20"/>
      <c r="F30" s="8"/>
      <c r="G30" s="21"/>
      <c r="H30" s="21"/>
      <c r="I30" s="21"/>
      <c r="J30" s="22"/>
      <c r="K30" s="21"/>
      <c r="L30" s="21"/>
      <c r="M30" s="21"/>
      <c r="N30" s="23"/>
      <c r="Q30" s="1"/>
    </row>
    <row r="31" spans="1:17" ht="15">
      <c r="A31" s="8"/>
      <c r="B31" s="19"/>
      <c r="C31" s="19"/>
      <c r="D31" s="19"/>
      <c r="E31" s="20"/>
      <c r="F31" s="8"/>
      <c r="G31" s="21"/>
      <c r="H31" s="21"/>
      <c r="I31" s="21"/>
      <c r="J31" s="22"/>
      <c r="K31" s="21"/>
      <c r="L31" s="21"/>
      <c r="M31" s="21"/>
      <c r="N31" s="23"/>
      <c r="Q31" s="1"/>
    </row>
    <row r="32" spans="1:17" ht="15">
      <c r="A32" s="8"/>
      <c r="B32" s="19"/>
      <c r="C32" s="19"/>
      <c r="D32" s="19"/>
      <c r="E32" s="20"/>
      <c r="F32" s="8"/>
      <c r="G32" s="21"/>
      <c r="H32" s="21"/>
      <c r="I32" s="21"/>
      <c r="J32" s="22"/>
      <c r="K32" s="21"/>
      <c r="L32" s="21"/>
      <c r="M32" s="21"/>
      <c r="N32" s="23"/>
      <c r="Q32" s="1"/>
    </row>
    <row r="33" spans="1:17" ht="14.25" customHeight="1">
      <c r="A33" s="8"/>
      <c r="B33" s="19"/>
      <c r="C33" s="19"/>
      <c r="D33" s="19"/>
      <c r="E33" s="20"/>
      <c r="F33" s="8"/>
      <c r="G33" s="21"/>
      <c r="H33" s="21"/>
      <c r="I33" s="21"/>
      <c r="J33" s="22"/>
      <c r="K33" s="21"/>
      <c r="L33" s="21"/>
      <c r="M33" s="21"/>
      <c r="N33" s="23"/>
      <c r="Q33" s="1"/>
    </row>
    <row r="34" ht="15">
      <c r="Q34" s="1"/>
    </row>
    <row r="35" ht="15">
      <c r="Q35" s="1"/>
    </row>
    <row r="36" spans="2:17" ht="15">
      <c r="B36" s="2"/>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sheetData>
  <sheetProtection/>
  <mergeCells count="3">
    <mergeCell ref="G2:I2"/>
    <mergeCell ref="H6:I6"/>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24.xml><?xml version="1.0" encoding="utf-8"?>
<worksheet xmlns="http://schemas.openxmlformats.org/spreadsheetml/2006/main" xmlns:r="http://schemas.openxmlformats.org/officeDocument/2006/relationships">
  <sheetPr>
    <tabColor theme="0" tint="-0.24997000396251678"/>
    <pageSetUpPr fitToPage="1"/>
  </sheetPr>
  <dimension ref="A1:T171"/>
  <sheetViews>
    <sheetView showGridLines="0" view="pageBreakPreview" zoomScale="80" zoomScaleNormal="80" zoomScaleSheetLayoutView="80" zoomScalePageLayoutView="80" workbookViewId="0" topLeftCell="A1">
      <selection activeCell="E12" sqref="E12"/>
    </sheetView>
  </sheetViews>
  <sheetFormatPr defaultColWidth="9.00390625" defaultRowHeight="12.75"/>
  <cols>
    <col min="1" max="1" width="5.125" style="34" customWidth="1"/>
    <col min="2" max="2" width="18.25390625" style="34" customWidth="1"/>
    <col min="3" max="3" width="10.875" style="34" customWidth="1"/>
    <col min="4"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9</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s="40" customFormat="1" ht="52.5" customHeight="1">
      <c r="A11" s="84" t="s">
        <v>102</v>
      </c>
      <c r="B11" s="63" t="s">
        <v>147</v>
      </c>
      <c r="C11" s="63" t="s">
        <v>148</v>
      </c>
      <c r="D11" s="63" t="s">
        <v>149</v>
      </c>
      <c r="E11" s="79">
        <v>2200</v>
      </c>
      <c r="F11" s="102" t="s">
        <v>50</v>
      </c>
      <c r="G11" s="85" t="s">
        <v>64</v>
      </c>
      <c r="H11" s="86"/>
      <c r="I11" s="86"/>
      <c r="J11" s="86"/>
      <c r="K11" s="86"/>
      <c r="L11" s="85" t="str">
        <f>IF(K11=0,"0,00",IF(K11&gt;0,ROUND(E11/K11,2)))</f>
        <v>0,00</v>
      </c>
      <c r="M11" s="86"/>
      <c r="N11" s="87">
        <f>ROUND(L11*ROUND(M11,2),2)</f>
        <v>0</v>
      </c>
    </row>
    <row r="12" spans="1:14" ht="51" customHeight="1">
      <c r="A12" s="84" t="s">
        <v>97</v>
      </c>
      <c r="B12" s="63" t="s">
        <v>147</v>
      </c>
      <c r="C12" s="63" t="s">
        <v>150</v>
      </c>
      <c r="D12" s="63" t="s">
        <v>149</v>
      </c>
      <c r="E12" s="79">
        <v>6000</v>
      </c>
      <c r="F12" s="75" t="s">
        <v>50</v>
      </c>
      <c r="G12" s="85" t="s">
        <v>64</v>
      </c>
      <c r="H12" s="88"/>
      <c r="I12" s="88"/>
      <c r="J12" s="89"/>
      <c r="K12" s="85"/>
      <c r="L12" s="85" t="str">
        <f>IF(K12=0,"0,00",IF(K12&gt;0,ROUND(E12/K12,2)))</f>
        <v>0,00</v>
      </c>
      <c r="M12" s="85"/>
      <c r="N12" s="87">
        <f>ROUND(L12*ROUND(M12,2),2)</f>
        <v>0</v>
      </c>
    </row>
    <row r="13" spans="1:14" ht="15">
      <c r="A13" s="90"/>
      <c r="B13" s="91"/>
      <c r="C13" s="91"/>
      <c r="D13" s="91"/>
      <c r="E13" s="92"/>
      <c r="F13" s="90"/>
      <c r="G13" s="93"/>
      <c r="H13" s="93"/>
      <c r="I13" s="93"/>
      <c r="J13" s="94"/>
      <c r="K13" s="93"/>
      <c r="L13" s="93"/>
      <c r="M13" s="93"/>
      <c r="N13" s="95"/>
    </row>
    <row r="14" spans="1:17" ht="15">
      <c r="A14" s="25"/>
      <c r="B14" s="232" t="s">
        <v>103</v>
      </c>
      <c r="C14" s="232"/>
      <c r="D14" s="232"/>
      <c r="E14" s="232"/>
      <c r="F14" s="232"/>
      <c r="G14" s="232"/>
      <c r="H14" s="232"/>
      <c r="I14" s="97"/>
      <c r="J14" s="98"/>
      <c r="K14" s="97"/>
      <c r="L14" s="97"/>
      <c r="M14" s="97"/>
      <c r="N14" s="99"/>
      <c r="Q14" s="34"/>
    </row>
    <row r="15" spans="1:17" ht="15">
      <c r="A15" s="25"/>
      <c r="B15" s="96"/>
      <c r="C15" s="96"/>
      <c r="D15" s="96"/>
      <c r="E15" s="100"/>
      <c r="F15" s="25"/>
      <c r="G15" s="97"/>
      <c r="H15" s="97"/>
      <c r="I15" s="97"/>
      <c r="J15" s="98"/>
      <c r="K15" s="97"/>
      <c r="L15" s="97"/>
      <c r="M15" s="97"/>
      <c r="N15" s="99"/>
      <c r="Q15" s="34"/>
    </row>
    <row r="16" spans="1:17" ht="15">
      <c r="A16" s="25"/>
      <c r="B16" s="96"/>
      <c r="C16" s="96"/>
      <c r="D16" s="96"/>
      <c r="E16" s="100"/>
      <c r="F16" s="25"/>
      <c r="G16" s="97"/>
      <c r="H16" s="97"/>
      <c r="I16" s="97"/>
      <c r="J16" s="98"/>
      <c r="K16" s="97"/>
      <c r="L16" s="97"/>
      <c r="M16" s="97"/>
      <c r="N16" s="99"/>
      <c r="Q16" s="34"/>
    </row>
    <row r="17" spans="1:17" ht="15">
      <c r="A17" s="25"/>
      <c r="B17" s="101"/>
      <c r="C17" s="96"/>
      <c r="D17" s="96"/>
      <c r="E17" s="100"/>
      <c r="F17" s="25"/>
      <c r="G17" s="97"/>
      <c r="H17" s="97"/>
      <c r="I17" s="97"/>
      <c r="J17" s="98"/>
      <c r="K17" s="97"/>
      <c r="L17" s="97"/>
      <c r="M17" s="97"/>
      <c r="N17" s="99"/>
      <c r="Q17" s="34"/>
    </row>
    <row r="18" spans="1:17" ht="15">
      <c r="A18" s="25"/>
      <c r="B18" s="96"/>
      <c r="C18" s="96"/>
      <c r="D18" s="96"/>
      <c r="E18" s="100"/>
      <c r="F18" s="25"/>
      <c r="G18" s="97"/>
      <c r="H18" s="97"/>
      <c r="I18" s="97"/>
      <c r="J18" s="98"/>
      <c r="K18" s="97"/>
      <c r="L18" s="97"/>
      <c r="M18" s="97"/>
      <c r="N18" s="99"/>
      <c r="Q18" s="34"/>
    </row>
    <row r="19" ht="15">
      <c r="Q19" s="34"/>
    </row>
    <row r="20" ht="15">
      <c r="Q20" s="34"/>
    </row>
    <row r="21" spans="2:17" ht="15">
      <c r="B21" s="49"/>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sheetData>
  <sheetProtection/>
  <mergeCells count="3">
    <mergeCell ref="G2:I2"/>
    <mergeCell ref="H6:I6"/>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worksheet>
</file>

<file path=xl/worksheets/sheet25.xml><?xml version="1.0" encoding="utf-8"?>
<worksheet xmlns="http://schemas.openxmlformats.org/spreadsheetml/2006/main" xmlns:r="http://schemas.openxmlformats.org/officeDocument/2006/relationships">
  <sheetPr>
    <tabColor theme="0" tint="-0.24997000396251678"/>
    <pageSetUpPr fitToPage="1"/>
  </sheetPr>
  <dimension ref="A1:T113"/>
  <sheetViews>
    <sheetView showGridLines="0" view="pageBreakPreview" zoomScale="80" zoomScaleNormal="80" zoomScaleSheetLayoutView="80" zoomScalePageLayoutView="80" workbookViewId="0" topLeftCell="A1">
      <selection activeCell="F28" sqref="F28"/>
    </sheetView>
  </sheetViews>
  <sheetFormatPr defaultColWidth="9.00390625" defaultRowHeight="12.75"/>
  <cols>
    <col min="1" max="1" width="5.125" style="34" customWidth="1"/>
    <col min="2" max="2" width="17.625" style="34" customWidth="1"/>
    <col min="3" max="3" width="12.25390625" style="34" customWidth="1"/>
    <col min="4" max="4" width="21.75390625" style="34" customWidth="1"/>
    <col min="5" max="5" width="10.625" style="35" customWidth="1"/>
    <col min="6" max="6" width="8.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10</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s="40" customFormat="1" ht="121.5" customHeight="1">
      <c r="A11" s="84" t="s">
        <v>102</v>
      </c>
      <c r="B11" s="64" t="s">
        <v>292</v>
      </c>
      <c r="C11" s="64" t="s">
        <v>151</v>
      </c>
      <c r="D11" s="64" t="s">
        <v>152</v>
      </c>
      <c r="E11" s="66">
        <v>2202</v>
      </c>
      <c r="F11" s="102" t="s">
        <v>50</v>
      </c>
      <c r="G11" s="85" t="s">
        <v>64</v>
      </c>
      <c r="H11" s="86"/>
      <c r="I11" s="86"/>
      <c r="J11" s="86"/>
      <c r="K11" s="86"/>
      <c r="L11" s="85" t="str">
        <f>IF(K11=0,"0,00",IF(K11&gt;0,ROUND(E11/K11,2)))</f>
        <v>0,00</v>
      </c>
      <c r="M11" s="86"/>
      <c r="N11" s="87">
        <f>ROUND(L11*ROUND(M11,2),2)</f>
        <v>0</v>
      </c>
    </row>
    <row r="12" spans="1:14" ht="15">
      <c r="A12" s="90"/>
      <c r="B12" s="91"/>
      <c r="C12" s="91"/>
      <c r="D12" s="91"/>
      <c r="E12" s="92"/>
      <c r="F12" s="90"/>
      <c r="G12" s="93"/>
      <c r="H12" s="93"/>
      <c r="I12" s="93"/>
      <c r="J12" s="94"/>
      <c r="K12" s="93"/>
      <c r="L12" s="93"/>
      <c r="M12" s="93"/>
      <c r="N12" s="95"/>
    </row>
    <row r="13" spans="1:17" ht="144.75" customHeight="1">
      <c r="A13" s="25"/>
      <c r="B13" s="233" t="s">
        <v>481</v>
      </c>
      <c r="C13" s="233"/>
      <c r="D13" s="233"/>
      <c r="E13" s="233"/>
      <c r="F13" s="233"/>
      <c r="G13" s="233"/>
      <c r="H13" s="233"/>
      <c r="I13" s="233"/>
      <c r="J13" s="233"/>
      <c r="K13" s="233"/>
      <c r="L13" s="233"/>
      <c r="M13" s="233"/>
      <c r="N13" s="99"/>
      <c r="Q13" s="34"/>
    </row>
    <row r="14" spans="1:17" ht="15">
      <c r="A14" s="25"/>
      <c r="B14" s="96"/>
      <c r="C14" s="96"/>
      <c r="D14" s="96"/>
      <c r="E14" s="100"/>
      <c r="F14" s="25"/>
      <c r="G14" s="97"/>
      <c r="H14" s="97"/>
      <c r="I14" s="97"/>
      <c r="J14" s="98"/>
      <c r="K14" s="97"/>
      <c r="L14" s="97"/>
      <c r="M14" s="97"/>
      <c r="N14" s="99"/>
      <c r="Q14" s="34"/>
    </row>
    <row r="15" spans="14:17" ht="15">
      <c r="N15" s="99"/>
      <c r="Q15" s="34"/>
    </row>
    <row r="16" spans="14:17" ht="15">
      <c r="N16" s="99"/>
      <c r="Q16" s="34"/>
    </row>
    <row r="17" spans="2:17" ht="15">
      <c r="B17" s="49"/>
      <c r="N17" s="99"/>
      <c r="Q17" s="34"/>
    </row>
    <row r="18" spans="14:17" ht="15">
      <c r="N18" s="99"/>
      <c r="Q18" s="34"/>
    </row>
    <row r="19" spans="14:17" ht="15">
      <c r="N19" s="99"/>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13" ht="15">
      <c r="Q113" s="34"/>
    </row>
  </sheetData>
  <sheetProtection/>
  <mergeCells count="3">
    <mergeCell ref="G2:I2"/>
    <mergeCell ref="H6:I6"/>
    <mergeCell ref="B13:M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worksheet>
</file>

<file path=xl/worksheets/sheet26.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view="pageBreakPreview" zoomScale="80" zoomScaleNormal="80" zoomScaleSheetLayoutView="80" zoomScalePageLayoutView="80" workbookViewId="0" topLeftCell="A1">
      <selection activeCell="E11" sqref="E11"/>
    </sheetView>
  </sheetViews>
  <sheetFormatPr defaultColWidth="9.00390625" defaultRowHeight="12.75"/>
  <cols>
    <col min="1" max="1" width="5.125" style="34" customWidth="1"/>
    <col min="2" max="2" width="20.875" style="34" customWidth="1"/>
    <col min="3" max="3" width="18.125" style="34" customWidth="1"/>
    <col min="4"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11</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47.25" customHeight="1">
      <c r="A11" s="29" t="s">
        <v>3</v>
      </c>
      <c r="B11" s="64" t="s">
        <v>153</v>
      </c>
      <c r="C11" s="64" t="s">
        <v>154</v>
      </c>
      <c r="D11" s="64" t="s">
        <v>98</v>
      </c>
      <c r="E11" s="76">
        <v>5400</v>
      </c>
      <c r="F11" s="74" t="s">
        <v>50</v>
      </c>
      <c r="G11" s="59" t="s">
        <v>64</v>
      </c>
      <c r="H11" s="61"/>
      <c r="I11" s="61"/>
      <c r="J11" s="62"/>
      <c r="K11" s="59"/>
      <c r="L11" s="59" t="str">
        <f>IF(K11=0,"0,00",IF(K11&gt;0,ROUND(E11/K11,2)))</f>
        <v>0,00</v>
      </c>
      <c r="M11" s="59"/>
      <c r="N11" s="60">
        <f>ROUND(L11*ROUND(M11,2),2)</f>
        <v>0</v>
      </c>
    </row>
    <row r="12" spans="2:17" ht="13.5" customHeight="1">
      <c r="B12" s="234"/>
      <c r="C12" s="235"/>
      <c r="Q12" s="34"/>
    </row>
    <row r="13" ht="15">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sheetData>
  <sheetProtection/>
  <mergeCells count="3">
    <mergeCell ref="G2:I2"/>
    <mergeCell ref="H6:I6"/>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27.xml><?xml version="1.0" encoding="utf-8"?>
<worksheet xmlns="http://schemas.openxmlformats.org/spreadsheetml/2006/main" xmlns:r="http://schemas.openxmlformats.org/officeDocument/2006/relationships">
  <sheetPr>
    <tabColor theme="0" tint="-0.24997000396251678"/>
    <pageSetUpPr fitToPage="1"/>
  </sheetPr>
  <dimension ref="A1:T145"/>
  <sheetViews>
    <sheetView showGridLines="0" view="pageBreakPreview" zoomScale="80" zoomScaleNormal="80" zoomScaleSheetLayoutView="80" zoomScalePageLayoutView="80" workbookViewId="0" topLeftCell="A1">
      <selection activeCell="D11" sqref="D11"/>
    </sheetView>
  </sheetViews>
  <sheetFormatPr defaultColWidth="9.00390625" defaultRowHeight="12.75"/>
  <cols>
    <col min="1" max="1" width="5.125" style="34" customWidth="1"/>
    <col min="2" max="2" width="17.125" style="34" customWidth="1"/>
    <col min="3" max="3" width="18.125" style="34" customWidth="1"/>
    <col min="4" max="4" width="23.125" style="34" customWidth="1"/>
    <col min="5" max="5" width="10.625" style="35" customWidth="1"/>
    <col min="6" max="6" width="9.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12</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72.75" customHeight="1">
      <c r="A11" s="29" t="s">
        <v>3</v>
      </c>
      <c r="B11" s="63" t="s">
        <v>155</v>
      </c>
      <c r="C11" s="63" t="s">
        <v>73</v>
      </c>
      <c r="D11" s="103" t="s">
        <v>293</v>
      </c>
      <c r="E11" s="66">
        <v>300</v>
      </c>
      <c r="F11" s="74" t="s">
        <v>50</v>
      </c>
      <c r="G11" s="59" t="s">
        <v>64</v>
      </c>
      <c r="H11" s="61"/>
      <c r="I11" s="61"/>
      <c r="J11" s="62"/>
      <c r="K11" s="59"/>
      <c r="L11" s="59" t="str">
        <f>IF(K11=0,"0,00",IF(K11&gt;0,ROUND(E11/K11,2)))</f>
        <v>0,00</v>
      </c>
      <c r="M11" s="59"/>
      <c r="N11" s="60">
        <f>ROUND(L11*ROUND(M11,2),2)</f>
        <v>0</v>
      </c>
    </row>
    <row r="12" ht="33" customHeight="1">
      <c r="Q12" s="34"/>
    </row>
    <row r="13" ht="15">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worksheet>
</file>

<file path=xl/worksheets/sheet28.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SheetLayoutView="80" zoomScalePageLayoutView="80" workbookViewId="0" topLeftCell="A1">
      <selection activeCell="H28" sqref="H28"/>
    </sheetView>
  </sheetViews>
  <sheetFormatPr defaultColWidth="9.00390625" defaultRowHeight="12.75"/>
  <cols>
    <col min="1" max="1" width="5.125" style="34" customWidth="1"/>
    <col min="2" max="2" width="20.00390625" style="34" customWidth="1"/>
    <col min="3" max="3" width="16.75390625" style="34" customWidth="1"/>
    <col min="4" max="4" width="22.7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1.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13</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SUM(N11:N13)</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104" t="s">
        <v>66</v>
      </c>
      <c r="K10" s="30" t="s">
        <v>40</v>
      </c>
      <c r="L10" s="30" t="s">
        <v>41</v>
      </c>
      <c r="M10" s="30" t="s">
        <v>42</v>
      </c>
      <c r="N10" s="30" t="s">
        <v>18</v>
      </c>
    </row>
    <row r="11" spans="1:14" s="40" customFormat="1" ht="54" customHeight="1">
      <c r="A11" s="29" t="s">
        <v>102</v>
      </c>
      <c r="B11" s="78" t="s">
        <v>156</v>
      </c>
      <c r="C11" s="78" t="s">
        <v>157</v>
      </c>
      <c r="D11" s="78" t="s">
        <v>158</v>
      </c>
      <c r="E11" s="66">
        <v>1800</v>
      </c>
      <c r="F11" s="75" t="s">
        <v>50</v>
      </c>
      <c r="G11" s="59" t="s">
        <v>64</v>
      </c>
      <c r="H11" s="30"/>
      <c r="I11" s="30"/>
      <c r="J11" s="104"/>
      <c r="K11" s="30"/>
      <c r="L11" s="59" t="str">
        <f>IF(K11=0,"0,00",IF(K11&gt;0,ROUND(E11/K11,2)))</f>
        <v>0,00</v>
      </c>
      <c r="M11" s="30"/>
      <c r="N11" s="60">
        <f>ROUND(L11*ROUND(M11,2),2)</f>
        <v>0</v>
      </c>
    </row>
    <row r="12" spans="1:14" s="40" customFormat="1" ht="52.5" customHeight="1">
      <c r="A12" s="29" t="s">
        <v>97</v>
      </c>
      <c r="B12" s="78" t="s">
        <v>156</v>
      </c>
      <c r="C12" s="78" t="s">
        <v>159</v>
      </c>
      <c r="D12" s="78" t="s">
        <v>158</v>
      </c>
      <c r="E12" s="66">
        <v>3000</v>
      </c>
      <c r="F12" s="75" t="s">
        <v>50</v>
      </c>
      <c r="G12" s="59" t="s">
        <v>64</v>
      </c>
      <c r="H12" s="30"/>
      <c r="I12" s="30"/>
      <c r="J12" s="104"/>
      <c r="K12" s="30"/>
      <c r="L12" s="59" t="str">
        <f>IF(K12=0,"0,00",IF(K12&gt;0,ROUND(E12/K12,2)))</f>
        <v>0,00</v>
      </c>
      <c r="M12" s="30"/>
      <c r="N12" s="60">
        <f>ROUND(L12*ROUND(M12,2),2)</f>
        <v>0</v>
      </c>
    </row>
    <row r="13" spans="1:14" ht="45">
      <c r="A13" s="29" t="s">
        <v>107</v>
      </c>
      <c r="B13" s="78" t="s">
        <v>156</v>
      </c>
      <c r="C13" s="78" t="s">
        <v>160</v>
      </c>
      <c r="D13" s="78" t="s">
        <v>158</v>
      </c>
      <c r="E13" s="66">
        <v>102</v>
      </c>
      <c r="F13" s="75" t="s">
        <v>50</v>
      </c>
      <c r="G13" s="59" t="s">
        <v>64</v>
      </c>
      <c r="H13" s="61"/>
      <c r="I13" s="61"/>
      <c r="J13" s="62"/>
      <c r="K13" s="59"/>
      <c r="L13" s="59" t="str">
        <f>IF(K13=0,"0,00",IF(K13&gt;0,ROUND(E13/K13,2)))</f>
        <v>0,00</v>
      </c>
      <c r="M13" s="59"/>
      <c r="N13" s="60">
        <f>ROUND(L13*ROUND(M13,2),2)</f>
        <v>0</v>
      </c>
    </row>
    <row r="14" ht="15">
      <c r="Q14" s="34"/>
    </row>
    <row r="15" spans="2:17" ht="15">
      <c r="B15" s="219" t="s">
        <v>86</v>
      </c>
      <c r="C15" s="219"/>
      <c r="D15" s="219"/>
      <c r="E15" s="219"/>
      <c r="F15" s="219"/>
      <c r="G15" s="219"/>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sheetData>
  <sheetProtection/>
  <mergeCells count="3">
    <mergeCell ref="G2:I2"/>
    <mergeCell ref="H6:I6"/>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29.xml><?xml version="1.0" encoding="utf-8"?>
<worksheet xmlns="http://schemas.openxmlformats.org/spreadsheetml/2006/main" xmlns:r="http://schemas.openxmlformats.org/officeDocument/2006/relationships">
  <sheetPr>
    <tabColor theme="0" tint="-0.24997000396251678"/>
    <pageSetUpPr fitToPage="1"/>
  </sheetPr>
  <dimension ref="A1:T95"/>
  <sheetViews>
    <sheetView showGridLines="0" view="pageBreakPreview" zoomScale="80" zoomScaleNormal="80" zoomScaleSheetLayoutView="80" zoomScalePageLayoutView="80" workbookViewId="0" topLeftCell="A1">
      <selection activeCell="D11" sqref="D11"/>
    </sheetView>
  </sheetViews>
  <sheetFormatPr defaultColWidth="9.00390625" defaultRowHeight="12.75"/>
  <cols>
    <col min="1" max="1" width="5.125" style="34" customWidth="1"/>
    <col min="2" max="2" width="17.625" style="34" customWidth="1"/>
    <col min="3" max="3" width="17.00390625" style="34" customWidth="1"/>
    <col min="4" max="4" width="25.3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3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14</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65</v>
      </c>
      <c r="I10" s="30" t="str">
        <f>B10</f>
        <v>Skład</v>
      </c>
      <c r="J10" s="30" t="s">
        <v>66</v>
      </c>
      <c r="K10" s="30" t="s">
        <v>40</v>
      </c>
      <c r="L10" s="30" t="s">
        <v>41</v>
      </c>
      <c r="M10" s="30" t="s">
        <v>42</v>
      </c>
      <c r="N10" s="30" t="s">
        <v>18</v>
      </c>
    </row>
    <row r="11" spans="1:14" s="40" customFormat="1" ht="86.25" customHeight="1">
      <c r="A11" s="29" t="s">
        <v>102</v>
      </c>
      <c r="B11" s="105" t="s">
        <v>161</v>
      </c>
      <c r="C11" s="64" t="s">
        <v>110</v>
      </c>
      <c r="D11" s="63" t="s">
        <v>162</v>
      </c>
      <c r="E11" s="83">
        <v>130</v>
      </c>
      <c r="F11" s="75" t="s">
        <v>272</v>
      </c>
      <c r="G11" s="59" t="s">
        <v>64</v>
      </c>
      <c r="H11" s="30"/>
      <c r="I11" s="30"/>
      <c r="J11" s="30"/>
      <c r="K11" s="30"/>
      <c r="L11" s="59" t="str">
        <f>IF(K11=0,"0,00",IF(K11&gt;0,ROUND(E11/K11,2)))</f>
        <v>0,00</v>
      </c>
      <c r="M11" s="30"/>
      <c r="N11" s="60">
        <f>ROUND(L11*ROUND(M11,2),2)</f>
        <v>0</v>
      </c>
    </row>
    <row r="12" ht="15">
      <c r="Q12" s="34"/>
    </row>
    <row r="13" ht="15">
      <c r="Q13" s="34"/>
    </row>
    <row r="14" ht="15">
      <c r="Q14" s="34"/>
    </row>
    <row r="15" ht="15">
      <c r="Q15" s="34"/>
    </row>
    <row r="16" ht="15">
      <c r="Q16" s="34"/>
    </row>
    <row r="17" ht="15">
      <c r="Q17" s="34"/>
    </row>
    <row r="18" ht="15">
      <c r="Q18" s="34"/>
    </row>
    <row r="19" ht="15">
      <c r="Q19" s="34"/>
    </row>
    <row r="20" ht="15">
      <c r="Q20"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view="pageBreakPreview" zoomScale="80" zoomScaleNormal="80" zoomScaleSheetLayoutView="80" zoomScalePageLayoutView="80" workbookViewId="0" topLeftCell="A1">
      <selection activeCell="I16" sqref="I16"/>
    </sheetView>
  </sheetViews>
  <sheetFormatPr defaultColWidth="9.00390625" defaultRowHeight="12.75"/>
  <cols>
    <col min="1" max="1" width="5.125" style="34" customWidth="1"/>
    <col min="2" max="2" width="20.375" style="34" customWidth="1"/>
    <col min="3" max="3" width="16.75390625" style="34" customWidth="1"/>
    <col min="4" max="4" width="25.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15</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65</v>
      </c>
      <c r="I10" s="30" t="str">
        <f>B10</f>
        <v>Skład</v>
      </c>
      <c r="J10" s="30" t="s">
        <v>66</v>
      </c>
      <c r="K10" s="30" t="s">
        <v>40</v>
      </c>
      <c r="L10" s="30" t="s">
        <v>41</v>
      </c>
      <c r="M10" s="30" t="s">
        <v>42</v>
      </c>
      <c r="N10" s="30" t="s">
        <v>18</v>
      </c>
    </row>
    <row r="11" spans="1:14" ht="54" customHeight="1">
      <c r="A11" s="84" t="s">
        <v>3</v>
      </c>
      <c r="B11" s="64" t="s">
        <v>163</v>
      </c>
      <c r="C11" s="64" t="s">
        <v>164</v>
      </c>
      <c r="D11" s="64" t="s">
        <v>165</v>
      </c>
      <c r="E11" s="76">
        <v>200</v>
      </c>
      <c r="F11" s="106" t="s">
        <v>50</v>
      </c>
      <c r="G11" s="85" t="s">
        <v>64</v>
      </c>
      <c r="H11" s="88"/>
      <c r="I11" s="88"/>
      <c r="J11" s="89"/>
      <c r="K11" s="85"/>
      <c r="L11" s="85" t="str">
        <f>IF(K11=0,"0,00",IF(K11&gt;0,ROUND(E11/K11,2)))</f>
        <v>0,00</v>
      </c>
      <c r="M11" s="85"/>
      <c r="N11" s="87">
        <f>ROUND(L11*ROUND(M11,2),2)</f>
        <v>0</v>
      </c>
    </row>
    <row r="12" spans="1:14" ht="24" customHeight="1">
      <c r="A12" s="90"/>
      <c r="B12" s="91"/>
      <c r="C12" s="91"/>
      <c r="D12" s="91"/>
      <c r="E12" s="92"/>
      <c r="F12" s="90"/>
      <c r="G12" s="93"/>
      <c r="H12" s="93"/>
      <c r="I12" s="93"/>
      <c r="J12" s="94"/>
      <c r="K12" s="93"/>
      <c r="L12" s="93"/>
      <c r="M12" s="93"/>
      <c r="N12" s="95"/>
    </row>
    <row r="15" ht="15">
      <c r="B15" s="49"/>
    </row>
    <row r="20" ht="15">
      <c r="Q20" s="34"/>
    </row>
    <row r="21" ht="15">
      <c r="Q21" s="34"/>
    </row>
    <row r="22" ht="15">
      <c r="Q22"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31.xml><?xml version="1.0" encoding="utf-8"?>
<worksheet xmlns="http://schemas.openxmlformats.org/spreadsheetml/2006/main" xmlns:r="http://schemas.openxmlformats.org/officeDocument/2006/relationships">
  <sheetPr>
    <tabColor theme="0" tint="-0.24997000396251678"/>
    <pageSetUpPr fitToPage="1"/>
  </sheetPr>
  <dimension ref="A1:T69"/>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21.125" style="34" customWidth="1"/>
    <col min="3" max="3" width="10.00390625" style="34" customWidth="1"/>
    <col min="4" max="4" width="17.2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16</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76</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97.5" customHeight="1">
      <c r="A11" s="29" t="s">
        <v>3</v>
      </c>
      <c r="B11" s="78" t="s">
        <v>166</v>
      </c>
      <c r="C11" s="78" t="s">
        <v>167</v>
      </c>
      <c r="D11" s="78" t="s">
        <v>168</v>
      </c>
      <c r="E11" s="76">
        <v>6000</v>
      </c>
      <c r="F11" s="74" t="s">
        <v>50</v>
      </c>
      <c r="G11" s="59" t="s">
        <v>64</v>
      </c>
      <c r="H11" s="61"/>
      <c r="I11" s="61"/>
      <c r="J11" s="62"/>
      <c r="K11" s="59"/>
      <c r="L11" s="59" t="str">
        <f>IF(K11=0,"0,00",IF(K11&gt;0,ROUND(E11/K11,2)))</f>
        <v>0,00</v>
      </c>
      <c r="M11" s="59"/>
      <c r="N11" s="60">
        <f>ROUND(L11*ROUND(M11,2),2)</f>
        <v>0</v>
      </c>
    </row>
    <row r="12" spans="1:14" s="25" customFormat="1" ht="15">
      <c r="A12" s="90"/>
      <c r="B12" s="107"/>
      <c r="C12" s="108"/>
      <c r="D12" s="90"/>
      <c r="E12" s="109"/>
      <c r="F12" s="90"/>
      <c r="G12" s="97"/>
      <c r="L12" s="97"/>
      <c r="N12" s="99"/>
    </row>
    <row r="13" spans="1:17" ht="11.25" customHeight="1">
      <c r="A13" s="236"/>
      <c r="B13" s="236"/>
      <c r="C13" s="236"/>
      <c r="D13" s="236"/>
      <c r="E13" s="236"/>
      <c r="F13" s="236"/>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sheetData>
  <sheetProtection/>
  <mergeCells count="3">
    <mergeCell ref="G2:I2"/>
    <mergeCell ref="H6:I6"/>
    <mergeCell ref="A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worksheet>
</file>

<file path=xl/worksheets/sheet32.xml><?xml version="1.0" encoding="utf-8"?>
<worksheet xmlns="http://schemas.openxmlformats.org/spreadsheetml/2006/main" xmlns:r="http://schemas.openxmlformats.org/officeDocument/2006/relationships">
  <sheetPr>
    <tabColor theme="0" tint="-0.24997000396251678"/>
    <pageSetUpPr fitToPage="1"/>
  </sheetPr>
  <dimension ref="A1:T135"/>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4" width="20.875" style="34" customWidth="1"/>
    <col min="5" max="5" width="10.625" style="35" customWidth="1"/>
    <col min="6" max="6" width="12.875" style="34" customWidth="1"/>
    <col min="7" max="7" width="27.25390625" style="34" customWidth="1"/>
    <col min="8" max="8" width="17.625" style="34" customWidth="1"/>
    <col min="9" max="9" width="14.375" style="34" customWidth="1"/>
    <col min="10" max="10" width="16.25390625" style="34" customWidth="1"/>
    <col min="11" max="13" width="15.25390625" style="34" customWidth="1"/>
    <col min="14" max="14" width="19.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17</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104" t="s">
        <v>66</v>
      </c>
      <c r="K10" s="30" t="s">
        <v>40</v>
      </c>
      <c r="L10" s="30" t="s">
        <v>41</v>
      </c>
      <c r="M10" s="30" t="s">
        <v>42</v>
      </c>
      <c r="N10" s="30" t="s">
        <v>18</v>
      </c>
    </row>
    <row r="11" spans="1:14" s="40" customFormat="1" ht="60" customHeight="1">
      <c r="A11" s="29" t="s">
        <v>102</v>
      </c>
      <c r="B11" s="64" t="s">
        <v>169</v>
      </c>
      <c r="C11" s="64" t="s">
        <v>170</v>
      </c>
      <c r="D11" s="78" t="s">
        <v>81</v>
      </c>
      <c r="E11" s="76">
        <v>2160</v>
      </c>
      <c r="F11" s="75" t="s">
        <v>50</v>
      </c>
      <c r="G11" s="59" t="s">
        <v>64</v>
      </c>
      <c r="H11" s="30"/>
      <c r="I11" s="30"/>
      <c r="J11" s="104"/>
      <c r="K11" s="30"/>
      <c r="L11" s="59" t="str">
        <f>IF(K11=0,"0,00",IF(K11&gt;0,ROUND(E11/K11,2)))</f>
        <v>0,00</v>
      </c>
      <c r="M11" s="30"/>
      <c r="N11" s="60">
        <f>ROUND(L11*ROUND(M11,2),2)</f>
        <v>0</v>
      </c>
    </row>
    <row r="12" ht="15">
      <c r="Q12" s="34"/>
    </row>
    <row r="13" spans="2:17" ht="15">
      <c r="B13" s="219"/>
      <c r="C13" s="219"/>
      <c r="D13" s="219"/>
      <c r="E13" s="219"/>
      <c r="F13" s="219"/>
      <c r="G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33.xml><?xml version="1.0" encoding="utf-8"?>
<worksheet xmlns="http://schemas.openxmlformats.org/spreadsheetml/2006/main" xmlns:r="http://schemas.openxmlformats.org/officeDocument/2006/relationships">
  <sheetPr>
    <tabColor theme="0" tint="-0.24997000396251678"/>
    <pageSetUpPr fitToPage="1"/>
  </sheetPr>
  <dimension ref="A1:T70"/>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34" customWidth="1"/>
    <col min="2" max="2" width="14.625" style="34" customWidth="1"/>
    <col min="3" max="3" width="20.875" style="34" customWidth="1"/>
    <col min="4" max="4" width="23.7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15.00390625" style="34" customWidth="1"/>
    <col min="11" max="13" width="15.25390625" style="34" customWidth="1"/>
    <col min="14" max="14" width="20.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18</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65</v>
      </c>
      <c r="I10" s="30" t="str">
        <f>B10</f>
        <v>Skład</v>
      </c>
      <c r="J10" s="104" t="s">
        <v>66</v>
      </c>
      <c r="K10" s="30" t="s">
        <v>40</v>
      </c>
      <c r="L10" s="30" t="s">
        <v>41</v>
      </c>
      <c r="M10" s="30" t="s">
        <v>42</v>
      </c>
      <c r="N10" s="30" t="s">
        <v>18</v>
      </c>
    </row>
    <row r="11" spans="1:14" ht="62.25" customHeight="1">
      <c r="A11" s="29" t="s">
        <v>3</v>
      </c>
      <c r="B11" s="75" t="s">
        <v>171</v>
      </c>
      <c r="C11" s="75" t="s">
        <v>172</v>
      </c>
      <c r="D11" s="111" t="s">
        <v>81</v>
      </c>
      <c r="E11" s="112">
        <v>900</v>
      </c>
      <c r="F11" s="74" t="s">
        <v>50</v>
      </c>
      <c r="G11" s="59" t="s">
        <v>64</v>
      </c>
      <c r="H11" s="61"/>
      <c r="I11" s="61"/>
      <c r="J11" s="62"/>
      <c r="K11" s="59"/>
      <c r="L11" s="59" t="str">
        <f>IF(K11=0,"0,00",IF(K11&gt;0,ROUND(E11/K11,2)))</f>
        <v>0,00</v>
      </c>
      <c r="M11" s="59"/>
      <c r="N11" s="60">
        <f>ROUND(L11*ROUND(M11,2),2)</f>
        <v>0</v>
      </c>
    </row>
    <row r="12" ht="15">
      <c r="Q12" s="34"/>
    </row>
    <row r="13" spans="2:17" ht="16.5" customHeight="1">
      <c r="B13" s="219"/>
      <c r="C13" s="219"/>
      <c r="D13" s="219"/>
      <c r="E13" s="219"/>
      <c r="F13" s="219"/>
      <c r="G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worksheet>
</file>

<file path=xl/worksheets/sheet34.xml><?xml version="1.0" encoding="utf-8"?>
<worksheet xmlns="http://schemas.openxmlformats.org/spreadsheetml/2006/main" xmlns:r="http://schemas.openxmlformats.org/officeDocument/2006/relationships">
  <sheetPr>
    <tabColor theme="0" tint="-0.24997000396251678"/>
    <pageSetUpPr fitToPage="1"/>
  </sheetPr>
  <dimension ref="A1:T57"/>
  <sheetViews>
    <sheetView showGridLines="0" view="pageBreakPreview" zoomScale="80" zoomScaleNormal="80" zoomScaleSheetLayoutView="80" zoomScalePageLayoutView="80" workbookViewId="0" topLeftCell="A1">
      <selection activeCell="G26" sqref="G26"/>
    </sheetView>
  </sheetViews>
  <sheetFormatPr defaultColWidth="9.00390625" defaultRowHeight="12.75"/>
  <cols>
    <col min="1" max="1" width="5.125" style="34" customWidth="1"/>
    <col min="2" max="2" width="22.00390625" style="34" customWidth="1"/>
    <col min="3" max="3" width="13.75390625" style="34" customWidth="1"/>
    <col min="4" max="4" width="19.00390625" style="34" customWidth="1"/>
    <col min="5" max="5" width="10.625" style="35" customWidth="1"/>
    <col min="6" max="6" width="10.00390625" style="34" customWidth="1"/>
    <col min="7" max="7" width="27.25390625" style="34" customWidth="1"/>
    <col min="8" max="8" width="23.75390625" style="34" customWidth="1"/>
    <col min="9" max="9" width="15.125" style="34" customWidth="1"/>
    <col min="10" max="10" width="16.125" style="34" customWidth="1"/>
    <col min="11" max="13" width="15.25390625" style="34" customWidth="1"/>
    <col min="14" max="14" width="19.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19</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110.25" customHeight="1">
      <c r="A10" s="30" t="s">
        <v>47</v>
      </c>
      <c r="B10" s="30" t="s">
        <v>16</v>
      </c>
      <c r="C10" s="30" t="s">
        <v>17</v>
      </c>
      <c r="D10" s="30" t="s">
        <v>63</v>
      </c>
      <c r="E10" s="56" t="s">
        <v>70</v>
      </c>
      <c r="F10" s="57"/>
      <c r="G10" s="30" t="str">
        <f>"Nazwa handlowa /
"&amp;C10&amp;" / 
"&amp;D10</f>
        <v>Nazwa handlowa /
Dawka / 
Postać /Opakowanie</v>
      </c>
      <c r="H10" s="104" t="s">
        <v>65</v>
      </c>
      <c r="I10" s="30" t="str">
        <f>B10</f>
        <v>Skład</v>
      </c>
      <c r="J10" s="104" t="s">
        <v>66</v>
      </c>
      <c r="K10" s="30" t="s">
        <v>40</v>
      </c>
      <c r="L10" s="30" t="s">
        <v>41</v>
      </c>
      <c r="M10" s="30" t="s">
        <v>42</v>
      </c>
      <c r="N10" s="30" t="s">
        <v>18</v>
      </c>
    </row>
    <row r="11" spans="1:14" s="40" customFormat="1" ht="69.75" customHeight="1">
      <c r="A11" s="29" t="s">
        <v>102</v>
      </c>
      <c r="B11" s="75" t="s">
        <v>298</v>
      </c>
      <c r="C11" s="75" t="s">
        <v>126</v>
      </c>
      <c r="D11" s="111" t="s">
        <v>299</v>
      </c>
      <c r="E11" s="112">
        <v>1620</v>
      </c>
      <c r="F11" s="75" t="s">
        <v>50</v>
      </c>
      <c r="G11" s="59" t="s">
        <v>64</v>
      </c>
      <c r="H11" s="104"/>
      <c r="I11" s="30"/>
      <c r="J11" s="110"/>
      <c r="K11" s="30"/>
      <c r="L11" s="59" t="str">
        <f>IF(K11=0,"0,00",IF(K11&gt;0,ROUND(E11/K11,2)))</f>
        <v>0,00</v>
      </c>
      <c r="M11" s="30"/>
      <c r="N11" s="60">
        <f>ROUND(L11*ROUND(M11,2),2)</f>
        <v>0</v>
      </c>
    </row>
    <row r="12" spans="1:14" ht="56.25" customHeight="1">
      <c r="A12" s="29" t="s">
        <v>97</v>
      </c>
      <c r="B12" s="75" t="s">
        <v>300</v>
      </c>
      <c r="C12" s="75" t="s">
        <v>73</v>
      </c>
      <c r="D12" s="111" t="s">
        <v>299</v>
      </c>
      <c r="E12" s="112">
        <v>1620</v>
      </c>
      <c r="F12" s="75" t="s">
        <v>50</v>
      </c>
      <c r="G12" s="59" t="s">
        <v>64</v>
      </c>
      <c r="H12" s="61"/>
      <c r="I12" s="61"/>
      <c r="J12" s="62"/>
      <c r="K12" s="59"/>
      <c r="L12" s="59" t="str">
        <f>IF(K12=0,"0,00",IF(K12&gt;0,ROUND(E12/K12,2)))</f>
        <v>0,00</v>
      </c>
      <c r="M12" s="59"/>
      <c r="N12" s="60">
        <f>ROUND(L12*ROUND(M12,2),2)</f>
        <v>0</v>
      </c>
    </row>
    <row r="13" spans="1:17" ht="15">
      <c r="A13" s="90"/>
      <c r="B13" s="91"/>
      <c r="C13" s="91"/>
      <c r="D13" s="91"/>
      <c r="E13" s="92"/>
      <c r="F13" s="90"/>
      <c r="G13" s="93"/>
      <c r="H13" s="93"/>
      <c r="I13" s="93"/>
      <c r="J13" s="94"/>
      <c r="K13" s="93"/>
      <c r="L13" s="93"/>
      <c r="M13" s="93"/>
      <c r="N13" s="95"/>
      <c r="Q13" s="34"/>
    </row>
    <row r="14" spans="1:17" ht="18" customHeight="1">
      <c r="A14" s="25"/>
      <c r="B14" s="219" t="s">
        <v>466</v>
      </c>
      <c r="C14" s="219"/>
      <c r="D14" s="219"/>
      <c r="E14" s="219"/>
      <c r="F14" s="219"/>
      <c r="G14" s="219"/>
      <c r="H14" s="97"/>
      <c r="I14" s="97"/>
      <c r="J14" s="98"/>
      <c r="K14" s="97"/>
      <c r="L14" s="97"/>
      <c r="M14" s="97"/>
      <c r="N14" s="99"/>
      <c r="Q14" s="34"/>
    </row>
    <row r="15" spans="2:17" ht="15">
      <c r="B15" s="49"/>
      <c r="Q15" s="34"/>
    </row>
    <row r="16" spans="2:17" ht="15">
      <c r="B16" s="49"/>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worksheet>
</file>

<file path=xl/worksheets/sheet35.xml><?xml version="1.0" encoding="utf-8"?>
<worksheet xmlns="http://schemas.openxmlformats.org/spreadsheetml/2006/main" xmlns:r="http://schemas.openxmlformats.org/officeDocument/2006/relationships">
  <sheetPr>
    <tabColor theme="0" tint="-0.24997000396251678"/>
    <pageSetUpPr fitToPage="1"/>
  </sheetPr>
  <dimension ref="A1:T143"/>
  <sheetViews>
    <sheetView showGridLines="0" view="pageBreakPreview" zoomScale="80" zoomScaleNormal="80" zoomScaleSheetLayoutView="80" zoomScalePageLayoutView="80" workbookViewId="0" topLeftCell="A1">
      <selection activeCell="G32" sqref="G32"/>
    </sheetView>
  </sheetViews>
  <sheetFormatPr defaultColWidth="9.00390625" defaultRowHeight="12.75"/>
  <cols>
    <col min="1" max="1" width="5.125" style="34" customWidth="1"/>
    <col min="2" max="2" width="24.75390625" style="34" customWidth="1"/>
    <col min="3" max="3" width="18.75390625" style="34" customWidth="1"/>
    <col min="4" max="4" width="21.875" style="34" customWidth="1"/>
    <col min="5" max="5" width="10.625" style="35" customWidth="1"/>
    <col min="6" max="6" width="8.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20</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63" customHeight="1">
      <c r="A10" s="30" t="s">
        <v>47</v>
      </c>
      <c r="B10" s="30" t="s">
        <v>16</v>
      </c>
      <c r="C10" s="30" t="s">
        <v>17</v>
      </c>
      <c r="D10" s="30" t="s">
        <v>63</v>
      </c>
      <c r="E10" s="56" t="s">
        <v>70</v>
      </c>
      <c r="F10" s="57"/>
      <c r="G10" s="30" t="str">
        <f>"Nazwa handlowa /
"&amp;C10&amp;" / 
"&amp;D10</f>
        <v>Nazwa handlowa /
Dawka / 
Postać /Opakowanie</v>
      </c>
      <c r="H10" s="30" t="s">
        <v>90</v>
      </c>
      <c r="I10" s="30" t="str">
        <f>B10</f>
        <v>Skład</v>
      </c>
      <c r="J10" s="30" t="s">
        <v>66</v>
      </c>
      <c r="K10" s="30" t="s">
        <v>40</v>
      </c>
      <c r="L10" s="30" t="s">
        <v>41</v>
      </c>
      <c r="M10" s="30" t="s">
        <v>42</v>
      </c>
      <c r="N10" s="30" t="s">
        <v>18</v>
      </c>
    </row>
    <row r="11" spans="1:14" ht="49.5" customHeight="1">
      <c r="A11" s="84" t="s">
        <v>3</v>
      </c>
      <c r="B11" s="63" t="s">
        <v>173</v>
      </c>
      <c r="C11" s="114" t="s">
        <v>174</v>
      </c>
      <c r="D11" s="63" t="s">
        <v>175</v>
      </c>
      <c r="E11" s="76">
        <v>220</v>
      </c>
      <c r="F11" s="106" t="s">
        <v>50</v>
      </c>
      <c r="G11" s="85" t="s">
        <v>64</v>
      </c>
      <c r="H11" s="113"/>
      <c r="I11" s="113"/>
      <c r="J11" s="89"/>
      <c r="K11" s="85"/>
      <c r="L11" s="85" t="str">
        <f>IF(K11=0,"0,00",IF(K11&gt;0,ROUND(E11/K11,2)))</f>
        <v>0,00</v>
      </c>
      <c r="M11" s="85"/>
      <c r="N11" s="87">
        <f>ROUND(L11*ROUND(M11,2),2)</f>
        <v>0</v>
      </c>
    </row>
    <row r="12" spans="1:14" ht="15">
      <c r="A12" s="90"/>
      <c r="B12" s="91"/>
      <c r="C12" s="91"/>
      <c r="D12" s="91"/>
      <c r="E12" s="92"/>
      <c r="F12" s="90"/>
      <c r="G12" s="93"/>
      <c r="H12" s="93"/>
      <c r="I12" s="93"/>
      <c r="J12" s="94"/>
      <c r="K12" s="93"/>
      <c r="L12" s="93"/>
      <c r="M12" s="93"/>
      <c r="N12" s="95"/>
    </row>
    <row r="13" spans="1:17" ht="15">
      <c r="A13" s="25"/>
      <c r="B13" s="96"/>
      <c r="C13" s="96"/>
      <c r="D13" s="96"/>
      <c r="E13" s="100"/>
      <c r="F13" s="25"/>
      <c r="G13" s="97"/>
      <c r="H13" s="97"/>
      <c r="I13" s="97"/>
      <c r="J13" s="98"/>
      <c r="K13" s="97"/>
      <c r="L13" s="97"/>
      <c r="M13" s="97"/>
      <c r="N13" s="99"/>
      <c r="Q13" s="34"/>
    </row>
    <row r="14" spans="1:17" ht="15">
      <c r="A14" s="25"/>
      <c r="B14" s="96"/>
      <c r="C14" s="96"/>
      <c r="D14" s="96"/>
      <c r="E14" s="100"/>
      <c r="F14" s="25"/>
      <c r="G14" s="97"/>
      <c r="H14" s="97"/>
      <c r="I14" s="97"/>
      <c r="J14" s="98"/>
      <c r="K14" s="97"/>
      <c r="L14" s="97"/>
      <c r="M14" s="97"/>
      <c r="N14" s="99"/>
      <c r="Q14" s="34"/>
    </row>
    <row r="15" spans="1:17" ht="15">
      <c r="A15" s="25"/>
      <c r="B15" s="96"/>
      <c r="C15" s="96"/>
      <c r="D15" s="96"/>
      <c r="E15" s="100"/>
      <c r="F15" s="25"/>
      <c r="G15" s="97"/>
      <c r="H15" s="97"/>
      <c r="I15" s="97"/>
      <c r="J15" s="98"/>
      <c r="K15" s="97"/>
      <c r="L15" s="97"/>
      <c r="M15" s="97"/>
      <c r="N15" s="99"/>
      <c r="Q15" s="34"/>
    </row>
    <row r="16" spans="1:17" ht="15">
      <c r="A16" s="25"/>
      <c r="B16" s="96"/>
      <c r="C16" s="96"/>
      <c r="D16" s="96"/>
      <c r="E16" s="100"/>
      <c r="F16" s="25"/>
      <c r="G16" s="97"/>
      <c r="H16" s="97"/>
      <c r="I16" s="97"/>
      <c r="J16" s="98"/>
      <c r="K16" s="97"/>
      <c r="L16" s="97"/>
      <c r="M16" s="97"/>
      <c r="N16" s="99"/>
      <c r="Q16" s="34"/>
    </row>
    <row r="17" spans="1:17" ht="15">
      <c r="A17" s="25"/>
      <c r="B17" s="96"/>
      <c r="C17" s="96"/>
      <c r="D17" s="96"/>
      <c r="E17" s="100"/>
      <c r="F17" s="48"/>
      <c r="G17" s="97"/>
      <c r="H17" s="97"/>
      <c r="I17" s="97"/>
      <c r="J17" s="98"/>
      <c r="K17" s="97"/>
      <c r="L17" s="97"/>
      <c r="M17" s="97"/>
      <c r="N17" s="99"/>
      <c r="Q17" s="34"/>
    </row>
    <row r="18" spans="1:17" ht="15.75" customHeight="1">
      <c r="A18" s="25"/>
      <c r="B18" s="96"/>
      <c r="C18" s="96"/>
      <c r="D18" s="96"/>
      <c r="E18" s="100"/>
      <c r="F18" s="25"/>
      <c r="G18" s="97"/>
      <c r="H18" s="97"/>
      <c r="I18" s="97"/>
      <c r="J18" s="98"/>
      <c r="K18" s="97"/>
      <c r="L18" s="97"/>
      <c r="M18" s="97"/>
      <c r="N18" s="99"/>
      <c r="Q18" s="34"/>
    </row>
    <row r="19" spans="1:17" ht="15">
      <c r="A19" s="25"/>
      <c r="B19" s="96"/>
      <c r="C19" s="96"/>
      <c r="D19" s="96"/>
      <c r="E19" s="100"/>
      <c r="F19" s="25"/>
      <c r="G19" s="97"/>
      <c r="H19" s="97"/>
      <c r="I19" s="97"/>
      <c r="J19" s="98"/>
      <c r="K19" s="97"/>
      <c r="L19" s="97"/>
      <c r="M19" s="97"/>
      <c r="N19" s="99"/>
      <c r="Q19" s="34"/>
    </row>
    <row r="20" spans="1:17" ht="15">
      <c r="A20" s="25"/>
      <c r="B20" s="96"/>
      <c r="C20" s="96"/>
      <c r="D20" s="96"/>
      <c r="E20" s="100"/>
      <c r="F20" s="25"/>
      <c r="G20" s="97"/>
      <c r="H20" s="97"/>
      <c r="I20" s="97"/>
      <c r="J20" s="98"/>
      <c r="K20" s="97"/>
      <c r="L20" s="97"/>
      <c r="M20" s="97"/>
      <c r="N20" s="99"/>
      <c r="Q20" s="34"/>
    </row>
    <row r="21" spans="1:17" ht="15">
      <c r="A21" s="25"/>
      <c r="B21" s="96"/>
      <c r="C21" s="96"/>
      <c r="D21" s="96"/>
      <c r="E21" s="100"/>
      <c r="F21" s="25"/>
      <c r="G21" s="97"/>
      <c r="H21" s="97"/>
      <c r="I21" s="97"/>
      <c r="J21" s="98"/>
      <c r="K21" s="97"/>
      <c r="L21" s="97"/>
      <c r="M21" s="97"/>
      <c r="N21" s="99"/>
      <c r="Q21" s="34"/>
    </row>
    <row r="22" spans="1:17" ht="15">
      <c r="A22" s="25"/>
      <c r="B22" s="96"/>
      <c r="C22" s="96"/>
      <c r="D22" s="96"/>
      <c r="E22" s="100"/>
      <c r="F22" s="25"/>
      <c r="G22" s="97"/>
      <c r="H22" s="97"/>
      <c r="I22" s="97"/>
      <c r="J22" s="98"/>
      <c r="K22" s="97"/>
      <c r="L22" s="97"/>
      <c r="M22" s="97"/>
      <c r="N22" s="99"/>
      <c r="Q22" s="34"/>
    </row>
    <row r="23" spans="1:17" ht="15">
      <c r="A23" s="25"/>
      <c r="B23" s="96"/>
      <c r="C23" s="96"/>
      <c r="D23" s="96"/>
      <c r="E23" s="100"/>
      <c r="F23" s="25"/>
      <c r="G23" s="97"/>
      <c r="H23" s="97"/>
      <c r="I23" s="97"/>
      <c r="J23" s="98"/>
      <c r="K23" s="97"/>
      <c r="L23" s="97"/>
      <c r="M23" s="97"/>
      <c r="N23" s="99"/>
      <c r="Q23" s="34"/>
    </row>
    <row r="24" spans="1:17" ht="15">
      <c r="A24" s="25"/>
      <c r="B24" s="96"/>
      <c r="C24" s="96"/>
      <c r="D24" s="96"/>
      <c r="E24" s="100"/>
      <c r="F24" s="25"/>
      <c r="G24" s="97"/>
      <c r="H24" s="97"/>
      <c r="I24" s="97"/>
      <c r="J24" s="98"/>
      <c r="K24" s="97"/>
      <c r="L24" s="97"/>
      <c r="M24" s="97"/>
      <c r="N24" s="99"/>
      <c r="Q24" s="34"/>
    </row>
    <row r="25" spans="1:17" ht="15">
      <c r="A25" s="25"/>
      <c r="B25" s="96"/>
      <c r="C25" s="96"/>
      <c r="D25" s="96"/>
      <c r="E25" s="100"/>
      <c r="F25" s="25"/>
      <c r="G25" s="97"/>
      <c r="H25" s="97"/>
      <c r="I25" s="97"/>
      <c r="J25" s="98"/>
      <c r="K25" s="97"/>
      <c r="L25" s="97"/>
      <c r="M25" s="97"/>
      <c r="N25" s="99"/>
      <c r="Q25" s="34"/>
    </row>
    <row r="26" spans="1:17" ht="15" customHeight="1">
      <c r="A26" s="25"/>
      <c r="B26" s="96"/>
      <c r="C26" s="96"/>
      <c r="D26" s="96"/>
      <c r="E26" s="100"/>
      <c r="F26" s="25"/>
      <c r="G26" s="97"/>
      <c r="H26" s="97"/>
      <c r="I26" s="97"/>
      <c r="J26" s="98"/>
      <c r="K26" s="97"/>
      <c r="L26" s="97"/>
      <c r="M26" s="97"/>
      <c r="N26" s="99"/>
      <c r="Q26" s="34"/>
    </row>
    <row r="27" spans="1:17" ht="15.75" customHeight="1">
      <c r="A27" s="25"/>
      <c r="B27" s="96"/>
      <c r="C27" s="96"/>
      <c r="D27" s="96"/>
      <c r="E27" s="100"/>
      <c r="F27" s="25"/>
      <c r="G27" s="97"/>
      <c r="H27" s="97"/>
      <c r="I27" s="97"/>
      <c r="J27" s="98"/>
      <c r="K27" s="97"/>
      <c r="L27" s="97"/>
      <c r="M27" s="97"/>
      <c r="N27" s="99"/>
      <c r="Q27" s="34"/>
    </row>
    <row r="28" spans="1:17" ht="15">
      <c r="A28" s="25"/>
      <c r="B28" s="96"/>
      <c r="C28" s="96"/>
      <c r="D28" s="96"/>
      <c r="E28" s="100"/>
      <c r="F28" s="25"/>
      <c r="G28" s="97"/>
      <c r="H28" s="97"/>
      <c r="I28" s="97"/>
      <c r="J28" s="98"/>
      <c r="K28" s="97"/>
      <c r="L28" s="97"/>
      <c r="M28" s="97"/>
      <c r="N28" s="99"/>
      <c r="Q28" s="34"/>
    </row>
    <row r="29" spans="1:17" ht="15">
      <c r="A29" s="25"/>
      <c r="B29" s="96"/>
      <c r="C29" s="96"/>
      <c r="D29" s="96"/>
      <c r="E29" s="100"/>
      <c r="F29" s="25"/>
      <c r="G29" s="97"/>
      <c r="H29" s="97"/>
      <c r="I29" s="97"/>
      <c r="J29" s="98"/>
      <c r="K29" s="97"/>
      <c r="L29" s="97"/>
      <c r="M29" s="97"/>
      <c r="N29" s="99"/>
      <c r="Q29" s="34"/>
    </row>
    <row r="30" spans="1:17" ht="15">
      <c r="A30" s="25"/>
      <c r="B30" s="96"/>
      <c r="C30" s="96"/>
      <c r="D30" s="96"/>
      <c r="E30" s="100"/>
      <c r="F30" s="25"/>
      <c r="G30" s="97"/>
      <c r="H30" s="97"/>
      <c r="I30" s="97"/>
      <c r="J30" s="98"/>
      <c r="K30" s="97"/>
      <c r="L30" s="97"/>
      <c r="M30" s="97"/>
      <c r="N30" s="99"/>
      <c r="Q30" s="34"/>
    </row>
    <row r="31" spans="1:17" ht="15">
      <c r="A31" s="25"/>
      <c r="B31" s="96"/>
      <c r="C31" s="96"/>
      <c r="D31" s="96"/>
      <c r="E31" s="100"/>
      <c r="F31" s="25"/>
      <c r="G31" s="97"/>
      <c r="H31" s="97"/>
      <c r="I31" s="97"/>
      <c r="J31" s="98"/>
      <c r="K31" s="97"/>
      <c r="L31" s="97"/>
      <c r="M31" s="97"/>
      <c r="N31" s="99"/>
      <c r="Q31" s="34"/>
    </row>
    <row r="32" spans="1:17" ht="15">
      <c r="A32" s="25"/>
      <c r="B32" s="96"/>
      <c r="C32" s="96"/>
      <c r="D32" s="96"/>
      <c r="E32" s="100"/>
      <c r="F32" s="25"/>
      <c r="G32" s="97"/>
      <c r="H32" s="97"/>
      <c r="I32" s="97"/>
      <c r="J32" s="98"/>
      <c r="K32" s="97"/>
      <c r="L32" s="97"/>
      <c r="M32" s="97"/>
      <c r="N32" s="99"/>
      <c r="Q32" s="34"/>
    </row>
    <row r="33" spans="1:17" ht="15">
      <c r="A33" s="25"/>
      <c r="B33" s="96"/>
      <c r="C33" s="96"/>
      <c r="D33" s="96"/>
      <c r="E33" s="100"/>
      <c r="F33" s="25"/>
      <c r="G33" s="97"/>
      <c r="H33" s="97"/>
      <c r="I33" s="97"/>
      <c r="J33" s="98"/>
      <c r="K33" s="97"/>
      <c r="L33" s="97"/>
      <c r="M33" s="97"/>
      <c r="N33" s="99"/>
      <c r="Q33" s="34"/>
    </row>
    <row r="34" spans="1:17" ht="15">
      <c r="A34" s="25"/>
      <c r="B34" s="96"/>
      <c r="C34" s="96"/>
      <c r="D34" s="96"/>
      <c r="E34" s="100"/>
      <c r="F34" s="25"/>
      <c r="G34" s="97"/>
      <c r="H34" s="97"/>
      <c r="I34" s="97"/>
      <c r="J34" s="98"/>
      <c r="K34" s="97"/>
      <c r="L34" s="97"/>
      <c r="M34" s="97"/>
      <c r="N34" s="99"/>
      <c r="Q34" s="34"/>
    </row>
    <row r="35" spans="1:17" ht="15">
      <c r="A35" s="25"/>
      <c r="B35" s="96"/>
      <c r="C35" s="96"/>
      <c r="D35" s="96"/>
      <c r="E35" s="100"/>
      <c r="F35" s="25"/>
      <c r="G35" s="97"/>
      <c r="H35" s="97"/>
      <c r="I35" s="97"/>
      <c r="J35" s="98"/>
      <c r="K35" s="97"/>
      <c r="L35" s="97"/>
      <c r="M35" s="97"/>
      <c r="N35" s="99"/>
      <c r="Q35" s="34"/>
    </row>
    <row r="36" spans="1:17" ht="15">
      <c r="A36" s="25"/>
      <c r="B36" s="96"/>
      <c r="C36" s="96"/>
      <c r="D36" s="96"/>
      <c r="E36" s="100"/>
      <c r="F36" s="25"/>
      <c r="G36" s="97"/>
      <c r="H36" s="97"/>
      <c r="I36" s="97"/>
      <c r="J36" s="98"/>
      <c r="K36" s="97"/>
      <c r="L36" s="97"/>
      <c r="M36" s="97"/>
      <c r="N36" s="99"/>
      <c r="Q36" s="34"/>
    </row>
    <row r="37" spans="1:17" ht="15">
      <c r="A37" s="25"/>
      <c r="B37" s="96"/>
      <c r="C37" s="96"/>
      <c r="D37" s="96"/>
      <c r="E37" s="100"/>
      <c r="F37" s="25"/>
      <c r="G37" s="97"/>
      <c r="H37" s="97"/>
      <c r="I37" s="97"/>
      <c r="J37" s="98"/>
      <c r="K37" s="97"/>
      <c r="L37" s="97"/>
      <c r="M37" s="97"/>
      <c r="N37" s="99"/>
      <c r="Q37" s="34"/>
    </row>
    <row r="38" spans="1:17" ht="15">
      <c r="A38" s="25"/>
      <c r="B38" s="96"/>
      <c r="C38" s="96"/>
      <c r="D38" s="96"/>
      <c r="E38" s="100"/>
      <c r="F38" s="25"/>
      <c r="G38" s="97"/>
      <c r="H38" s="97"/>
      <c r="I38" s="97"/>
      <c r="J38" s="98"/>
      <c r="K38" s="97"/>
      <c r="L38" s="97"/>
      <c r="M38" s="97"/>
      <c r="N38" s="99"/>
      <c r="Q38" s="34"/>
    </row>
    <row r="39" spans="1:17" ht="15.75" customHeight="1">
      <c r="A39" s="25"/>
      <c r="B39" s="96"/>
      <c r="C39" s="96"/>
      <c r="D39" s="96"/>
      <c r="E39" s="100"/>
      <c r="F39" s="25"/>
      <c r="G39" s="97"/>
      <c r="H39" s="97"/>
      <c r="I39" s="97"/>
      <c r="J39" s="98"/>
      <c r="K39" s="97"/>
      <c r="L39" s="97"/>
      <c r="M39" s="97"/>
      <c r="N39" s="99"/>
      <c r="Q39" s="34"/>
    </row>
    <row r="40" spans="1:17" ht="15">
      <c r="A40" s="25"/>
      <c r="B40" s="96"/>
      <c r="C40" s="96"/>
      <c r="D40" s="96"/>
      <c r="E40" s="100"/>
      <c r="F40" s="25"/>
      <c r="G40" s="97"/>
      <c r="H40" s="97"/>
      <c r="I40" s="97"/>
      <c r="J40" s="98"/>
      <c r="K40" s="97"/>
      <c r="L40" s="97"/>
      <c r="M40" s="97"/>
      <c r="N40" s="99"/>
      <c r="Q40" s="34"/>
    </row>
    <row r="41" spans="1:17" ht="15">
      <c r="A41" s="25"/>
      <c r="B41" s="96"/>
      <c r="C41" s="96"/>
      <c r="D41" s="96"/>
      <c r="E41" s="100"/>
      <c r="F41" s="25"/>
      <c r="G41" s="97"/>
      <c r="H41" s="97"/>
      <c r="I41" s="97"/>
      <c r="J41" s="98"/>
      <c r="K41" s="97"/>
      <c r="L41" s="97"/>
      <c r="M41" s="97"/>
      <c r="N41" s="99"/>
      <c r="Q41" s="34"/>
    </row>
    <row r="42" spans="1:17" ht="15">
      <c r="A42" s="25"/>
      <c r="B42" s="96"/>
      <c r="C42" s="96"/>
      <c r="D42" s="96"/>
      <c r="E42" s="100"/>
      <c r="F42" s="25"/>
      <c r="G42" s="97"/>
      <c r="H42" s="97"/>
      <c r="I42" s="97"/>
      <c r="J42" s="98"/>
      <c r="K42" s="97"/>
      <c r="L42" s="97"/>
      <c r="M42" s="97"/>
      <c r="N42" s="99"/>
      <c r="Q42" s="34"/>
    </row>
    <row r="43" spans="1:17" ht="15">
      <c r="A43" s="25"/>
      <c r="B43" s="96"/>
      <c r="C43" s="96"/>
      <c r="D43" s="96"/>
      <c r="E43" s="100"/>
      <c r="F43" s="25"/>
      <c r="G43" s="97"/>
      <c r="H43" s="97"/>
      <c r="I43" s="97"/>
      <c r="J43" s="98"/>
      <c r="K43" s="97"/>
      <c r="L43" s="97"/>
      <c r="M43" s="97"/>
      <c r="N43" s="99"/>
      <c r="Q43" s="34"/>
    </row>
    <row r="44" spans="1:17" ht="15">
      <c r="A44" s="25"/>
      <c r="B44" s="96"/>
      <c r="C44" s="96"/>
      <c r="D44" s="96"/>
      <c r="E44" s="100"/>
      <c r="F44" s="25"/>
      <c r="G44" s="97"/>
      <c r="H44" s="97"/>
      <c r="I44" s="97"/>
      <c r="J44" s="98"/>
      <c r="K44" s="97"/>
      <c r="L44" s="97"/>
      <c r="M44" s="97"/>
      <c r="N44" s="99"/>
      <c r="Q44" s="34"/>
    </row>
    <row r="45" spans="1:17" ht="15">
      <c r="A45" s="25"/>
      <c r="B45" s="96"/>
      <c r="C45" s="96"/>
      <c r="D45" s="96"/>
      <c r="E45" s="100"/>
      <c r="F45" s="25"/>
      <c r="G45" s="97"/>
      <c r="H45" s="97"/>
      <c r="I45" s="97"/>
      <c r="J45" s="98"/>
      <c r="K45" s="97"/>
      <c r="L45" s="97"/>
      <c r="M45" s="97"/>
      <c r="N45" s="99"/>
      <c r="Q45" s="34"/>
    </row>
    <row r="46" spans="1:17" ht="15">
      <c r="A46" s="25"/>
      <c r="B46" s="96"/>
      <c r="C46" s="96"/>
      <c r="D46" s="96"/>
      <c r="E46" s="100"/>
      <c r="F46" s="25"/>
      <c r="G46" s="97"/>
      <c r="H46" s="97"/>
      <c r="I46" s="97"/>
      <c r="J46" s="98"/>
      <c r="K46" s="97"/>
      <c r="L46" s="97"/>
      <c r="M46" s="97"/>
      <c r="N46" s="99"/>
      <c r="Q46" s="34"/>
    </row>
    <row r="47" spans="1:17" ht="15.75" customHeight="1">
      <c r="A47" s="25"/>
      <c r="B47" s="96"/>
      <c r="C47" s="96"/>
      <c r="D47" s="96"/>
      <c r="E47" s="100"/>
      <c r="F47" s="25"/>
      <c r="G47" s="97"/>
      <c r="H47" s="97"/>
      <c r="I47" s="97"/>
      <c r="J47" s="98"/>
      <c r="K47" s="97"/>
      <c r="L47" s="97"/>
      <c r="M47" s="97"/>
      <c r="N47" s="99"/>
      <c r="Q47" s="34"/>
    </row>
    <row r="48" spans="1:17" ht="15">
      <c r="A48" s="25"/>
      <c r="B48" s="96"/>
      <c r="C48" s="96"/>
      <c r="D48" s="96"/>
      <c r="E48" s="100"/>
      <c r="F48" s="25"/>
      <c r="G48" s="97"/>
      <c r="H48" s="97"/>
      <c r="I48" s="97"/>
      <c r="J48" s="98"/>
      <c r="K48" s="97"/>
      <c r="L48" s="97"/>
      <c r="M48" s="97"/>
      <c r="N48" s="99"/>
      <c r="Q48" s="34"/>
    </row>
    <row r="49" spans="1:17" ht="15">
      <c r="A49" s="25"/>
      <c r="B49" s="96"/>
      <c r="C49" s="96"/>
      <c r="D49" s="96"/>
      <c r="E49" s="100"/>
      <c r="F49" s="25"/>
      <c r="G49" s="97"/>
      <c r="H49" s="97"/>
      <c r="I49" s="97"/>
      <c r="J49" s="98"/>
      <c r="K49" s="97"/>
      <c r="L49" s="97"/>
      <c r="M49" s="97"/>
      <c r="N49" s="99"/>
      <c r="Q49" s="34"/>
    </row>
    <row r="50" spans="1:17" ht="15">
      <c r="A50" s="25"/>
      <c r="B50" s="96"/>
      <c r="C50" s="96"/>
      <c r="D50" s="96"/>
      <c r="E50" s="100"/>
      <c r="F50" s="25"/>
      <c r="G50" s="97"/>
      <c r="H50" s="97"/>
      <c r="I50" s="97"/>
      <c r="J50" s="98"/>
      <c r="K50" s="97"/>
      <c r="L50" s="97"/>
      <c r="M50" s="97"/>
      <c r="N50" s="99"/>
      <c r="Q50" s="34"/>
    </row>
    <row r="51" spans="1:17" ht="15">
      <c r="A51" s="25"/>
      <c r="B51" s="96"/>
      <c r="C51" s="96"/>
      <c r="D51" s="96"/>
      <c r="E51" s="100"/>
      <c r="F51" s="25"/>
      <c r="G51" s="97"/>
      <c r="H51" s="97"/>
      <c r="I51" s="97"/>
      <c r="J51" s="98"/>
      <c r="K51" s="97"/>
      <c r="L51" s="97"/>
      <c r="M51" s="97"/>
      <c r="N51" s="99"/>
      <c r="Q51" s="34"/>
    </row>
    <row r="52" spans="1:17" ht="15">
      <c r="A52" s="25"/>
      <c r="B52" s="96"/>
      <c r="C52" s="96"/>
      <c r="D52" s="96"/>
      <c r="E52" s="100"/>
      <c r="F52" s="25"/>
      <c r="G52" s="97"/>
      <c r="H52" s="97"/>
      <c r="I52" s="97"/>
      <c r="J52" s="98"/>
      <c r="K52" s="97"/>
      <c r="L52" s="97"/>
      <c r="M52" s="97"/>
      <c r="N52" s="99"/>
      <c r="Q52" s="34"/>
    </row>
    <row r="53" spans="1:17" ht="15">
      <c r="A53" s="25"/>
      <c r="B53" s="96"/>
      <c r="C53" s="96"/>
      <c r="D53" s="96"/>
      <c r="E53" s="100"/>
      <c r="F53" s="25"/>
      <c r="G53" s="97"/>
      <c r="H53" s="97"/>
      <c r="I53" s="97"/>
      <c r="J53" s="98"/>
      <c r="K53" s="97"/>
      <c r="L53" s="97"/>
      <c r="M53" s="97"/>
      <c r="N53" s="99"/>
      <c r="Q53" s="34"/>
    </row>
    <row r="54" spans="1:17" ht="15">
      <c r="A54" s="25"/>
      <c r="B54" s="96"/>
      <c r="C54" s="96"/>
      <c r="D54" s="96"/>
      <c r="E54" s="100"/>
      <c r="F54" s="25"/>
      <c r="G54" s="97"/>
      <c r="H54" s="97"/>
      <c r="I54" s="97"/>
      <c r="J54" s="98"/>
      <c r="K54" s="97"/>
      <c r="L54" s="97"/>
      <c r="M54" s="97"/>
      <c r="N54" s="99"/>
      <c r="Q54" s="34"/>
    </row>
    <row r="55" spans="1:17" ht="15">
      <c r="A55" s="25"/>
      <c r="B55" s="96"/>
      <c r="C55" s="96"/>
      <c r="D55" s="96"/>
      <c r="E55" s="100"/>
      <c r="F55" s="25"/>
      <c r="G55" s="97"/>
      <c r="H55" s="97"/>
      <c r="I55" s="97"/>
      <c r="J55" s="98"/>
      <c r="K55" s="97"/>
      <c r="L55" s="97"/>
      <c r="M55" s="97"/>
      <c r="N55" s="99"/>
      <c r="Q55" s="34"/>
    </row>
    <row r="56" spans="1:17" ht="15" customHeight="1">
      <c r="A56" s="25"/>
      <c r="B56" s="96"/>
      <c r="C56" s="96"/>
      <c r="D56" s="96"/>
      <c r="E56" s="100"/>
      <c r="F56" s="25"/>
      <c r="G56" s="97"/>
      <c r="H56" s="97"/>
      <c r="I56" s="97"/>
      <c r="J56" s="98"/>
      <c r="K56" s="97"/>
      <c r="L56" s="97"/>
      <c r="M56" s="97"/>
      <c r="N56" s="99"/>
      <c r="Q56" s="34"/>
    </row>
    <row r="57" spans="1:17" ht="15.75" customHeight="1">
      <c r="A57" s="25"/>
      <c r="B57" s="96"/>
      <c r="C57" s="96"/>
      <c r="D57" s="96"/>
      <c r="E57" s="100"/>
      <c r="F57" s="25"/>
      <c r="G57" s="97"/>
      <c r="H57" s="97"/>
      <c r="I57" s="97"/>
      <c r="J57" s="98"/>
      <c r="K57" s="97"/>
      <c r="L57" s="97"/>
      <c r="M57" s="97"/>
      <c r="N57" s="99"/>
      <c r="Q57" s="34"/>
    </row>
    <row r="58" ht="15">
      <c r="Q58" s="34"/>
    </row>
    <row r="59" ht="15">
      <c r="Q59" s="34"/>
    </row>
    <row r="60" spans="2:17" ht="15">
      <c r="B60" s="49"/>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36.xml><?xml version="1.0" encoding="utf-8"?>
<worksheet xmlns="http://schemas.openxmlformats.org/spreadsheetml/2006/main" xmlns:r="http://schemas.openxmlformats.org/officeDocument/2006/relationships">
  <sheetPr>
    <tabColor theme="0" tint="-0.24997000396251678"/>
    <pageSetUpPr fitToPage="1"/>
  </sheetPr>
  <dimension ref="A1:T139"/>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22.75390625" style="34" customWidth="1"/>
    <col min="3" max="3" width="23.375" style="34" customWidth="1"/>
    <col min="4" max="4" width="23.625" style="34" customWidth="1"/>
    <col min="5" max="5" width="10.625" style="35" customWidth="1"/>
    <col min="6" max="6" width="12.875" style="34" customWidth="1"/>
    <col min="7" max="7" width="27.25390625" style="34" customWidth="1"/>
    <col min="8" max="8" width="17.625" style="34" customWidth="1"/>
    <col min="9" max="9" width="15.125" style="34" customWidth="1"/>
    <col min="10" max="12" width="20.75390625" style="34" customWidth="1"/>
    <col min="13" max="13" width="15.25390625" style="34" customWidth="1"/>
    <col min="14" max="14" width="20.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21</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2" customHeight="1">
      <c r="A8" s="40"/>
      <c r="B8" s="54"/>
      <c r="C8" s="55"/>
      <c r="D8" s="55"/>
      <c r="E8" s="55"/>
      <c r="F8" s="55"/>
      <c r="G8" s="55"/>
      <c r="H8" s="55"/>
      <c r="I8" s="55"/>
      <c r="J8" s="55"/>
      <c r="K8" s="55"/>
      <c r="L8" s="55"/>
      <c r="Q8" s="34"/>
    </row>
    <row r="9" spans="2:17" ht="15" hidden="1">
      <c r="B9" s="40"/>
      <c r="Q9" s="34"/>
    </row>
    <row r="10" spans="1:17" ht="66" customHeight="1">
      <c r="A10" s="30" t="s">
        <v>47</v>
      </c>
      <c r="B10" s="30" t="s">
        <v>16</v>
      </c>
      <c r="C10" s="30" t="s">
        <v>17</v>
      </c>
      <c r="D10" s="30" t="s">
        <v>72</v>
      </c>
      <c r="E10" s="115" t="s">
        <v>70</v>
      </c>
      <c r="F10" s="57"/>
      <c r="G10" s="30" t="str">
        <f>"Nazwa handlowa /
"&amp;C10&amp;" / 
"&amp;D10</f>
        <v>Nazwa handlowa /
Dawka / 
Postać/ Opakowanie</v>
      </c>
      <c r="H10" s="30" t="s">
        <v>65</v>
      </c>
      <c r="I10" s="30" t="str">
        <f>B10</f>
        <v>Skład</v>
      </c>
      <c r="J10" s="30" t="s">
        <v>66</v>
      </c>
      <c r="K10" s="30" t="s">
        <v>40</v>
      </c>
      <c r="L10" s="30" t="s">
        <v>41</v>
      </c>
      <c r="M10" s="30" t="s">
        <v>42</v>
      </c>
      <c r="N10" s="30" t="s">
        <v>18</v>
      </c>
      <c r="Q10" s="34"/>
    </row>
    <row r="11" spans="1:17" ht="135.75" customHeight="1">
      <c r="A11" s="29" t="s">
        <v>102</v>
      </c>
      <c r="B11" s="116" t="s">
        <v>303</v>
      </c>
      <c r="C11" s="116" t="s">
        <v>304</v>
      </c>
      <c r="D11" s="116" t="s">
        <v>302</v>
      </c>
      <c r="E11" s="76">
        <v>11000</v>
      </c>
      <c r="F11" s="75" t="s">
        <v>108</v>
      </c>
      <c r="G11" s="29" t="s">
        <v>64</v>
      </c>
      <c r="H11" s="30"/>
      <c r="I11" s="30"/>
      <c r="J11" s="30"/>
      <c r="K11" s="30"/>
      <c r="L11" s="29" t="str">
        <f>IF(K11=0,"0,00",IF(K11&gt;0,ROUND(E11/K11,2)))</f>
        <v>0,00</v>
      </c>
      <c r="M11" s="30"/>
      <c r="N11" s="60">
        <f>ROUND(L11*ROUND(M11,2),2)</f>
        <v>0</v>
      </c>
      <c r="Q11" s="34"/>
    </row>
    <row r="12" ht="15">
      <c r="Q12" s="34"/>
    </row>
    <row r="13" ht="15">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worksheet>
</file>

<file path=xl/worksheets/sheet37.xml><?xml version="1.0" encoding="utf-8"?>
<worksheet xmlns="http://schemas.openxmlformats.org/spreadsheetml/2006/main" xmlns:r="http://schemas.openxmlformats.org/officeDocument/2006/relationships">
  <sheetPr>
    <tabColor theme="0" tint="-0.24997000396251678"/>
    <pageSetUpPr fitToPage="1"/>
  </sheetPr>
  <dimension ref="A1:T70"/>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17.00390625" style="34" customWidth="1"/>
    <col min="3" max="3" width="13.875" style="34" customWidth="1"/>
    <col min="4" max="4" width="25.7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8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22</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57.75" customHeight="1">
      <c r="A11" s="29" t="s">
        <v>3</v>
      </c>
      <c r="B11" s="64" t="s">
        <v>178</v>
      </c>
      <c r="C11" s="64" t="s">
        <v>79</v>
      </c>
      <c r="D11" s="64" t="s">
        <v>80</v>
      </c>
      <c r="E11" s="76">
        <v>20000</v>
      </c>
      <c r="F11" s="74" t="s">
        <v>50</v>
      </c>
      <c r="G11" s="59" t="s">
        <v>64</v>
      </c>
      <c r="H11" s="61"/>
      <c r="I11" s="61"/>
      <c r="J11" s="62"/>
      <c r="K11" s="59"/>
      <c r="L11" s="59" t="str">
        <f>IF(K11=0,"0,00",IF(K11&gt;0,ROUND(E11/K11,2)))</f>
        <v>0,00</v>
      </c>
      <c r="M11" s="59"/>
      <c r="N11" s="60">
        <f>ROUND(L11*ROUND(M11,2),2)</f>
        <v>0</v>
      </c>
    </row>
    <row r="12" spans="1:14" ht="15.75" customHeight="1">
      <c r="A12" s="25"/>
      <c r="B12" s="96"/>
      <c r="C12" s="96"/>
      <c r="D12" s="96"/>
      <c r="E12" s="117"/>
      <c r="F12" s="25"/>
      <c r="G12" s="97"/>
      <c r="H12" s="118"/>
      <c r="I12" s="118"/>
      <c r="J12" s="98"/>
      <c r="K12" s="97"/>
      <c r="L12" s="97"/>
      <c r="M12" s="97"/>
      <c r="N12" s="99"/>
    </row>
    <row r="13" spans="1:17" ht="15">
      <c r="A13" s="25"/>
      <c r="B13" s="219"/>
      <c r="C13" s="219"/>
      <c r="D13" s="219"/>
      <c r="E13" s="219"/>
      <c r="F13" s="219"/>
      <c r="G13" s="219"/>
      <c r="H13" s="219"/>
      <c r="I13" s="219"/>
      <c r="Q13" s="34"/>
    </row>
    <row r="14" spans="1:17" ht="24.75" customHeight="1">
      <c r="A14" s="25"/>
      <c r="B14" s="219"/>
      <c r="C14" s="219"/>
      <c r="D14" s="219"/>
      <c r="E14" s="219"/>
      <c r="F14" s="219"/>
      <c r="G14" s="219"/>
      <c r="H14" s="219"/>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sheetData>
  <sheetProtection/>
  <mergeCells count="4">
    <mergeCell ref="G2:I2"/>
    <mergeCell ref="H6:I6"/>
    <mergeCell ref="B14:H14"/>
    <mergeCell ref="B13:I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38.xml><?xml version="1.0" encoding="utf-8"?>
<worksheet xmlns="http://schemas.openxmlformats.org/spreadsheetml/2006/main" xmlns:r="http://schemas.openxmlformats.org/officeDocument/2006/relationships">
  <sheetPr>
    <tabColor theme="0" tint="-0.24997000396251678"/>
    <pageSetUpPr fitToPage="1"/>
  </sheetPr>
  <dimension ref="A1:T59"/>
  <sheetViews>
    <sheetView showGridLines="0" view="pageBreakPreview" zoomScale="80" zoomScaleNormal="80" zoomScaleSheetLayoutView="80" zoomScalePageLayoutView="80" workbookViewId="0" topLeftCell="A1">
      <selection activeCell="E11" sqref="E11"/>
    </sheetView>
  </sheetViews>
  <sheetFormatPr defaultColWidth="9.00390625" defaultRowHeight="12.75"/>
  <cols>
    <col min="1" max="1" width="5.125" style="34" customWidth="1"/>
    <col min="2" max="2" width="14.875" style="34" customWidth="1"/>
    <col min="3" max="3" width="17.875" style="34" customWidth="1"/>
    <col min="4" max="4" width="23.75390625" style="34" customWidth="1"/>
    <col min="5" max="5" width="10.625" style="35" customWidth="1"/>
    <col min="6" max="6" width="12.75390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23</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83.25" customHeight="1">
      <c r="A11" s="29" t="s">
        <v>3</v>
      </c>
      <c r="B11" s="64" t="s">
        <v>307</v>
      </c>
      <c r="C11" s="64" t="s">
        <v>308</v>
      </c>
      <c r="D11" s="64" t="s">
        <v>309</v>
      </c>
      <c r="E11" s="65">
        <v>18000</v>
      </c>
      <c r="F11" s="74" t="s">
        <v>50</v>
      </c>
      <c r="G11" s="59" t="s">
        <v>64</v>
      </c>
      <c r="H11" s="61"/>
      <c r="I11" s="61"/>
      <c r="J11" s="62"/>
      <c r="K11" s="59"/>
      <c r="L11" s="59" t="str">
        <f>IF(K11=0,"0,00",IF(K11&gt;0,ROUND(E11/K11,2)))</f>
        <v>0,00</v>
      </c>
      <c r="M11" s="59"/>
      <c r="N11" s="60">
        <f>ROUND(L11*ROUND(M11,2),2)</f>
        <v>0</v>
      </c>
    </row>
    <row r="12" ht="15">
      <c r="Q12" s="34"/>
    </row>
    <row r="13" spans="2:17" ht="21.75" customHeight="1">
      <c r="B13" s="219"/>
      <c r="C13" s="219"/>
      <c r="D13" s="219"/>
      <c r="E13" s="219"/>
      <c r="F13" s="219"/>
      <c r="G13" s="219"/>
      <c r="H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sheetData>
  <sheetProtection/>
  <mergeCells count="3">
    <mergeCell ref="G2:I2"/>
    <mergeCell ref="H6:I6"/>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39.xml><?xml version="1.0" encoding="utf-8"?>
<worksheet xmlns="http://schemas.openxmlformats.org/spreadsheetml/2006/main" xmlns:r="http://schemas.openxmlformats.org/officeDocument/2006/relationships">
  <sheetPr>
    <tabColor theme="0" tint="-0.24997000396251678"/>
    <pageSetUpPr fitToPage="1"/>
  </sheetPr>
  <dimension ref="A1:T96"/>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15.00390625" style="34" customWidth="1"/>
    <col min="3" max="3" width="20.625" style="34" customWidth="1"/>
    <col min="4"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24</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99" customHeight="1">
      <c r="A11" s="29" t="s">
        <v>3</v>
      </c>
      <c r="B11" s="116" t="s">
        <v>179</v>
      </c>
      <c r="C11" s="116" t="s">
        <v>180</v>
      </c>
      <c r="D11" s="116" t="s">
        <v>181</v>
      </c>
      <c r="E11" s="119">
        <v>12</v>
      </c>
      <c r="F11" s="74" t="s">
        <v>91</v>
      </c>
      <c r="G11" s="59" t="s">
        <v>64</v>
      </c>
      <c r="H11" s="61"/>
      <c r="I11" s="61"/>
      <c r="J11" s="62"/>
      <c r="K11" s="59"/>
      <c r="L11" s="59" t="str">
        <f>IF(K11=0,"0,00",IF(K11&gt;0,ROUND(E11/K11,2)))</f>
        <v>0,00</v>
      </c>
      <c r="M11" s="59"/>
      <c r="N11" s="60">
        <f>ROUND(L11*ROUND(M11,2),2)</f>
        <v>0</v>
      </c>
    </row>
    <row r="12" ht="15">
      <c r="Q12" s="34"/>
    </row>
    <row r="13" spans="2:17" ht="22.5" customHeight="1">
      <c r="B13" s="219"/>
      <c r="C13" s="219"/>
      <c r="D13" s="219"/>
      <c r="E13" s="219"/>
      <c r="F13" s="219"/>
      <c r="G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tabColor theme="0" tint="-0.24997000396251678"/>
    <pageSetUpPr fitToPage="1"/>
  </sheetPr>
  <dimension ref="A1:T104"/>
  <sheetViews>
    <sheetView showGridLines="0" view="pageBreakPreview" zoomScale="80" zoomScaleNormal="80" zoomScaleSheetLayoutView="80" zoomScalePageLayoutView="80" workbookViewId="0" topLeftCell="A1">
      <selection activeCell="C11" sqref="C11"/>
    </sheetView>
  </sheetViews>
  <sheetFormatPr defaultColWidth="9.00390625" defaultRowHeight="12.75"/>
  <cols>
    <col min="1" max="1" width="5.125" style="34" customWidth="1"/>
    <col min="2" max="2" width="23.75390625" style="34" customWidth="1"/>
    <col min="3" max="3" width="10.875" style="34" customWidth="1"/>
    <col min="4" max="4" width="19.1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1.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25</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SUM(N11:N14)</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99</v>
      </c>
      <c r="K10" s="30" t="s">
        <v>40</v>
      </c>
      <c r="L10" s="30" t="s">
        <v>41</v>
      </c>
      <c r="M10" s="30" t="s">
        <v>42</v>
      </c>
      <c r="N10" s="30" t="s">
        <v>18</v>
      </c>
    </row>
    <row r="11" spans="1:14" ht="154.5" customHeight="1">
      <c r="A11" s="84" t="s">
        <v>3</v>
      </c>
      <c r="B11" s="105" t="s">
        <v>182</v>
      </c>
      <c r="C11" s="64" t="s">
        <v>183</v>
      </c>
      <c r="D11" s="64" t="s">
        <v>184</v>
      </c>
      <c r="E11" s="66">
        <v>400</v>
      </c>
      <c r="F11" s="75" t="s">
        <v>50</v>
      </c>
      <c r="G11" s="85" t="s">
        <v>64</v>
      </c>
      <c r="H11" s="88"/>
      <c r="I11" s="88"/>
      <c r="J11" s="89"/>
      <c r="K11" s="85"/>
      <c r="L11" s="85" t="str">
        <f>IF(K11=0,"0,00",IF(K11&gt;0,ROUND(E11/K11,2)))</f>
        <v>0,00</v>
      </c>
      <c r="M11" s="85"/>
      <c r="N11" s="87">
        <f>ROUND(L11*ROUND(M11,2),2)</f>
        <v>0</v>
      </c>
    </row>
    <row r="12" spans="1:14" ht="151.5" customHeight="1">
      <c r="A12" s="84" t="s">
        <v>97</v>
      </c>
      <c r="B12" s="64" t="s">
        <v>185</v>
      </c>
      <c r="C12" s="64" t="s">
        <v>186</v>
      </c>
      <c r="D12" s="64" t="s">
        <v>187</v>
      </c>
      <c r="E12" s="66">
        <v>4000</v>
      </c>
      <c r="F12" s="75" t="s">
        <v>50</v>
      </c>
      <c r="G12" s="85" t="s">
        <v>64</v>
      </c>
      <c r="H12" s="88"/>
      <c r="I12" s="88"/>
      <c r="J12" s="89"/>
      <c r="K12" s="85"/>
      <c r="L12" s="85" t="str">
        <f>IF(K12=0,"0,00",IF(K12&gt;0,ROUND(E12/K12,2)))</f>
        <v>0,00</v>
      </c>
      <c r="M12" s="85"/>
      <c r="N12" s="87">
        <f>ROUND(L12*ROUND(M12,2),2)</f>
        <v>0</v>
      </c>
    </row>
    <row r="13" spans="1:14" ht="152.25" customHeight="1">
      <c r="A13" s="84" t="s">
        <v>5</v>
      </c>
      <c r="B13" s="64" t="s">
        <v>185</v>
      </c>
      <c r="C13" s="64" t="s">
        <v>188</v>
      </c>
      <c r="D13" s="64" t="s">
        <v>187</v>
      </c>
      <c r="E13" s="66">
        <v>4000</v>
      </c>
      <c r="F13" s="75" t="s">
        <v>50</v>
      </c>
      <c r="G13" s="85" t="s">
        <v>64</v>
      </c>
      <c r="H13" s="88"/>
      <c r="I13" s="88"/>
      <c r="J13" s="89"/>
      <c r="K13" s="85"/>
      <c r="L13" s="85" t="str">
        <f>IF(K13=0,"0,00",IF(K13&gt;0,ROUND(E13/K13,2)))</f>
        <v>0,00</v>
      </c>
      <c r="M13" s="85"/>
      <c r="N13" s="87">
        <f>ROUND(L13*ROUND(M13,2),2)</f>
        <v>0</v>
      </c>
    </row>
    <row r="14" spans="1:14" ht="153.75" customHeight="1">
      <c r="A14" s="29" t="s">
        <v>6</v>
      </c>
      <c r="B14" s="64" t="s">
        <v>185</v>
      </c>
      <c r="C14" s="64" t="s">
        <v>189</v>
      </c>
      <c r="D14" s="64" t="s">
        <v>190</v>
      </c>
      <c r="E14" s="66">
        <v>1800</v>
      </c>
      <c r="F14" s="75" t="s">
        <v>50</v>
      </c>
      <c r="G14" s="59" t="s">
        <v>64</v>
      </c>
      <c r="H14" s="61"/>
      <c r="I14" s="61"/>
      <c r="J14" s="62"/>
      <c r="K14" s="59"/>
      <c r="L14" s="59" t="str">
        <f>IF(K14=0,"0,00",IF(K14&gt;0,ROUND(E14/K14,2)))</f>
        <v>0,00</v>
      </c>
      <c r="M14" s="59"/>
      <c r="N14" s="60">
        <f>ROUND(L14*ROUND(M14,2),2)</f>
        <v>0</v>
      </c>
    </row>
    <row r="15" ht="15">
      <c r="Q15" s="34"/>
    </row>
    <row r="16" spans="2:17" ht="16.5" customHeight="1">
      <c r="B16" s="219" t="s">
        <v>111</v>
      </c>
      <c r="C16" s="219"/>
      <c r="D16" s="219"/>
      <c r="E16" s="219"/>
      <c r="F16" s="219"/>
      <c r="Q16" s="34"/>
    </row>
    <row r="17" spans="2:17" ht="15">
      <c r="B17" s="49"/>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sheetData>
  <sheetProtection/>
  <mergeCells count="3">
    <mergeCell ref="G2:I2"/>
    <mergeCell ref="H6:I6"/>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worksheet>
</file>

<file path=xl/worksheets/sheet41.xml><?xml version="1.0" encoding="utf-8"?>
<worksheet xmlns="http://schemas.openxmlformats.org/spreadsheetml/2006/main" xmlns:r="http://schemas.openxmlformats.org/officeDocument/2006/relationships">
  <sheetPr>
    <tabColor rgb="FFC00000"/>
    <pageSetUpPr fitToPage="1"/>
  </sheetPr>
  <dimension ref="A1:T38"/>
  <sheetViews>
    <sheetView showGridLines="0" tabSelected="1" view="pageBreakPreview" zoomScale="80" zoomScaleNormal="80" zoomScaleSheetLayoutView="80" zoomScalePageLayoutView="80" workbookViewId="0" topLeftCell="A1">
      <selection activeCell="K22" sqref="K22"/>
    </sheetView>
  </sheetViews>
  <sheetFormatPr defaultColWidth="9.00390625" defaultRowHeight="12.75"/>
  <cols>
    <col min="1" max="1" width="5.125" style="34" customWidth="1"/>
    <col min="2" max="2" width="25.125" style="34" customWidth="1"/>
    <col min="3" max="3" width="21.75390625" style="34" customWidth="1"/>
    <col min="4" max="4" width="16.375" style="34" customWidth="1"/>
    <col min="5" max="5" width="12.375" style="35" customWidth="1"/>
    <col min="6" max="6" width="11.875" style="34" customWidth="1"/>
    <col min="7" max="7" width="32.00390625" style="34" customWidth="1"/>
    <col min="8" max="8" width="17.625" style="34" customWidth="1"/>
    <col min="9" max="9" width="15.125" style="34" customWidth="1"/>
    <col min="10" max="10" width="23.25390625" style="34" customWidth="1"/>
    <col min="11" max="13" width="15.25390625" style="34" customWidth="1"/>
    <col min="14" max="14" width="20.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26</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473</v>
      </c>
      <c r="K10" s="30" t="s">
        <v>40</v>
      </c>
      <c r="L10" s="30" t="s">
        <v>41</v>
      </c>
      <c r="M10" s="30" t="s">
        <v>42</v>
      </c>
      <c r="N10" s="30" t="s">
        <v>18</v>
      </c>
    </row>
    <row r="11" spans="1:14" ht="177" customHeight="1">
      <c r="A11" s="29" t="s">
        <v>3</v>
      </c>
      <c r="B11" s="119" t="s">
        <v>313</v>
      </c>
      <c r="C11" s="120" t="s">
        <v>490</v>
      </c>
      <c r="D11" s="64" t="s">
        <v>98</v>
      </c>
      <c r="E11" s="76">
        <v>6000</v>
      </c>
      <c r="F11" s="74" t="s">
        <v>50</v>
      </c>
      <c r="G11" s="59" t="s">
        <v>491</v>
      </c>
      <c r="H11" s="61"/>
      <c r="I11" s="61"/>
      <c r="J11" s="269" t="s">
        <v>492</v>
      </c>
      <c r="K11" s="59"/>
      <c r="L11" s="59" t="str">
        <f>IF(K11=0,"0,00",IF(K11&gt;0,ROUND(E11/K11,2)))</f>
        <v>0,00</v>
      </c>
      <c r="M11" s="59"/>
      <c r="N11" s="60">
        <f>ROUND(L11*ROUND(M11,2),2)</f>
        <v>0</v>
      </c>
    </row>
    <row r="12" spans="1:14" ht="32.25" customHeight="1">
      <c r="A12" s="25"/>
      <c r="B12" s="121"/>
      <c r="C12" s="122"/>
      <c r="D12" s="123"/>
      <c r="E12" s="124"/>
      <c r="F12" s="125"/>
      <c r="G12" s="97"/>
      <c r="H12" s="118"/>
      <c r="I12" s="118"/>
      <c r="J12" s="98"/>
      <c r="K12" s="97"/>
      <c r="L12" s="97"/>
      <c r="M12" s="97"/>
      <c r="N12" s="99"/>
    </row>
    <row r="13" spans="2:17" ht="15">
      <c r="B13" s="238" t="s">
        <v>314</v>
      </c>
      <c r="C13" s="238"/>
      <c r="D13" s="238"/>
      <c r="Q13" s="34"/>
    </row>
    <row r="14" spans="2:17" ht="15" customHeight="1">
      <c r="B14" s="237"/>
      <c r="C14" s="237"/>
      <c r="D14" s="237"/>
      <c r="E14" s="237"/>
      <c r="F14" s="237"/>
      <c r="G14" s="237"/>
      <c r="H14" s="237"/>
      <c r="I14" s="237"/>
      <c r="J14" s="237"/>
      <c r="K14" s="237"/>
      <c r="L14" s="237"/>
      <c r="M14" s="237"/>
      <c r="N14" s="237"/>
      <c r="Q14" s="34"/>
    </row>
    <row r="15" spans="1:17" ht="17.25" customHeight="1">
      <c r="A15" s="219"/>
      <c r="B15" s="219"/>
      <c r="C15" s="219"/>
      <c r="D15" s="219"/>
      <c r="E15" s="219"/>
      <c r="F15" s="219"/>
      <c r="Q15" s="34"/>
    </row>
    <row r="16" spans="2:17" ht="17.25" customHeight="1">
      <c r="B16" s="49"/>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sheetData>
  <sheetProtection/>
  <mergeCells count="5">
    <mergeCell ref="G2:I2"/>
    <mergeCell ref="H6:I6"/>
    <mergeCell ref="A15:F15"/>
    <mergeCell ref="B14:N14"/>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worksheet>
</file>

<file path=xl/worksheets/sheet42.xml><?xml version="1.0" encoding="utf-8"?>
<worksheet xmlns="http://schemas.openxmlformats.org/spreadsheetml/2006/main" xmlns:r="http://schemas.openxmlformats.org/officeDocument/2006/relationships">
  <sheetPr>
    <tabColor theme="0" tint="-0.24997000396251678"/>
    <pageSetUpPr fitToPage="1"/>
  </sheetPr>
  <dimension ref="A1:T136"/>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34" customWidth="1"/>
    <col min="2" max="2" width="31.625" style="34" customWidth="1"/>
    <col min="3" max="3" width="14.00390625" style="34" customWidth="1"/>
    <col min="4" max="4" width="22.125" style="34" customWidth="1"/>
    <col min="5" max="5" width="10.625" style="35" customWidth="1"/>
    <col min="6" max="6" width="9.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27</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474</v>
      </c>
      <c r="K10" s="30" t="s">
        <v>40</v>
      </c>
      <c r="L10" s="30" t="s">
        <v>41</v>
      </c>
      <c r="M10" s="30" t="s">
        <v>42</v>
      </c>
      <c r="N10" s="30" t="s">
        <v>18</v>
      </c>
    </row>
    <row r="11" spans="1:14" ht="68.25" customHeight="1">
      <c r="A11" s="29" t="s">
        <v>3</v>
      </c>
      <c r="B11" s="78" t="s">
        <v>316</v>
      </c>
      <c r="C11" s="78" t="s">
        <v>197</v>
      </c>
      <c r="D11" s="78" t="s">
        <v>198</v>
      </c>
      <c r="E11" s="76">
        <v>5000</v>
      </c>
      <c r="F11" s="74" t="s">
        <v>50</v>
      </c>
      <c r="G11" s="59" t="s">
        <v>64</v>
      </c>
      <c r="H11" s="61"/>
      <c r="I11" s="61"/>
      <c r="J11" s="62"/>
      <c r="K11" s="59"/>
      <c r="L11" s="59" t="str">
        <f>IF(K11=0,"0,00",IF(K11&gt;0,ROUND(E11/K11,2)))</f>
        <v>0,00</v>
      </c>
      <c r="M11" s="59"/>
      <c r="N11" s="60">
        <f>ROUND(L11*ROUND(M11,2),2)</f>
        <v>0</v>
      </c>
    </row>
    <row r="12" spans="2:17" ht="29.25" customHeight="1">
      <c r="B12" s="239" t="s">
        <v>317</v>
      </c>
      <c r="C12" s="240"/>
      <c r="D12" s="240"/>
      <c r="E12" s="240"/>
      <c r="Q12" s="34"/>
    </row>
    <row r="13" spans="2:17" ht="24.75" customHeight="1">
      <c r="B13" s="219"/>
      <c r="C13" s="219"/>
      <c r="D13" s="219"/>
      <c r="E13" s="219"/>
      <c r="F13" s="219"/>
      <c r="G13" s="219"/>
      <c r="H13" s="219"/>
      <c r="Q13" s="34"/>
    </row>
    <row r="14" spans="2:17" ht="26.25" customHeight="1">
      <c r="B14" s="219"/>
      <c r="C14" s="219"/>
      <c r="D14" s="219"/>
      <c r="E14" s="219"/>
      <c r="F14" s="219"/>
      <c r="G14" s="219"/>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sheetData>
  <sheetProtection/>
  <mergeCells count="5">
    <mergeCell ref="G2:I2"/>
    <mergeCell ref="H6:I6"/>
    <mergeCell ref="B13:H13"/>
    <mergeCell ref="B14:G14"/>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43.xml><?xml version="1.0" encoding="utf-8"?>
<worksheet xmlns="http://schemas.openxmlformats.org/spreadsheetml/2006/main" xmlns:r="http://schemas.openxmlformats.org/officeDocument/2006/relationships">
  <sheetPr>
    <tabColor theme="0" tint="-0.24997000396251678"/>
    <pageSetUpPr fitToPage="1"/>
  </sheetPr>
  <dimension ref="A1:T87"/>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24.375" style="34" customWidth="1"/>
    <col min="3"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1" width="20.375" style="34" customWidth="1"/>
    <col min="12" max="13" width="15.25390625" style="34" customWidth="1"/>
    <col min="14" max="14" width="20.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28</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60"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99</v>
      </c>
      <c r="K10" s="30" t="s">
        <v>40</v>
      </c>
      <c r="L10" s="30" t="s">
        <v>41</v>
      </c>
      <c r="M10" s="30" t="s">
        <v>112</v>
      </c>
      <c r="N10" s="30" t="s">
        <v>18</v>
      </c>
    </row>
    <row r="11" spans="1:14" s="40" customFormat="1" ht="76.5" customHeight="1">
      <c r="A11" s="29" t="s">
        <v>102</v>
      </c>
      <c r="B11" s="126" t="s">
        <v>319</v>
      </c>
      <c r="C11" s="126" t="s">
        <v>191</v>
      </c>
      <c r="D11" s="64" t="s">
        <v>192</v>
      </c>
      <c r="E11" s="76">
        <v>700</v>
      </c>
      <c r="F11" s="75" t="s">
        <v>108</v>
      </c>
      <c r="G11" s="59" t="s">
        <v>64</v>
      </c>
      <c r="H11" s="30"/>
      <c r="I11" s="30"/>
      <c r="J11" s="30"/>
      <c r="K11" s="30"/>
      <c r="L11" s="29" t="str">
        <f>IF(K11=0,"0,00",IF(K11&gt;0,ROUND(E11/K11,2)))</f>
        <v>0,00</v>
      </c>
      <c r="M11" s="30"/>
      <c r="N11" s="60">
        <f>ROUND(L11*ROUND(M11,2),2)</f>
        <v>0</v>
      </c>
    </row>
    <row r="12" spans="2:17" ht="15">
      <c r="B12" s="49"/>
      <c r="Q12" s="34"/>
    </row>
    <row r="13" spans="2:17" ht="15">
      <c r="B13" s="219"/>
      <c r="C13" s="219"/>
      <c r="D13" s="219"/>
      <c r="E13" s="219"/>
      <c r="F13" s="219"/>
      <c r="G13" s="219"/>
      <c r="H13" s="219"/>
      <c r="I13" s="219"/>
      <c r="J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sheetData>
  <sheetProtection/>
  <mergeCells count="3">
    <mergeCell ref="G2:I2"/>
    <mergeCell ref="H6:I6"/>
    <mergeCell ref="B13:J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worksheet>
</file>

<file path=xl/worksheets/sheet44.xml><?xml version="1.0" encoding="utf-8"?>
<worksheet xmlns="http://schemas.openxmlformats.org/spreadsheetml/2006/main" xmlns:r="http://schemas.openxmlformats.org/officeDocument/2006/relationships">
  <sheetPr>
    <tabColor theme="0" tint="-0.24997000396251678"/>
    <pageSetUpPr fitToPage="1"/>
  </sheetPr>
  <dimension ref="A1:T108"/>
  <sheetViews>
    <sheetView showGridLines="0" view="pageBreakPreview" zoomScale="80" zoomScaleNormal="80" zoomScaleSheetLayoutView="80" zoomScalePageLayoutView="80" workbookViewId="0" topLeftCell="A1">
      <selection activeCell="E11" sqref="E11"/>
    </sheetView>
  </sheetViews>
  <sheetFormatPr defaultColWidth="9.00390625" defaultRowHeight="12.75"/>
  <cols>
    <col min="1" max="1" width="5.125" style="34" customWidth="1"/>
    <col min="2" max="2" width="23.25390625" style="34" customWidth="1"/>
    <col min="3" max="3" width="13.375" style="34" customWidth="1"/>
    <col min="4" max="4" width="21.00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29</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SUM(N11:N14)</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65</v>
      </c>
      <c r="I10" s="30" t="str">
        <f>B10</f>
        <v>Skład</v>
      </c>
      <c r="J10" s="30" t="s">
        <v>99</v>
      </c>
      <c r="K10" s="30" t="s">
        <v>40</v>
      </c>
      <c r="L10" s="30" t="s">
        <v>41</v>
      </c>
      <c r="M10" s="30" t="s">
        <v>42</v>
      </c>
      <c r="N10" s="30" t="s">
        <v>18</v>
      </c>
    </row>
    <row r="11" spans="1:14" ht="70.5" customHeight="1">
      <c r="A11" s="29" t="s">
        <v>3</v>
      </c>
      <c r="B11" s="64" t="s">
        <v>193</v>
      </c>
      <c r="C11" s="63" t="s">
        <v>322</v>
      </c>
      <c r="D11" s="63" t="s">
        <v>194</v>
      </c>
      <c r="E11" s="66">
        <v>400</v>
      </c>
      <c r="F11" s="74" t="s">
        <v>50</v>
      </c>
      <c r="G11" s="59" t="s">
        <v>64</v>
      </c>
      <c r="H11" s="61"/>
      <c r="I11" s="61"/>
      <c r="J11" s="62"/>
      <c r="K11" s="59"/>
      <c r="L11" s="59" t="str">
        <f>IF(K11=0,"0,00",IF(K11&gt;0,ROUND(E11/K11,2)))</f>
        <v>0,00</v>
      </c>
      <c r="M11" s="59"/>
      <c r="N11" s="60">
        <f>ROUND(L11*ROUND(M11,2),2)</f>
        <v>0</v>
      </c>
    </row>
    <row r="12" spans="1:14" ht="72.75" customHeight="1">
      <c r="A12" s="29" t="s">
        <v>4</v>
      </c>
      <c r="B12" s="64" t="s">
        <v>193</v>
      </c>
      <c r="C12" s="63" t="s">
        <v>323</v>
      </c>
      <c r="D12" s="63" t="s">
        <v>194</v>
      </c>
      <c r="E12" s="66">
        <v>700</v>
      </c>
      <c r="F12" s="74" t="s">
        <v>50</v>
      </c>
      <c r="G12" s="59" t="s">
        <v>64</v>
      </c>
      <c r="H12" s="61"/>
      <c r="I12" s="61"/>
      <c r="J12" s="62"/>
      <c r="K12" s="59"/>
      <c r="L12" s="59" t="str">
        <f>IF(K12=0,"0,00",IF(K12&gt;0,ROUND(E12/K12,2)))</f>
        <v>0,00</v>
      </c>
      <c r="M12" s="59"/>
      <c r="N12" s="60">
        <f>ROUND(L12*ROUND(M12,2),2)</f>
        <v>0</v>
      </c>
    </row>
    <row r="13" spans="1:14" ht="77.25" customHeight="1">
      <c r="A13" s="29" t="s">
        <v>5</v>
      </c>
      <c r="B13" s="64" t="s">
        <v>193</v>
      </c>
      <c r="C13" s="63" t="s">
        <v>324</v>
      </c>
      <c r="D13" s="63" t="s">
        <v>194</v>
      </c>
      <c r="E13" s="66">
        <v>1300</v>
      </c>
      <c r="F13" s="74" t="s">
        <v>50</v>
      </c>
      <c r="G13" s="59" t="s">
        <v>64</v>
      </c>
      <c r="H13" s="61"/>
      <c r="I13" s="61"/>
      <c r="J13" s="62"/>
      <c r="K13" s="59"/>
      <c r="L13" s="59" t="str">
        <f>IF(K13=0,"0,00",IF(K13&gt;0,ROUND(E13/K13,2)))</f>
        <v>0,00</v>
      </c>
      <c r="M13" s="59"/>
      <c r="N13" s="60">
        <f>ROUND(L13*ROUND(M13,2),2)</f>
        <v>0</v>
      </c>
    </row>
    <row r="14" spans="1:14" ht="87.75" customHeight="1">
      <c r="A14" s="29" t="s">
        <v>6</v>
      </c>
      <c r="B14" s="64" t="s">
        <v>193</v>
      </c>
      <c r="C14" s="63" t="s">
        <v>195</v>
      </c>
      <c r="D14" s="63" t="s">
        <v>196</v>
      </c>
      <c r="E14" s="66">
        <v>250</v>
      </c>
      <c r="F14" s="74" t="s">
        <v>50</v>
      </c>
      <c r="G14" s="59" t="s">
        <v>64</v>
      </c>
      <c r="H14" s="61"/>
      <c r="I14" s="61"/>
      <c r="J14" s="62"/>
      <c r="K14" s="59"/>
      <c r="L14" s="59" t="str">
        <f>IF(K14=0,"0,00",IF(K14&gt;0,ROUND(E14/K14,2)))</f>
        <v>0,00</v>
      </c>
      <c r="M14" s="59"/>
      <c r="N14" s="60">
        <f>ROUND(L14*ROUND(M14,2),2)</f>
        <v>0</v>
      </c>
    </row>
    <row r="15" spans="2:17" ht="15">
      <c r="B15" s="241" t="s">
        <v>321</v>
      </c>
      <c r="C15" s="242"/>
      <c r="D15" s="242"/>
      <c r="Q15" s="34"/>
    </row>
    <row r="16" spans="2:17" ht="15" customHeight="1">
      <c r="B16" s="219"/>
      <c r="C16" s="219"/>
      <c r="D16" s="219"/>
      <c r="E16" s="219"/>
      <c r="F16" s="219"/>
      <c r="G16" s="219"/>
      <c r="Q16" s="34"/>
    </row>
    <row r="17" spans="2:17" ht="15">
      <c r="B17" s="49"/>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sheetData>
  <sheetProtection/>
  <mergeCells count="4">
    <mergeCell ref="G2:I2"/>
    <mergeCell ref="H6:I6"/>
    <mergeCell ref="B16:G16"/>
    <mergeCell ref="B15:D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45.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view="pageBreakPreview" zoomScale="80" zoomScaleNormal="80" zoomScaleSheetLayoutView="80" zoomScalePageLayoutView="80" workbookViewId="0" topLeftCell="A1">
      <selection activeCell="D11" sqref="D11"/>
    </sheetView>
  </sheetViews>
  <sheetFormatPr defaultColWidth="9.00390625" defaultRowHeight="12.75"/>
  <cols>
    <col min="1" max="1" width="5.125" style="34" customWidth="1"/>
    <col min="2" max="2" width="24.625" style="34" customWidth="1"/>
    <col min="3" max="3" width="13.625" style="34" customWidth="1"/>
    <col min="4" max="4" width="15.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30</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59.25" customHeight="1">
      <c r="A10" s="30" t="s">
        <v>47</v>
      </c>
      <c r="B10" s="30" t="s">
        <v>16</v>
      </c>
      <c r="C10" s="30" t="s">
        <v>17</v>
      </c>
      <c r="D10" s="30" t="s">
        <v>74</v>
      </c>
      <c r="E10" s="56" t="s">
        <v>70</v>
      </c>
      <c r="F10" s="57"/>
      <c r="G10" s="30" t="str">
        <f>"Nazwa handlowa /
"&amp;C10&amp;" / 
"&amp;D10</f>
        <v>Nazwa handlowa /
Dawka / 
Postać/Opakowanie</v>
      </c>
      <c r="H10" s="30" t="s">
        <v>114</v>
      </c>
      <c r="I10" s="30" t="str">
        <f>B10</f>
        <v>Skład</v>
      </c>
      <c r="J10" s="30" t="s">
        <v>99</v>
      </c>
      <c r="K10" s="30" t="s">
        <v>40</v>
      </c>
      <c r="L10" s="30" t="s">
        <v>41</v>
      </c>
      <c r="M10" s="30" t="s">
        <v>42</v>
      </c>
      <c r="N10" s="30" t="s">
        <v>18</v>
      </c>
    </row>
    <row r="11" spans="1:14" s="40" customFormat="1" ht="76.5" customHeight="1">
      <c r="A11" s="29" t="s">
        <v>102</v>
      </c>
      <c r="B11" s="127" t="s">
        <v>326</v>
      </c>
      <c r="C11" s="127" t="s">
        <v>199</v>
      </c>
      <c r="D11" s="127" t="s">
        <v>122</v>
      </c>
      <c r="E11" s="128">
        <v>60</v>
      </c>
      <c r="F11" s="75" t="s">
        <v>50</v>
      </c>
      <c r="G11" s="59" t="s">
        <v>64</v>
      </c>
      <c r="H11" s="30"/>
      <c r="I11" s="30"/>
      <c r="J11" s="30"/>
      <c r="K11" s="30"/>
      <c r="L11" s="59" t="str">
        <f>IF(K11=0,"0,00",IF(K11&gt;0,ROUND(E11/K11,2)))</f>
        <v>0,00</v>
      </c>
      <c r="M11" s="30"/>
      <c r="N11" s="60">
        <f>ROUND(L11*ROUND(M11,2),2)</f>
        <v>0</v>
      </c>
    </row>
    <row r="12" spans="1:14" ht="15" customHeight="1">
      <c r="A12" s="25"/>
      <c r="B12" s="96"/>
      <c r="C12" s="96"/>
      <c r="D12" s="96"/>
      <c r="E12" s="117"/>
      <c r="F12" s="25"/>
      <c r="G12" s="97"/>
      <c r="H12" s="118"/>
      <c r="I12" s="118"/>
      <c r="J12" s="98"/>
      <c r="K12" s="97"/>
      <c r="L12" s="97"/>
      <c r="M12" s="97"/>
      <c r="N12" s="99"/>
    </row>
    <row r="13" spans="2:9" ht="15">
      <c r="B13" s="219"/>
      <c r="C13" s="219"/>
      <c r="D13" s="219"/>
      <c r="E13" s="219"/>
      <c r="F13" s="219"/>
      <c r="G13" s="219"/>
      <c r="H13" s="219"/>
      <c r="I13" s="219"/>
    </row>
    <row r="14" spans="2:7" ht="23.25" customHeight="1">
      <c r="B14" s="219"/>
      <c r="C14" s="219"/>
      <c r="D14" s="219"/>
      <c r="E14" s="219"/>
      <c r="F14" s="219"/>
      <c r="G14" s="219"/>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sheetData>
  <sheetProtection/>
  <mergeCells count="4">
    <mergeCell ref="G2:I2"/>
    <mergeCell ref="H6:I6"/>
    <mergeCell ref="B14:G14"/>
    <mergeCell ref="B13:I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46.xml><?xml version="1.0" encoding="utf-8"?>
<worksheet xmlns="http://schemas.openxmlformats.org/spreadsheetml/2006/main" xmlns:r="http://schemas.openxmlformats.org/officeDocument/2006/relationships">
  <sheetPr>
    <tabColor theme="0" tint="-0.24997000396251678"/>
    <pageSetUpPr fitToPage="1"/>
  </sheetPr>
  <dimension ref="A1:T72"/>
  <sheetViews>
    <sheetView showGridLines="0" view="pageBreakPreview" zoomScale="80" zoomScaleNormal="80" zoomScaleSheetLayoutView="80" zoomScalePageLayoutView="80" workbookViewId="0" topLeftCell="A1">
      <selection activeCell="G22" sqref="G22"/>
    </sheetView>
  </sheetViews>
  <sheetFormatPr defaultColWidth="9.00390625" defaultRowHeight="12.75"/>
  <cols>
    <col min="1" max="1" width="5.125" style="34" customWidth="1"/>
    <col min="2" max="2" width="29.25390625" style="34" customWidth="1"/>
    <col min="3" max="3" width="19.25390625" style="34" customWidth="1"/>
    <col min="4" max="4" width="17.125" style="34" customWidth="1"/>
    <col min="5" max="5" width="10.625" style="35" customWidth="1"/>
    <col min="6" max="6" width="10.00390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3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31</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114</v>
      </c>
      <c r="I10" s="30" t="str">
        <f>B10</f>
        <v>Skład</v>
      </c>
      <c r="J10" s="30" t="s">
        <v>99</v>
      </c>
      <c r="K10" s="30" t="s">
        <v>40</v>
      </c>
      <c r="L10" s="30" t="s">
        <v>41</v>
      </c>
      <c r="M10" s="30" t="s">
        <v>42</v>
      </c>
      <c r="N10" s="30" t="s">
        <v>18</v>
      </c>
    </row>
    <row r="11" spans="1:14" ht="74.25" customHeight="1">
      <c r="A11" s="29" t="s">
        <v>3</v>
      </c>
      <c r="B11" s="129" t="s">
        <v>328</v>
      </c>
      <c r="C11" s="105" t="s">
        <v>200</v>
      </c>
      <c r="D11" s="105" t="s">
        <v>201</v>
      </c>
      <c r="E11" s="73">
        <v>700</v>
      </c>
      <c r="F11" s="74" t="s">
        <v>50</v>
      </c>
      <c r="G11" s="59" t="s">
        <v>64</v>
      </c>
      <c r="H11" s="61"/>
      <c r="I11" s="61"/>
      <c r="J11" s="62"/>
      <c r="K11" s="59"/>
      <c r="L11" s="59" t="str">
        <f>IF(K11=0,"0,00",IF(K11&gt;0,ROUND(E11/K11,2)))</f>
        <v>0,00</v>
      </c>
      <c r="M11" s="59"/>
      <c r="N11" s="60">
        <f>ROUND(L11*ROUND(M11,2),2)</f>
        <v>0</v>
      </c>
    </row>
    <row r="12" spans="1:17" ht="14.25" customHeight="1">
      <c r="A12" s="25"/>
      <c r="B12" s="96"/>
      <c r="C12" s="96"/>
      <c r="D12" s="96"/>
      <c r="E12" s="100"/>
      <c r="F12" s="25"/>
      <c r="G12" s="97"/>
      <c r="H12" s="97"/>
      <c r="I12" s="97"/>
      <c r="J12" s="98"/>
      <c r="K12" s="97"/>
      <c r="L12" s="97"/>
      <c r="M12" s="97"/>
      <c r="N12" s="99"/>
      <c r="Q12" s="34"/>
    </row>
    <row r="13" spans="1:17" ht="21" customHeight="1">
      <c r="A13" s="25"/>
      <c r="B13" s="216"/>
      <c r="C13" s="216"/>
      <c r="D13" s="216"/>
      <c r="E13" s="216"/>
      <c r="F13" s="216"/>
      <c r="G13" s="216"/>
      <c r="H13" s="97"/>
      <c r="I13" s="97"/>
      <c r="J13" s="98"/>
      <c r="K13" s="97"/>
      <c r="L13" s="97"/>
      <c r="M13" s="97"/>
      <c r="N13" s="99"/>
      <c r="Q13" s="34"/>
    </row>
    <row r="14" spans="1:17" ht="48" customHeight="1">
      <c r="A14" s="25"/>
      <c r="B14" s="216"/>
      <c r="C14" s="216"/>
      <c r="D14" s="216"/>
      <c r="E14" s="216"/>
      <c r="F14" s="216"/>
      <c r="G14" s="216"/>
      <c r="H14" s="243"/>
      <c r="I14" s="244"/>
      <c r="J14" s="244"/>
      <c r="K14" s="244"/>
      <c r="L14" s="244"/>
      <c r="M14" s="244"/>
      <c r="N14" s="244"/>
      <c r="Q14" s="34"/>
    </row>
    <row r="15" spans="1:17" ht="15">
      <c r="A15" s="25"/>
      <c r="B15" s="96"/>
      <c r="C15" s="96"/>
      <c r="D15" s="96"/>
      <c r="E15" s="100"/>
      <c r="F15" s="25"/>
      <c r="G15" s="97"/>
      <c r="H15" s="244"/>
      <c r="I15" s="244"/>
      <c r="J15" s="244"/>
      <c r="K15" s="244"/>
      <c r="L15" s="244"/>
      <c r="M15" s="244"/>
      <c r="N15" s="244"/>
      <c r="Q15" s="34"/>
    </row>
    <row r="16" spans="1:17" ht="15" customHeight="1">
      <c r="A16" s="25"/>
      <c r="B16" s="96"/>
      <c r="C16" s="96"/>
      <c r="D16" s="96"/>
      <c r="E16" s="100"/>
      <c r="F16" s="25"/>
      <c r="G16" s="97"/>
      <c r="H16" s="97"/>
      <c r="I16" s="97"/>
      <c r="J16" s="98"/>
      <c r="K16" s="97"/>
      <c r="L16" s="97"/>
      <c r="M16" s="97"/>
      <c r="N16" s="99"/>
      <c r="Q16" s="34"/>
    </row>
    <row r="17" spans="1:17" ht="15">
      <c r="A17" s="25"/>
      <c r="B17" s="96"/>
      <c r="C17" s="96"/>
      <c r="D17" s="96"/>
      <c r="E17" s="100"/>
      <c r="F17" s="25"/>
      <c r="G17" s="97"/>
      <c r="H17" s="97"/>
      <c r="I17" s="97"/>
      <c r="J17" s="98"/>
      <c r="K17" s="97"/>
      <c r="L17" s="97"/>
      <c r="M17" s="97"/>
      <c r="N17" s="99"/>
      <c r="Q17" s="34"/>
    </row>
    <row r="18" spans="1:17" ht="15">
      <c r="A18" s="25"/>
      <c r="B18" s="96"/>
      <c r="C18" s="96"/>
      <c r="D18" s="96"/>
      <c r="E18" s="100"/>
      <c r="F18" s="25"/>
      <c r="G18" s="97"/>
      <c r="H18" s="97"/>
      <c r="I18" s="97"/>
      <c r="J18" s="98"/>
      <c r="K18" s="97"/>
      <c r="L18" s="97"/>
      <c r="M18" s="97"/>
      <c r="N18" s="99"/>
      <c r="Q18" s="34"/>
    </row>
    <row r="19" ht="15">
      <c r="Q19" s="34"/>
    </row>
    <row r="20" ht="15">
      <c r="Q20" s="34"/>
    </row>
    <row r="21" spans="2:17" ht="15">
      <c r="B21" s="49"/>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69" ht="15">
      <c r="Q69" s="34"/>
    </row>
    <row r="70" ht="15">
      <c r="Q70" s="34"/>
    </row>
    <row r="71" ht="15">
      <c r="Q71" s="34"/>
    </row>
    <row r="72" ht="15">
      <c r="Q72" s="34"/>
    </row>
  </sheetData>
  <sheetProtection/>
  <mergeCells count="5">
    <mergeCell ref="G2:I2"/>
    <mergeCell ref="H6:I6"/>
    <mergeCell ref="B13:G13"/>
    <mergeCell ref="B14:G14"/>
    <mergeCell ref="H14:N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47.xml><?xml version="1.0" encoding="utf-8"?>
<worksheet xmlns="http://schemas.openxmlformats.org/spreadsheetml/2006/main" xmlns:r="http://schemas.openxmlformats.org/officeDocument/2006/relationships">
  <sheetPr>
    <tabColor theme="0" tint="-0.24997000396251678"/>
    <pageSetUpPr fitToPage="1"/>
  </sheetPr>
  <dimension ref="A1:T159"/>
  <sheetViews>
    <sheetView showGridLines="0" view="pageBreakPreview" zoomScale="80" zoomScaleNormal="80" zoomScaleSheetLayoutView="80" zoomScalePageLayoutView="80" workbookViewId="0" topLeftCell="A40">
      <selection activeCell="I31" sqref="I31"/>
    </sheetView>
  </sheetViews>
  <sheetFormatPr defaultColWidth="9.00390625" defaultRowHeight="12.75"/>
  <cols>
    <col min="1" max="1" width="5.125" style="34" customWidth="1"/>
    <col min="2" max="2" width="28.125" style="34" customWidth="1"/>
    <col min="3" max="3" width="17.375" style="34" customWidth="1"/>
    <col min="4" max="4" width="19.375" style="34" customWidth="1"/>
    <col min="5" max="5" width="10.625" style="35" customWidth="1"/>
    <col min="6" max="6" width="15.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32</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SUM(N11:N50)</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114</v>
      </c>
      <c r="I10" s="30" t="str">
        <f>B10</f>
        <v>Skład</v>
      </c>
      <c r="J10" s="30" t="s">
        <v>99</v>
      </c>
      <c r="K10" s="30" t="s">
        <v>40</v>
      </c>
      <c r="L10" s="30" t="s">
        <v>41</v>
      </c>
      <c r="M10" s="30" t="s">
        <v>42</v>
      </c>
      <c r="N10" s="30" t="s">
        <v>18</v>
      </c>
    </row>
    <row r="11" spans="1:14" s="40" customFormat="1" ht="51" customHeight="1">
      <c r="A11" s="29" t="s">
        <v>102</v>
      </c>
      <c r="B11" s="63" t="s">
        <v>202</v>
      </c>
      <c r="C11" s="63" t="s">
        <v>167</v>
      </c>
      <c r="D11" s="63" t="s">
        <v>80</v>
      </c>
      <c r="E11" s="76">
        <v>3240</v>
      </c>
      <c r="F11" s="75" t="s">
        <v>50</v>
      </c>
      <c r="G11" s="59" t="s">
        <v>64</v>
      </c>
      <c r="H11" s="30"/>
      <c r="I11" s="30"/>
      <c r="J11" s="30"/>
      <c r="K11" s="30"/>
      <c r="L11" s="59" t="str">
        <f>IF(K11=0,"0,00",IF(K11&gt;0,ROUND(E11/K11,2)))</f>
        <v>0,00</v>
      </c>
      <c r="M11" s="30"/>
      <c r="N11" s="60">
        <f>ROUND(L11*ROUND(M11,2),2)</f>
        <v>0</v>
      </c>
    </row>
    <row r="12" spans="1:14" s="40" customFormat="1" ht="50.25" customHeight="1">
      <c r="A12" s="29" t="s">
        <v>97</v>
      </c>
      <c r="B12" s="63" t="s">
        <v>203</v>
      </c>
      <c r="C12" s="63" t="s">
        <v>83</v>
      </c>
      <c r="D12" s="63" t="s">
        <v>80</v>
      </c>
      <c r="E12" s="73">
        <v>5400</v>
      </c>
      <c r="F12" s="75" t="s">
        <v>50</v>
      </c>
      <c r="G12" s="59" t="s">
        <v>64</v>
      </c>
      <c r="H12" s="30"/>
      <c r="I12" s="30"/>
      <c r="J12" s="30"/>
      <c r="K12" s="30"/>
      <c r="L12" s="59" t="str">
        <f>IF(K12=0,"0,00",IF(K12&gt;0,ROUND(E12/K12,2)))</f>
        <v>0,00</v>
      </c>
      <c r="M12" s="30"/>
      <c r="N12" s="60">
        <f>ROUND(L12*ROUND(M12,2),2)</f>
        <v>0</v>
      </c>
    </row>
    <row r="13" spans="1:14" s="40" customFormat="1" ht="46.5" customHeight="1">
      <c r="A13" s="29" t="s">
        <v>107</v>
      </c>
      <c r="B13" s="64" t="s">
        <v>204</v>
      </c>
      <c r="C13" s="63" t="s">
        <v>205</v>
      </c>
      <c r="D13" s="63" t="s">
        <v>206</v>
      </c>
      <c r="E13" s="76">
        <v>180</v>
      </c>
      <c r="F13" s="75" t="s">
        <v>50</v>
      </c>
      <c r="G13" s="59" t="s">
        <v>64</v>
      </c>
      <c r="H13" s="30"/>
      <c r="I13" s="30"/>
      <c r="J13" s="30"/>
      <c r="K13" s="30"/>
      <c r="L13" s="59" t="str">
        <f>IF(K13=0,"0,00",IF(K13&gt;0,ROUND(E13/K13,2)))</f>
        <v>0,00</v>
      </c>
      <c r="M13" s="30"/>
      <c r="N13" s="60">
        <f>ROUND(L13*ROUND(M13,2),2)</f>
        <v>0</v>
      </c>
    </row>
    <row r="14" spans="1:14" ht="96" customHeight="1">
      <c r="A14" s="29" t="s">
        <v>109</v>
      </c>
      <c r="B14" s="63" t="s">
        <v>207</v>
      </c>
      <c r="C14" s="63" t="s">
        <v>77</v>
      </c>
      <c r="D14" s="63" t="s">
        <v>208</v>
      </c>
      <c r="E14" s="76">
        <v>1080</v>
      </c>
      <c r="F14" s="75" t="s">
        <v>50</v>
      </c>
      <c r="G14" s="59" t="s">
        <v>64</v>
      </c>
      <c r="H14" s="61"/>
      <c r="I14" s="61"/>
      <c r="J14" s="62"/>
      <c r="K14" s="59"/>
      <c r="L14" s="59" t="str">
        <f>IF(K14=0,"0,00",IF(K14&gt;0,ROUND(E14/K14,2)))</f>
        <v>0,00</v>
      </c>
      <c r="M14" s="59"/>
      <c r="N14" s="60">
        <f>ROUND(L14*ROUND(M14,2),2)</f>
        <v>0</v>
      </c>
    </row>
    <row r="15" spans="1:14" ht="53.25" customHeight="1">
      <c r="A15" s="29" t="s">
        <v>43</v>
      </c>
      <c r="B15" s="63" t="s">
        <v>209</v>
      </c>
      <c r="C15" s="63" t="s">
        <v>210</v>
      </c>
      <c r="D15" s="63" t="s">
        <v>80</v>
      </c>
      <c r="E15" s="76">
        <v>6000</v>
      </c>
      <c r="F15" s="75" t="s">
        <v>50</v>
      </c>
      <c r="G15" s="59" t="s">
        <v>64</v>
      </c>
      <c r="H15" s="61"/>
      <c r="I15" s="61"/>
      <c r="J15" s="62"/>
      <c r="K15" s="59"/>
      <c r="L15" s="59" t="str">
        <f aca="true" t="shared" si="0" ref="L15:L50">IF(K15=0,"0,00",IF(K15&gt;0,ROUND(E15/K15,2)))</f>
        <v>0,00</v>
      </c>
      <c r="M15" s="59"/>
      <c r="N15" s="60">
        <f aca="true" t="shared" si="1" ref="N15:N50">ROUND(L15*ROUND(M15,2),2)</f>
        <v>0</v>
      </c>
    </row>
    <row r="16" spans="1:14" ht="53.25" customHeight="1">
      <c r="A16" s="29" t="s">
        <v>49</v>
      </c>
      <c r="B16" s="130" t="s">
        <v>355</v>
      </c>
      <c r="C16" s="77" t="s">
        <v>211</v>
      </c>
      <c r="D16" s="77" t="s">
        <v>212</v>
      </c>
      <c r="E16" s="66">
        <v>20</v>
      </c>
      <c r="F16" s="75" t="s">
        <v>50</v>
      </c>
      <c r="G16" s="59" t="s">
        <v>64</v>
      </c>
      <c r="H16" s="61"/>
      <c r="I16" s="61"/>
      <c r="J16" s="62"/>
      <c r="K16" s="59"/>
      <c r="L16" s="59" t="str">
        <f t="shared" si="0"/>
        <v>0,00</v>
      </c>
      <c r="M16" s="59"/>
      <c r="N16" s="60">
        <f t="shared" si="1"/>
        <v>0</v>
      </c>
    </row>
    <row r="17" spans="1:14" ht="53.25" customHeight="1">
      <c r="A17" s="29" t="s">
        <v>7</v>
      </c>
      <c r="B17" s="119" t="s">
        <v>213</v>
      </c>
      <c r="C17" s="63" t="s">
        <v>73</v>
      </c>
      <c r="D17" s="63" t="s">
        <v>80</v>
      </c>
      <c r="E17" s="76">
        <v>1800</v>
      </c>
      <c r="F17" s="75" t="s">
        <v>50</v>
      </c>
      <c r="G17" s="59" t="s">
        <v>64</v>
      </c>
      <c r="H17" s="61"/>
      <c r="I17" s="61"/>
      <c r="J17" s="62"/>
      <c r="K17" s="59"/>
      <c r="L17" s="59" t="str">
        <f t="shared" si="0"/>
        <v>0,00</v>
      </c>
      <c r="M17" s="59"/>
      <c r="N17" s="60">
        <f t="shared" si="1"/>
        <v>0</v>
      </c>
    </row>
    <row r="18" spans="1:14" ht="53.25" customHeight="1">
      <c r="A18" s="29" t="s">
        <v>8</v>
      </c>
      <c r="B18" s="119" t="s">
        <v>214</v>
      </c>
      <c r="C18" s="63" t="s">
        <v>83</v>
      </c>
      <c r="D18" s="63" t="s">
        <v>80</v>
      </c>
      <c r="E18" s="76">
        <v>1080</v>
      </c>
      <c r="F18" s="75" t="s">
        <v>50</v>
      </c>
      <c r="G18" s="59" t="s">
        <v>64</v>
      </c>
      <c r="H18" s="61"/>
      <c r="I18" s="61"/>
      <c r="J18" s="62"/>
      <c r="K18" s="59"/>
      <c r="L18" s="59" t="str">
        <f t="shared" si="0"/>
        <v>0,00</v>
      </c>
      <c r="M18" s="59"/>
      <c r="N18" s="60">
        <f t="shared" si="1"/>
        <v>0</v>
      </c>
    </row>
    <row r="19" spans="1:14" ht="53.25" customHeight="1">
      <c r="A19" s="29" t="s">
        <v>21</v>
      </c>
      <c r="B19" s="119" t="s">
        <v>214</v>
      </c>
      <c r="C19" s="63" t="s">
        <v>110</v>
      </c>
      <c r="D19" s="63" t="s">
        <v>80</v>
      </c>
      <c r="E19" s="76">
        <v>660</v>
      </c>
      <c r="F19" s="75" t="s">
        <v>50</v>
      </c>
      <c r="G19" s="59" t="s">
        <v>64</v>
      </c>
      <c r="H19" s="61"/>
      <c r="I19" s="61"/>
      <c r="J19" s="62"/>
      <c r="K19" s="59"/>
      <c r="L19" s="59" t="str">
        <f t="shared" si="0"/>
        <v>0,00</v>
      </c>
      <c r="M19" s="59"/>
      <c r="N19" s="60">
        <f t="shared" si="1"/>
        <v>0</v>
      </c>
    </row>
    <row r="20" spans="1:14" ht="53.25" customHeight="1">
      <c r="A20" s="29" t="s">
        <v>48</v>
      </c>
      <c r="B20" s="119" t="s">
        <v>214</v>
      </c>
      <c r="C20" s="63" t="s">
        <v>100</v>
      </c>
      <c r="D20" s="63" t="s">
        <v>80</v>
      </c>
      <c r="E20" s="76">
        <v>2160</v>
      </c>
      <c r="F20" s="75" t="s">
        <v>50</v>
      </c>
      <c r="G20" s="59" t="s">
        <v>64</v>
      </c>
      <c r="H20" s="61"/>
      <c r="I20" s="61"/>
      <c r="J20" s="62"/>
      <c r="K20" s="59"/>
      <c r="L20" s="59" t="str">
        <f t="shared" si="0"/>
        <v>0,00</v>
      </c>
      <c r="M20" s="59"/>
      <c r="N20" s="60">
        <f t="shared" si="1"/>
        <v>0</v>
      </c>
    </row>
    <row r="21" spans="1:14" ht="53.25" customHeight="1">
      <c r="A21" s="29" t="s">
        <v>1</v>
      </c>
      <c r="B21" s="63" t="s">
        <v>356</v>
      </c>
      <c r="C21" s="63" t="s">
        <v>215</v>
      </c>
      <c r="D21" s="63" t="s">
        <v>82</v>
      </c>
      <c r="E21" s="76">
        <v>30</v>
      </c>
      <c r="F21" s="75" t="s">
        <v>50</v>
      </c>
      <c r="G21" s="59" t="s">
        <v>64</v>
      </c>
      <c r="H21" s="61"/>
      <c r="I21" s="61"/>
      <c r="J21" s="62"/>
      <c r="K21" s="59"/>
      <c r="L21" s="59" t="str">
        <f t="shared" si="0"/>
        <v>0,00</v>
      </c>
      <c r="M21" s="59"/>
      <c r="N21" s="60">
        <f t="shared" si="1"/>
        <v>0</v>
      </c>
    </row>
    <row r="22" spans="1:14" ht="53.25" customHeight="1">
      <c r="A22" s="29" t="s">
        <v>0</v>
      </c>
      <c r="B22" s="64" t="s">
        <v>216</v>
      </c>
      <c r="C22" s="131" t="s">
        <v>217</v>
      </c>
      <c r="D22" s="64" t="s">
        <v>218</v>
      </c>
      <c r="E22" s="66">
        <v>400</v>
      </c>
      <c r="F22" s="75" t="s">
        <v>50</v>
      </c>
      <c r="G22" s="59" t="s">
        <v>64</v>
      </c>
      <c r="H22" s="61"/>
      <c r="I22" s="61"/>
      <c r="J22" s="62"/>
      <c r="K22" s="59"/>
      <c r="L22" s="59" t="str">
        <f t="shared" si="0"/>
        <v>0,00</v>
      </c>
      <c r="M22" s="59"/>
      <c r="N22" s="60">
        <f t="shared" si="1"/>
        <v>0</v>
      </c>
    </row>
    <row r="23" spans="1:14" ht="70.5" customHeight="1">
      <c r="A23" s="29" t="s">
        <v>51</v>
      </c>
      <c r="B23" s="63" t="s">
        <v>219</v>
      </c>
      <c r="C23" s="63" t="s">
        <v>359</v>
      </c>
      <c r="D23" s="63" t="s">
        <v>220</v>
      </c>
      <c r="E23" s="76">
        <v>40</v>
      </c>
      <c r="F23" s="153" t="s">
        <v>470</v>
      </c>
      <c r="G23" s="59" t="s">
        <v>64</v>
      </c>
      <c r="H23" s="61"/>
      <c r="I23" s="61"/>
      <c r="J23" s="62"/>
      <c r="K23" s="59"/>
      <c r="L23" s="59" t="str">
        <f t="shared" si="0"/>
        <v>0,00</v>
      </c>
      <c r="M23" s="59"/>
      <c r="N23" s="60">
        <f t="shared" si="1"/>
        <v>0</v>
      </c>
    </row>
    <row r="24" spans="1:14" ht="53.25" customHeight="1">
      <c r="A24" s="29" t="s">
        <v>52</v>
      </c>
      <c r="B24" s="63" t="s">
        <v>221</v>
      </c>
      <c r="C24" s="63" t="s">
        <v>78</v>
      </c>
      <c r="D24" s="63" t="s">
        <v>80</v>
      </c>
      <c r="E24" s="76">
        <v>32010</v>
      </c>
      <c r="F24" s="75" t="s">
        <v>50</v>
      </c>
      <c r="G24" s="59" t="s">
        <v>64</v>
      </c>
      <c r="H24" s="61"/>
      <c r="I24" s="61"/>
      <c r="J24" s="62"/>
      <c r="K24" s="59"/>
      <c r="L24" s="59" t="str">
        <f t="shared" si="0"/>
        <v>0,00</v>
      </c>
      <c r="M24" s="59"/>
      <c r="N24" s="60">
        <f t="shared" si="1"/>
        <v>0</v>
      </c>
    </row>
    <row r="25" spans="1:14" ht="53.25" customHeight="1">
      <c r="A25" s="29" t="s">
        <v>286</v>
      </c>
      <c r="B25" s="119" t="s">
        <v>222</v>
      </c>
      <c r="C25" s="119" t="s">
        <v>223</v>
      </c>
      <c r="D25" s="119" t="s">
        <v>224</v>
      </c>
      <c r="E25" s="76">
        <v>200</v>
      </c>
      <c r="F25" s="75" t="s">
        <v>50</v>
      </c>
      <c r="G25" s="59" t="s">
        <v>64</v>
      </c>
      <c r="H25" s="61"/>
      <c r="I25" s="61"/>
      <c r="J25" s="62"/>
      <c r="K25" s="59"/>
      <c r="L25" s="59" t="str">
        <f t="shared" si="0"/>
        <v>0,00</v>
      </c>
      <c r="M25" s="59"/>
      <c r="N25" s="60">
        <f t="shared" si="1"/>
        <v>0</v>
      </c>
    </row>
    <row r="26" spans="1:14" ht="53.25" customHeight="1">
      <c r="A26" s="29" t="s">
        <v>330</v>
      </c>
      <c r="B26" s="119" t="s">
        <v>225</v>
      </c>
      <c r="C26" s="63" t="s">
        <v>100</v>
      </c>
      <c r="D26" s="64" t="s">
        <v>81</v>
      </c>
      <c r="E26" s="76">
        <v>1596</v>
      </c>
      <c r="F26" s="75" t="s">
        <v>50</v>
      </c>
      <c r="G26" s="59" t="s">
        <v>64</v>
      </c>
      <c r="H26" s="61"/>
      <c r="I26" s="61"/>
      <c r="J26" s="62"/>
      <c r="K26" s="59"/>
      <c r="L26" s="59" t="str">
        <f t="shared" si="0"/>
        <v>0,00</v>
      </c>
      <c r="M26" s="59"/>
      <c r="N26" s="60">
        <f t="shared" si="1"/>
        <v>0</v>
      </c>
    </row>
    <row r="27" spans="1:14" ht="53.25" customHeight="1">
      <c r="A27" s="29" t="s">
        <v>331</v>
      </c>
      <c r="B27" s="119" t="s">
        <v>225</v>
      </c>
      <c r="C27" s="63" t="s">
        <v>83</v>
      </c>
      <c r="D27" s="64" t="s">
        <v>81</v>
      </c>
      <c r="E27" s="76">
        <v>9100</v>
      </c>
      <c r="F27" s="75" t="s">
        <v>50</v>
      </c>
      <c r="G27" s="59" t="s">
        <v>64</v>
      </c>
      <c r="H27" s="61"/>
      <c r="I27" s="61"/>
      <c r="J27" s="62"/>
      <c r="K27" s="59"/>
      <c r="L27" s="59" t="str">
        <f t="shared" si="0"/>
        <v>0,00</v>
      </c>
      <c r="M27" s="59"/>
      <c r="N27" s="60">
        <f t="shared" si="1"/>
        <v>0</v>
      </c>
    </row>
    <row r="28" spans="1:14" ht="53.25" customHeight="1">
      <c r="A28" s="29" t="s">
        <v>332</v>
      </c>
      <c r="B28" s="119" t="s">
        <v>225</v>
      </c>
      <c r="C28" s="63" t="s">
        <v>110</v>
      </c>
      <c r="D28" s="64" t="s">
        <v>81</v>
      </c>
      <c r="E28" s="76">
        <v>3500</v>
      </c>
      <c r="F28" s="75" t="s">
        <v>50</v>
      </c>
      <c r="G28" s="59" t="s">
        <v>64</v>
      </c>
      <c r="H28" s="61"/>
      <c r="I28" s="61"/>
      <c r="J28" s="62"/>
      <c r="K28" s="59"/>
      <c r="L28" s="59" t="str">
        <f t="shared" si="0"/>
        <v>0,00</v>
      </c>
      <c r="M28" s="59"/>
      <c r="N28" s="60">
        <f t="shared" si="1"/>
        <v>0</v>
      </c>
    </row>
    <row r="29" spans="1:14" ht="53.25" customHeight="1">
      <c r="A29" s="29" t="s">
        <v>333</v>
      </c>
      <c r="B29" s="63" t="s">
        <v>226</v>
      </c>
      <c r="C29" s="63" t="s">
        <v>227</v>
      </c>
      <c r="D29" s="63" t="s">
        <v>80</v>
      </c>
      <c r="E29" s="76">
        <v>12000</v>
      </c>
      <c r="F29" s="75" t="s">
        <v>50</v>
      </c>
      <c r="G29" s="59" t="s">
        <v>64</v>
      </c>
      <c r="H29" s="61"/>
      <c r="I29" s="61"/>
      <c r="J29" s="62"/>
      <c r="K29" s="59"/>
      <c r="L29" s="59" t="str">
        <f t="shared" si="0"/>
        <v>0,00</v>
      </c>
      <c r="M29" s="59"/>
      <c r="N29" s="60">
        <f t="shared" si="1"/>
        <v>0</v>
      </c>
    </row>
    <row r="30" spans="1:14" ht="53.25" customHeight="1">
      <c r="A30" s="29" t="s">
        <v>334</v>
      </c>
      <c r="B30" s="119" t="s">
        <v>357</v>
      </c>
      <c r="C30" s="63" t="s">
        <v>83</v>
      </c>
      <c r="D30" s="63" t="s">
        <v>80</v>
      </c>
      <c r="E30" s="76">
        <v>5400</v>
      </c>
      <c r="F30" s="75" t="s">
        <v>50</v>
      </c>
      <c r="G30" s="59" t="s">
        <v>64</v>
      </c>
      <c r="H30" s="61"/>
      <c r="I30" s="61"/>
      <c r="J30" s="62"/>
      <c r="K30" s="59"/>
      <c r="L30" s="59" t="str">
        <f t="shared" si="0"/>
        <v>0,00</v>
      </c>
      <c r="M30" s="59"/>
      <c r="N30" s="60">
        <f t="shared" si="1"/>
        <v>0</v>
      </c>
    </row>
    <row r="31" spans="1:14" ht="53.25" customHeight="1">
      <c r="A31" s="29" t="s">
        <v>335</v>
      </c>
      <c r="B31" s="119" t="s">
        <v>357</v>
      </c>
      <c r="C31" s="63" t="s">
        <v>106</v>
      </c>
      <c r="D31" s="63" t="s">
        <v>80</v>
      </c>
      <c r="E31" s="76">
        <v>3510</v>
      </c>
      <c r="F31" s="75" t="s">
        <v>50</v>
      </c>
      <c r="G31" s="59" t="s">
        <v>64</v>
      </c>
      <c r="H31" s="61"/>
      <c r="I31" s="61"/>
      <c r="J31" s="62"/>
      <c r="K31" s="59"/>
      <c r="L31" s="59" t="str">
        <f t="shared" si="0"/>
        <v>0,00</v>
      </c>
      <c r="M31" s="59"/>
      <c r="N31" s="60">
        <f t="shared" si="1"/>
        <v>0</v>
      </c>
    </row>
    <row r="32" spans="1:14" ht="53.25" customHeight="1">
      <c r="A32" s="29" t="s">
        <v>336</v>
      </c>
      <c r="B32" s="119" t="s">
        <v>357</v>
      </c>
      <c r="C32" s="63" t="s">
        <v>228</v>
      </c>
      <c r="D32" s="63" t="s">
        <v>80</v>
      </c>
      <c r="E32" s="76">
        <v>540</v>
      </c>
      <c r="F32" s="75" t="s">
        <v>50</v>
      </c>
      <c r="G32" s="59" t="s">
        <v>64</v>
      </c>
      <c r="H32" s="61"/>
      <c r="I32" s="61"/>
      <c r="J32" s="62"/>
      <c r="K32" s="59"/>
      <c r="L32" s="59" t="str">
        <f t="shared" si="0"/>
        <v>0,00</v>
      </c>
      <c r="M32" s="59"/>
      <c r="N32" s="60">
        <f t="shared" si="1"/>
        <v>0</v>
      </c>
    </row>
    <row r="33" spans="1:14" ht="53.25" customHeight="1">
      <c r="A33" s="29" t="s">
        <v>337</v>
      </c>
      <c r="B33" s="63" t="s">
        <v>229</v>
      </c>
      <c r="C33" s="63" t="s">
        <v>73</v>
      </c>
      <c r="D33" s="63" t="s">
        <v>80</v>
      </c>
      <c r="E33" s="76">
        <v>1080</v>
      </c>
      <c r="F33" s="75" t="s">
        <v>50</v>
      </c>
      <c r="G33" s="59" t="s">
        <v>64</v>
      </c>
      <c r="H33" s="61"/>
      <c r="I33" s="61"/>
      <c r="J33" s="62"/>
      <c r="K33" s="59"/>
      <c r="L33" s="59" t="str">
        <f t="shared" si="0"/>
        <v>0,00</v>
      </c>
      <c r="M33" s="59"/>
      <c r="N33" s="60">
        <f t="shared" si="1"/>
        <v>0</v>
      </c>
    </row>
    <row r="34" spans="1:14" ht="53.25" customHeight="1">
      <c r="A34" s="29" t="s">
        <v>338</v>
      </c>
      <c r="B34" s="119" t="s">
        <v>230</v>
      </c>
      <c r="C34" s="63" t="s">
        <v>110</v>
      </c>
      <c r="D34" s="63" t="s">
        <v>80</v>
      </c>
      <c r="E34" s="76">
        <v>13000</v>
      </c>
      <c r="F34" s="75" t="s">
        <v>50</v>
      </c>
      <c r="G34" s="59" t="s">
        <v>64</v>
      </c>
      <c r="H34" s="61"/>
      <c r="I34" s="61"/>
      <c r="J34" s="62"/>
      <c r="K34" s="59"/>
      <c r="L34" s="59" t="str">
        <f t="shared" si="0"/>
        <v>0,00</v>
      </c>
      <c r="M34" s="59"/>
      <c r="N34" s="60">
        <f t="shared" si="1"/>
        <v>0</v>
      </c>
    </row>
    <row r="35" spans="1:14" ht="53.25" customHeight="1">
      <c r="A35" s="29" t="s">
        <v>339</v>
      </c>
      <c r="B35" s="119" t="s">
        <v>230</v>
      </c>
      <c r="C35" s="63" t="s">
        <v>231</v>
      </c>
      <c r="D35" s="63" t="s">
        <v>80</v>
      </c>
      <c r="E35" s="76">
        <v>7200</v>
      </c>
      <c r="F35" s="75" t="s">
        <v>50</v>
      </c>
      <c r="G35" s="59" t="s">
        <v>64</v>
      </c>
      <c r="H35" s="61"/>
      <c r="I35" s="61"/>
      <c r="J35" s="62"/>
      <c r="K35" s="59"/>
      <c r="L35" s="59" t="str">
        <f t="shared" si="0"/>
        <v>0,00</v>
      </c>
      <c r="M35" s="59"/>
      <c r="N35" s="60">
        <f t="shared" si="1"/>
        <v>0</v>
      </c>
    </row>
    <row r="36" spans="1:14" ht="53.25" customHeight="1">
      <c r="A36" s="29" t="s">
        <v>340</v>
      </c>
      <c r="B36" s="119" t="s">
        <v>230</v>
      </c>
      <c r="C36" s="63" t="s">
        <v>100</v>
      </c>
      <c r="D36" s="63" t="s">
        <v>80</v>
      </c>
      <c r="E36" s="76">
        <v>13000</v>
      </c>
      <c r="F36" s="75" t="s">
        <v>50</v>
      </c>
      <c r="G36" s="59" t="s">
        <v>64</v>
      </c>
      <c r="H36" s="61"/>
      <c r="I36" s="61"/>
      <c r="J36" s="62"/>
      <c r="K36" s="59"/>
      <c r="L36" s="59" t="str">
        <f t="shared" si="0"/>
        <v>0,00</v>
      </c>
      <c r="M36" s="59"/>
      <c r="N36" s="60">
        <f t="shared" si="1"/>
        <v>0</v>
      </c>
    </row>
    <row r="37" spans="1:14" ht="53.25" customHeight="1">
      <c r="A37" s="29" t="s">
        <v>341</v>
      </c>
      <c r="B37" s="64" t="s">
        <v>232</v>
      </c>
      <c r="C37" s="63" t="s">
        <v>104</v>
      </c>
      <c r="D37" s="63" t="s">
        <v>80</v>
      </c>
      <c r="E37" s="76">
        <v>42</v>
      </c>
      <c r="F37" s="75" t="s">
        <v>50</v>
      </c>
      <c r="G37" s="59" t="s">
        <v>64</v>
      </c>
      <c r="H37" s="61"/>
      <c r="I37" s="61"/>
      <c r="J37" s="62"/>
      <c r="K37" s="59"/>
      <c r="L37" s="59" t="str">
        <f t="shared" si="0"/>
        <v>0,00</v>
      </c>
      <c r="M37" s="59"/>
      <c r="N37" s="60">
        <f t="shared" si="1"/>
        <v>0</v>
      </c>
    </row>
    <row r="38" spans="1:14" ht="53.25" customHeight="1">
      <c r="A38" s="29" t="s">
        <v>342</v>
      </c>
      <c r="B38" s="77" t="s">
        <v>233</v>
      </c>
      <c r="C38" s="78" t="s">
        <v>234</v>
      </c>
      <c r="D38" s="78" t="s">
        <v>235</v>
      </c>
      <c r="E38" s="76">
        <v>54</v>
      </c>
      <c r="F38" s="75" t="s">
        <v>50</v>
      </c>
      <c r="G38" s="59" t="s">
        <v>64</v>
      </c>
      <c r="H38" s="61"/>
      <c r="I38" s="61"/>
      <c r="J38" s="62"/>
      <c r="K38" s="59"/>
      <c r="L38" s="59" t="str">
        <f t="shared" si="0"/>
        <v>0,00</v>
      </c>
      <c r="M38" s="59"/>
      <c r="N38" s="60">
        <f t="shared" si="1"/>
        <v>0</v>
      </c>
    </row>
    <row r="39" spans="1:14" ht="53.25" customHeight="1">
      <c r="A39" s="29" t="s">
        <v>343</v>
      </c>
      <c r="B39" s="119" t="s">
        <v>236</v>
      </c>
      <c r="C39" s="63" t="s">
        <v>237</v>
      </c>
      <c r="D39" s="63" t="s">
        <v>81</v>
      </c>
      <c r="E39" s="76">
        <v>616</v>
      </c>
      <c r="F39" s="75" t="s">
        <v>50</v>
      </c>
      <c r="G39" s="59" t="s">
        <v>64</v>
      </c>
      <c r="H39" s="61"/>
      <c r="I39" s="61"/>
      <c r="J39" s="62"/>
      <c r="K39" s="59"/>
      <c r="L39" s="59" t="str">
        <f t="shared" si="0"/>
        <v>0,00</v>
      </c>
      <c r="M39" s="59"/>
      <c r="N39" s="60">
        <f t="shared" si="1"/>
        <v>0</v>
      </c>
    </row>
    <row r="40" spans="1:14" ht="53.25" customHeight="1">
      <c r="A40" s="29" t="s">
        <v>344</v>
      </c>
      <c r="B40" s="119" t="s">
        <v>236</v>
      </c>
      <c r="C40" s="63" t="s">
        <v>238</v>
      </c>
      <c r="D40" s="63" t="s">
        <v>81</v>
      </c>
      <c r="E40" s="76">
        <v>1092</v>
      </c>
      <c r="F40" s="75" t="s">
        <v>50</v>
      </c>
      <c r="G40" s="59" t="s">
        <v>64</v>
      </c>
      <c r="H40" s="61"/>
      <c r="I40" s="61"/>
      <c r="J40" s="62"/>
      <c r="K40" s="59"/>
      <c r="L40" s="59" t="str">
        <f t="shared" si="0"/>
        <v>0,00</v>
      </c>
      <c r="M40" s="59"/>
      <c r="N40" s="60">
        <f t="shared" si="1"/>
        <v>0</v>
      </c>
    </row>
    <row r="41" spans="1:14" ht="53.25" customHeight="1">
      <c r="A41" s="29" t="s">
        <v>345</v>
      </c>
      <c r="B41" s="64" t="s">
        <v>239</v>
      </c>
      <c r="C41" s="63" t="s">
        <v>240</v>
      </c>
      <c r="D41" s="63" t="s">
        <v>241</v>
      </c>
      <c r="E41" s="76">
        <v>11000</v>
      </c>
      <c r="F41" s="75" t="s">
        <v>50</v>
      </c>
      <c r="G41" s="59" t="s">
        <v>64</v>
      </c>
      <c r="H41" s="61"/>
      <c r="I41" s="61"/>
      <c r="J41" s="62"/>
      <c r="K41" s="59"/>
      <c r="L41" s="59" t="str">
        <f t="shared" si="0"/>
        <v>0,00</v>
      </c>
      <c r="M41" s="59"/>
      <c r="N41" s="60">
        <f t="shared" si="1"/>
        <v>0</v>
      </c>
    </row>
    <row r="42" spans="1:14" ht="53.25" customHeight="1">
      <c r="A42" s="29" t="s">
        <v>346</v>
      </c>
      <c r="B42" s="64" t="s">
        <v>242</v>
      </c>
      <c r="C42" s="64" t="s">
        <v>100</v>
      </c>
      <c r="D42" s="63" t="s">
        <v>80</v>
      </c>
      <c r="E42" s="73">
        <v>600</v>
      </c>
      <c r="F42" s="75" t="s">
        <v>50</v>
      </c>
      <c r="G42" s="59" t="s">
        <v>64</v>
      </c>
      <c r="H42" s="61"/>
      <c r="I42" s="61"/>
      <c r="J42" s="62"/>
      <c r="K42" s="59"/>
      <c r="L42" s="59" t="str">
        <f t="shared" si="0"/>
        <v>0,00</v>
      </c>
      <c r="M42" s="59"/>
      <c r="N42" s="60">
        <f t="shared" si="1"/>
        <v>0</v>
      </c>
    </row>
    <row r="43" spans="1:14" ht="53.25" customHeight="1">
      <c r="A43" s="29" t="s">
        <v>347</v>
      </c>
      <c r="B43" s="132" t="s">
        <v>243</v>
      </c>
      <c r="C43" s="63" t="s">
        <v>100</v>
      </c>
      <c r="D43" s="64" t="s">
        <v>81</v>
      </c>
      <c r="E43" s="73">
        <v>150</v>
      </c>
      <c r="F43" s="75" t="s">
        <v>50</v>
      </c>
      <c r="G43" s="59" t="s">
        <v>64</v>
      </c>
      <c r="H43" s="61"/>
      <c r="I43" s="61"/>
      <c r="J43" s="62"/>
      <c r="K43" s="59"/>
      <c r="L43" s="59" t="str">
        <f t="shared" si="0"/>
        <v>0,00</v>
      </c>
      <c r="M43" s="59"/>
      <c r="N43" s="60">
        <f t="shared" si="1"/>
        <v>0</v>
      </c>
    </row>
    <row r="44" spans="1:14" ht="53.25" customHeight="1">
      <c r="A44" s="29" t="s">
        <v>348</v>
      </c>
      <c r="B44" s="132" t="s">
        <v>243</v>
      </c>
      <c r="C44" s="63" t="s">
        <v>83</v>
      </c>
      <c r="D44" s="64" t="s">
        <v>81</v>
      </c>
      <c r="E44" s="73">
        <v>150</v>
      </c>
      <c r="F44" s="75" t="s">
        <v>50</v>
      </c>
      <c r="G44" s="59" t="s">
        <v>64</v>
      </c>
      <c r="H44" s="61"/>
      <c r="I44" s="61"/>
      <c r="J44" s="62"/>
      <c r="K44" s="59"/>
      <c r="L44" s="59" t="str">
        <f t="shared" si="0"/>
        <v>0,00</v>
      </c>
      <c r="M44" s="59"/>
      <c r="N44" s="60">
        <f t="shared" si="1"/>
        <v>0</v>
      </c>
    </row>
    <row r="45" spans="1:14" ht="53.25" customHeight="1">
      <c r="A45" s="29" t="s">
        <v>349</v>
      </c>
      <c r="B45" s="119" t="s">
        <v>358</v>
      </c>
      <c r="C45" s="63" t="s">
        <v>84</v>
      </c>
      <c r="D45" s="64" t="s">
        <v>81</v>
      </c>
      <c r="E45" s="76">
        <v>25000</v>
      </c>
      <c r="F45" s="75" t="s">
        <v>50</v>
      </c>
      <c r="G45" s="59" t="s">
        <v>64</v>
      </c>
      <c r="H45" s="61"/>
      <c r="I45" s="61"/>
      <c r="J45" s="62"/>
      <c r="K45" s="59"/>
      <c r="L45" s="59" t="str">
        <f t="shared" si="0"/>
        <v>0,00</v>
      </c>
      <c r="M45" s="59"/>
      <c r="N45" s="60">
        <f t="shared" si="1"/>
        <v>0</v>
      </c>
    </row>
    <row r="46" spans="1:14" ht="53.25" customHeight="1">
      <c r="A46" s="29" t="s">
        <v>350</v>
      </c>
      <c r="B46" s="64" t="s">
        <v>244</v>
      </c>
      <c r="C46" s="63" t="s">
        <v>245</v>
      </c>
      <c r="D46" s="64" t="s">
        <v>80</v>
      </c>
      <c r="E46" s="68">
        <v>3500</v>
      </c>
      <c r="F46" s="75" t="s">
        <v>50</v>
      </c>
      <c r="G46" s="59" t="s">
        <v>64</v>
      </c>
      <c r="H46" s="61"/>
      <c r="I46" s="61"/>
      <c r="J46" s="62"/>
      <c r="K46" s="59"/>
      <c r="L46" s="59" t="str">
        <f t="shared" si="0"/>
        <v>0,00</v>
      </c>
      <c r="M46" s="59"/>
      <c r="N46" s="60">
        <f t="shared" si="1"/>
        <v>0</v>
      </c>
    </row>
    <row r="47" spans="1:14" ht="53.25" customHeight="1">
      <c r="A47" s="29" t="s">
        <v>351</v>
      </c>
      <c r="B47" s="64" t="s">
        <v>246</v>
      </c>
      <c r="C47" s="63" t="s">
        <v>78</v>
      </c>
      <c r="D47" s="63" t="s">
        <v>80</v>
      </c>
      <c r="E47" s="133">
        <v>2208</v>
      </c>
      <c r="F47" s="75" t="s">
        <v>50</v>
      </c>
      <c r="G47" s="59" t="s">
        <v>64</v>
      </c>
      <c r="H47" s="61"/>
      <c r="I47" s="61"/>
      <c r="J47" s="62"/>
      <c r="K47" s="59"/>
      <c r="L47" s="59" t="str">
        <f t="shared" si="0"/>
        <v>0,00</v>
      </c>
      <c r="M47" s="59"/>
      <c r="N47" s="60">
        <f t="shared" si="1"/>
        <v>0</v>
      </c>
    </row>
    <row r="48" spans="1:14" ht="53.25" customHeight="1">
      <c r="A48" s="29" t="s">
        <v>352</v>
      </c>
      <c r="B48" s="64" t="s">
        <v>246</v>
      </c>
      <c r="C48" s="63" t="s">
        <v>88</v>
      </c>
      <c r="D48" s="63" t="s">
        <v>80</v>
      </c>
      <c r="E48" s="76">
        <v>270</v>
      </c>
      <c r="F48" s="75" t="s">
        <v>50</v>
      </c>
      <c r="G48" s="59" t="s">
        <v>64</v>
      </c>
      <c r="H48" s="61"/>
      <c r="I48" s="61"/>
      <c r="J48" s="62"/>
      <c r="K48" s="59"/>
      <c r="L48" s="59" t="str">
        <f t="shared" si="0"/>
        <v>0,00</v>
      </c>
      <c r="M48" s="59"/>
      <c r="N48" s="60">
        <f t="shared" si="1"/>
        <v>0</v>
      </c>
    </row>
    <row r="49" spans="1:14" ht="53.25" customHeight="1">
      <c r="A49" s="29" t="s">
        <v>353</v>
      </c>
      <c r="B49" s="64" t="s">
        <v>247</v>
      </c>
      <c r="C49" s="63" t="s">
        <v>78</v>
      </c>
      <c r="D49" s="63" t="s">
        <v>80</v>
      </c>
      <c r="E49" s="76">
        <v>6000</v>
      </c>
      <c r="F49" s="75" t="s">
        <v>50</v>
      </c>
      <c r="G49" s="59" t="s">
        <v>64</v>
      </c>
      <c r="H49" s="61"/>
      <c r="I49" s="61"/>
      <c r="J49" s="62"/>
      <c r="K49" s="59"/>
      <c r="L49" s="59" t="str">
        <f t="shared" si="0"/>
        <v>0,00</v>
      </c>
      <c r="M49" s="59"/>
      <c r="N49" s="60">
        <f t="shared" si="1"/>
        <v>0</v>
      </c>
    </row>
    <row r="50" spans="1:14" ht="53.25" customHeight="1">
      <c r="A50" s="29" t="s">
        <v>354</v>
      </c>
      <c r="B50" s="64" t="s">
        <v>248</v>
      </c>
      <c r="C50" s="63" t="s">
        <v>249</v>
      </c>
      <c r="D50" s="63" t="s">
        <v>80</v>
      </c>
      <c r="E50" s="76">
        <v>3000</v>
      </c>
      <c r="F50" s="75" t="s">
        <v>50</v>
      </c>
      <c r="G50" s="59" t="s">
        <v>64</v>
      </c>
      <c r="H50" s="61"/>
      <c r="I50" s="61"/>
      <c r="J50" s="62"/>
      <c r="K50" s="59"/>
      <c r="L50" s="59" t="str">
        <f t="shared" si="0"/>
        <v>0,00</v>
      </c>
      <c r="M50" s="59"/>
      <c r="N50" s="60">
        <f t="shared" si="1"/>
        <v>0</v>
      </c>
    </row>
    <row r="51" spans="1:14" ht="21" customHeight="1">
      <c r="A51" s="25"/>
      <c r="B51" s="136"/>
      <c r="C51" s="137"/>
      <c r="D51" s="137"/>
      <c r="E51" s="124"/>
      <c r="F51" s="125"/>
      <c r="G51" s="97"/>
      <c r="H51" s="118"/>
      <c r="I51" s="118"/>
      <c r="J51" s="98"/>
      <c r="K51" s="97"/>
      <c r="L51" s="97"/>
      <c r="M51" s="97"/>
      <c r="N51" s="99"/>
    </row>
    <row r="52" spans="2:17" ht="18" customHeight="1">
      <c r="B52" s="245" t="s">
        <v>116</v>
      </c>
      <c r="C52" s="245"/>
      <c r="D52" s="245"/>
      <c r="E52" s="245"/>
      <c r="F52" s="245"/>
      <c r="Q52" s="34"/>
    </row>
    <row r="53" spans="2:17" ht="18" customHeight="1">
      <c r="B53" s="246" t="s">
        <v>360</v>
      </c>
      <c r="C53" s="246"/>
      <c r="D53" s="246"/>
      <c r="E53" s="246"/>
      <c r="F53" s="134"/>
      <c r="Q53" s="34"/>
    </row>
    <row r="54" spans="2:17" ht="18" customHeight="1">
      <c r="B54" s="247" t="s">
        <v>361</v>
      </c>
      <c r="C54" s="244"/>
      <c r="D54" s="135"/>
      <c r="E54" s="135"/>
      <c r="F54" s="134"/>
      <c r="Q54" s="34"/>
    </row>
    <row r="55" spans="2:17" ht="21" customHeight="1">
      <c r="B55" s="219"/>
      <c r="C55" s="219"/>
      <c r="D55" s="219"/>
      <c r="E55" s="219"/>
      <c r="F55" s="219"/>
      <c r="G55" s="219"/>
      <c r="H55" s="219"/>
      <c r="Q55" s="34"/>
    </row>
    <row r="56" spans="2:17" ht="10.5" customHeight="1">
      <c r="B56" s="219"/>
      <c r="C56" s="219"/>
      <c r="D56" s="219"/>
      <c r="E56" s="219"/>
      <c r="F56" s="219"/>
      <c r="G56" s="219"/>
      <c r="Q56" s="34"/>
    </row>
    <row r="57" spans="2:17" ht="15">
      <c r="B57" s="49"/>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sheetData>
  <sheetProtection/>
  <mergeCells count="7">
    <mergeCell ref="G2:I2"/>
    <mergeCell ref="H6:I6"/>
    <mergeCell ref="B56:G56"/>
    <mergeCell ref="B55:H55"/>
    <mergeCell ref="B52:F52"/>
    <mergeCell ref="B53:E53"/>
    <mergeCell ref="B54:C5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48.xml><?xml version="1.0" encoding="utf-8"?>
<worksheet xmlns="http://schemas.openxmlformats.org/spreadsheetml/2006/main" xmlns:r="http://schemas.openxmlformats.org/officeDocument/2006/relationships">
  <sheetPr>
    <tabColor theme="0" tint="-0.24997000396251678"/>
    <pageSetUpPr fitToPage="1"/>
  </sheetPr>
  <dimension ref="A1:T107"/>
  <sheetViews>
    <sheetView showGridLines="0" view="pageBreakPreview" zoomScale="80" zoomScaleNormal="80" zoomScaleSheetLayoutView="80" zoomScalePageLayoutView="80" workbookViewId="0" topLeftCell="A1">
      <selection activeCell="E19" sqref="E19"/>
    </sheetView>
  </sheetViews>
  <sheetFormatPr defaultColWidth="9.00390625" defaultRowHeight="12.75"/>
  <cols>
    <col min="1" max="1" width="5.125" style="34" customWidth="1"/>
    <col min="2" max="2" width="27.125" style="34" customWidth="1"/>
    <col min="3" max="3" width="22.875" style="34" customWidth="1"/>
    <col min="4" max="4" width="30.625" style="34" customWidth="1"/>
    <col min="5" max="5" width="10.625" style="35" customWidth="1"/>
    <col min="6" max="6" width="12.25390625" style="34" customWidth="1"/>
    <col min="7" max="7" width="27.25390625" style="34" customWidth="1"/>
    <col min="8" max="8" width="17.625" style="34" customWidth="1"/>
    <col min="9" max="9" width="15.125" style="34" customWidth="1"/>
    <col min="10" max="11" width="20.375" style="34" customWidth="1"/>
    <col min="12" max="13" width="15.25390625" style="34" customWidth="1"/>
    <col min="14" max="14" width="21.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33</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SUM(N11:N19)</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93</v>
      </c>
      <c r="E10" s="56" t="s">
        <v>70</v>
      </c>
      <c r="F10" s="57"/>
      <c r="G10" s="30" t="str">
        <f>"Nazwa handlowa /
"&amp;C10&amp;" / 
"&amp;D10</f>
        <v>Nazwa handlowa /
Dawka / 
Postać/Opakowanie </v>
      </c>
      <c r="H10" s="30" t="s">
        <v>114</v>
      </c>
      <c r="I10" s="30" t="str">
        <f>B10</f>
        <v>Skład</v>
      </c>
      <c r="J10" s="30" t="s">
        <v>99</v>
      </c>
      <c r="K10" s="30" t="s">
        <v>115</v>
      </c>
      <c r="L10" s="30" t="s">
        <v>101</v>
      </c>
      <c r="M10" s="30" t="s">
        <v>42</v>
      </c>
      <c r="N10" s="30" t="s">
        <v>18</v>
      </c>
    </row>
    <row r="11" spans="1:14" s="40" customFormat="1" ht="61.5" customHeight="1">
      <c r="A11" s="29" t="s">
        <v>102</v>
      </c>
      <c r="B11" s="138" t="s">
        <v>250</v>
      </c>
      <c r="C11" s="75" t="s">
        <v>251</v>
      </c>
      <c r="D11" s="138" t="s">
        <v>252</v>
      </c>
      <c r="E11" s="112">
        <v>100</v>
      </c>
      <c r="F11" s="75" t="s">
        <v>50</v>
      </c>
      <c r="G11" s="59" t="s">
        <v>64</v>
      </c>
      <c r="H11" s="30"/>
      <c r="I11" s="30"/>
      <c r="J11" s="30"/>
      <c r="K11" s="30"/>
      <c r="L11" s="29" t="str">
        <f>IF(K11=0,"0,00",IF(K11&gt;0,ROUND(E11/K11,2)))</f>
        <v>0,00</v>
      </c>
      <c r="M11" s="30"/>
      <c r="N11" s="60">
        <f>ROUND(L11*ROUND(M11,2),2)</f>
        <v>0</v>
      </c>
    </row>
    <row r="12" spans="1:14" ht="48.75" customHeight="1">
      <c r="A12" s="29" t="s">
        <v>97</v>
      </c>
      <c r="B12" s="138" t="s">
        <v>250</v>
      </c>
      <c r="C12" s="75" t="s">
        <v>253</v>
      </c>
      <c r="D12" s="138" t="s">
        <v>252</v>
      </c>
      <c r="E12" s="141">
        <v>540</v>
      </c>
      <c r="F12" s="75" t="s">
        <v>50</v>
      </c>
      <c r="G12" s="59" t="s">
        <v>64</v>
      </c>
      <c r="H12" s="59"/>
      <c r="I12" s="59"/>
      <c r="J12" s="62"/>
      <c r="K12" s="62"/>
      <c r="L12" s="29" t="str">
        <f>IF(K12=0,"0,00",IF(K12&gt;0,ROUND(E12/K12,2)))</f>
        <v>0,00</v>
      </c>
      <c r="M12" s="59"/>
      <c r="N12" s="60">
        <f>ROUND(L12*ROUND(M12,2),2)</f>
        <v>0</v>
      </c>
    </row>
    <row r="13" spans="1:14" ht="48.75" customHeight="1">
      <c r="A13" s="29" t="s">
        <v>5</v>
      </c>
      <c r="B13" s="138" t="s">
        <v>250</v>
      </c>
      <c r="C13" s="139" t="s">
        <v>254</v>
      </c>
      <c r="D13" s="139" t="s">
        <v>252</v>
      </c>
      <c r="E13" s="142">
        <v>350</v>
      </c>
      <c r="F13" s="75" t="s">
        <v>50</v>
      </c>
      <c r="G13" s="59" t="s">
        <v>64</v>
      </c>
      <c r="H13" s="59"/>
      <c r="I13" s="59"/>
      <c r="J13" s="62"/>
      <c r="K13" s="62"/>
      <c r="L13" s="29" t="str">
        <f aca="true" t="shared" si="0" ref="L13:L19">IF(K13=0,"0,00",IF(K13&gt;0,ROUND(E13/K13,2)))</f>
        <v>0,00</v>
      </c>
      <c r="M13" s="59"/>
      <c r="N13" s="60">
        <f aca="true" t="shared" si="1" ref="N13:N19">ROUND(L13*ROUND(M13,2),2)</f>
        <v>0</v>
      </c>
    </row>
    <row r="14" spans="1:14" ht="48.75" customHeight="1">
      <c r="A14" s="29" t="s">
        <v>6</v>
      </c>
      <c r="B14" s="138" t="s">
        <v>250</v>
      </c>
      <c r="C14" s="138" t="s">
        <v>255</v>
      </c>
      <c r="D14" s="138" t="s">
        <v>252</v>
      </c>
      <c r="E14" s="143">
        <v>200</v>
      </c>
      <c r="F14" s="75" t="s">
        <v>50</v>
      </c>
      <c r="G14" s="59" t="s">
        <v>64</v>
      </c>
      <c r="H14" s="59"/>
      <c r="I14" s="59"/>
      <c r="J14" s="62"/>
      <c r="K14" s="62"/>
      <c r="L14" s="29" t="str">
        <f t="shared" si="0"/>
        <v>0,00</v>
      </c>
      <c r="M14" s="59"/>
      <c r="N14" s="60">
        <f t="shared" si="1"/>
        <v>0</v>
      </c>
    </row>
    <row r="15" spans="1:14" ht="48.75" customHeight="1">
      <c r="A15" s="29" t="s">
        <v>43</v>
      </c>
      <c r="B15" s="138" t="s">
        <v>250</v>
      </c>
      <c r="C15" s="139" t="s">
        <v>256</v>
      </c>
      <c r="D15" s="140" t="s">
        <v>252</v>
      </c>
      <c r="E15" s="144">
        <v>1100</v>
      </c>
      <c r="F15" s="75" t="s">
        <v>50</v>
      </c>
      <c r="G15" s="59" t="s">
        <v>64</v>
      </c>
      <c r="H15" s="59"/>
      <c r="I15" s="59"/>
      <c r="J15" s="62"/>
      <c r="K15" s="62"/>
      <c r="L15" s="29" t="str">
        <f t="shared" si="0"/>
        <v>0,00</v>
      </c>
      <c r="M15" s="59"/>
      <c r="N15" s="60">
        <f t="shared" si="1"/>
        <v>0</v>
      </c>
    </row>
    <row r="16" spans="1:14" ht="48.75" customHeight="1">
      <c r="A16" s="29" t="s">
        <v>49</v>
      </c>
      <c r="B16" s="138" t="s">
        <v>250</v>
      </c>
      <c r="C16" s="138" t="s">
        <v>257</v>
      </c>
      <c r="D16" s="138" t="s">
        <v>252</v>
      </c>
      <c r="E16" s="112">
        <v>1000</v>
      </c>
      <c r="F16" s="75" t="s">
        <v>50</v>
      </c>
      <c r="G16" s="59" t="s">
        <v>64</v>
      </c>
      <c r="H16" s="59"/>
      <c r="I16" s="59"/>
      <c r="J16" s="62"/>
      <c r="K16" s="62"/>
      <c r="L16" s="29" t="str">
        <f t="shared" si="0"/>
        <v>0,00</v>
      </c>
      <c r="M16" s="59"/>
      <c r="N16" s="60">
        <f t="shared" si="1"/>
        <v>0</v>
      </c>
    </row>
    <row r="17" spans="1:14" ht="48.75" customHeight="1">
      <c r="A17" s="29" t="s">
        <v>7</v>
      </c>
      <c r="B17" s="138" t="s">
        <v>250</v>
      </c>
      <c r="C17" s="138" t="s">
        <v>258</v>
      </c>
      <c r="D17" s="138" t="s">
        <v>252</v>
      </c>
      <c r="E17" s="145">
        <v>1550</v>
      </c>
      <c r="F17" s="75" t="s">
        <v>50</v>
      </c>
      <c r="G17" s="59" t="s">
        <v>64</v>
      </c>
      <c r="H17" s="59"/>
      <c r="I17" s="59"/>
      <c r="J17" s="62"/>
      <c r="K17" s="62"/>
      <c r="L17" s="29" t="str">
        <f t="shared" si="0"/>
        <v>0,00</v>
      </c>
      <c r="M17" s="59"/>
      <c r="N17" s="60">
        <f t="shared" si="1"/>
        <v>0</v>
      </c>
    </row>
    <row r="18" spans="1:14" ht="48.75" customHeight="1">
      <c r="A18" s="29" t="s">
        <v>8</v>
      </c>
      <c r="B18" s="138" t="s">
        <v>250</v>
      </c>
      <c r="C18" s="138" t="s">
        <v>259</v>
      </c>
      <c r="D18" s="138" t="s">
        <v>252</v>
      </c>
      <c r="E18" s="112">
        <v>100</v>
      </c>
      <c r="F18" s="75" t="s">
        <v>50</v>
      </c>
      <c r="G18" s="59" t="s">
        <v>64</v>
      </c>
      <c r="H18" s="59"/>
      <c r="I18" s="59"/>
      <c r="J18" s="62"/>
      <c r="K18" s="62"/>
      <c r="L18" s="29" t="str">
        <f t="shared" si="0"/>
        <v>0,00</v>
      </c>
      <c r="M18" s="59"/>
      <c r="N18" s="60">
        <f t="shared" si="1"/>
        <v>0</v>
      </c>
    </row>
    <row r="19" spans="1:14" ht="48.75" customHeight="1">
      <c r="A19" s="29" t="s">
        <v>21</v>
      </c>
      <c r="B19" s="138" t="s">
        <v>250</v>
      </c>
      <c r="C19" s="138" t="s">
        <v>260</v>
      </c>
      <c r="D19" s="138" t="s">
        <v>252</v>
      </c>
      <c r="E19" s="112">
        <v>100</v>
      </c>
      <c r="F19" s="75" t="s">
        <v>50</v>
      </c>
      <c r="G19" s="59" t="s">
        <v>64</v>
      </c>
      <c r="H19" s="59"/>
      <c r="I19" s="59"/>
      <c r="J19" s="62"/>
      <c r="K19" s="62"/>
      <c r="L19" s="29" t="str">
        <f t="shared" si="0"/>
        <v>0,00</v>
      </c>
      <c r="M19" s="59"/>
      <c r="N19" s="60">
        <f t="shared" si="1"/>
        <v>0</v>
      </c>
    </row>
    <row r="20" spans="1:14" ht="26.25" customHeight="1">
      <c r="A20" s="32"/>
      <c r="B20" s="248" t="s">
        <v>123</v>
      </c>
      <c r="C20" s="249"/>
      <c r="D20" s="249"/>
      <c r="E20" s="117"/>
      <c r="F20" s="25"/>
      <c r="G20" s="97"/>
      <c r="H20" s="97"/>
      <c r="I20" s="97"/>
      <c r="J20" s="98"/>
      <c r="K20" s="98"/>
      <c r="L20" s="97"/>
      <c r="M20" s="97"/>
      <c r="N20" s="99"/>
    </row>
    <row r="21" spans="2:17" ht="15">
      <c r="B21" s="219"/>
      <c r="C21" s="219"/>
      <c r="D21" s="219"/>
      <c r="E21" s="219"/>
      <c r="F21" s="219"/>
      <c r="G21" s="219"/>
      <c r="H21" s="219"/>
      <c r="Q21" s="34"/>
    </row>
    <row r="22" spans="2:17" ht="20.25" customHeight="1">
      <c r="B22" s="219"/>
      <c r="C22" s="219"/>
      <c r="D22" s="219"/>
      <c r="E22" s="219"/>
      <c r="F22" s="219"/>
      <c r="G22" s="219"/>
      <c r="Q22" s="34"/>
    </row>
    <row r="23" spans="2:17" ht="25.5" customHeight="1">
      <c r="B23" s="219"/>
      <c r="C23" s="219"/>
      <c r="D23" s="219"/>
      <c r="E23" s="219"/>
      <c r="F23" s="219"/>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sheetData>
  <sheetProtection/>
  <mergeCells count="6">
    <mergeCell ref="G2:I2"/>
    <mergeCell ref="H6:I6"/>
    <mergeCell ref="B22:G22"/>
    <mergeCell ref="B23:F23"/>
    <mergeCell ref="B21:H21"/>
    <mergeCell ref="B20:D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worksheet>
</file>

<file path=xl/worksheets/sheet49.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view="pageBreakPreview" zoomScale="80" zoomScaleNormal="80" zoomScaleSheetLayoutView="80" zoomScalePageLayoutView="80" workbookViewId="0" topLeftCell="A1">
      <selection activeCell="D25" sqref="D25"/>
    </sheetView>
  </sheetViews>
  <sheetFormatPr defaultColWidth="9.00390625" defaultRowHeight="12.75"/>
  <cols>
    <col min="1" max="1" width="5.125" style="34" customWidth="1"/>
    <col min="2" max="2" width="17.25390625" style="34" customWidth="1"/>
    <col min="3" max="3" width="17.75390625" style="34" customWidth="1"/>
    <col min="4" max="4" width="27.25390625" style="34" customWidth="1"/>
    <col min="5" max="5" width="14.875" style="35" customWidth="1"/>
    <col min="6" max="6" width="8.3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34</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SUM(N11:N13)</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114</v>
      </c>
      <c r="I10" s="30" t="str">
        <f>B10</f>
        <v>Skład</v>
      </c>
      <c r="J10" s="30" t="s">
        <v>99</v>
      </c>
      <c r="K10" s="30" t="s">
        <v>40</v>
      </c>
      <c r="L10" s="30" t="s">
        <v>41</v>
      </c>
      <c r="M10" s="30" t="s">
        <v>42</v>
      </c>
      <c r="N10" s="30" t="s">
        <v>18</v>
      </c>
    </row>
    <row r="11" spans="1:14" s="40" customFormat="1" ht="61.5" customHeight="1">
      <c r="A11" s="29" t="s">
        <v>102</v>
      </c>
      <c r="B11" s="63" t="s">
        <v>261</v>
      </c>
      <c r="C11" s="63" t="s">
        <v>262</v>
      </c>
      <c r="D11" s="63" t="s">
        <v>206</v>
      </c>
      <c r="E11" s="146">
        <v>160000</v>
      </c>
      <c r="F11" s="75" t="s">
        <v>50</v>
      </c>
      <c r="G11" s="59" t="s">
        <v>64</v>
      </c>
      <c r="H11" s="30"/>
      <c r="I11" s="30"/>
      <c r="J11" s="30"/>
      <c r="K11" s="30"/>
      <c r="L11" s="59" t="str">
        <f>IF(K11=0,"0,00",IF(K11&gt;0,ROUND(E11/K11,2)))</f>
        <v>0,00</v>
      </c>
      <c r="M11" s="30"/>
      <c r="N11" s="60">
        <f>ROUND(L11*ROUND(M11,2),2)</f>
        <v>0</v>
      </c>
    </row>
    <row r="12" spans="1:14" s="40" customFormat="1" ht="87" customHeight="1">
      <c r="A12" s="29" t="s">
        <v>97</v>
      </c>
      <c r="B12" s="63" t="s">
        <v>261</v>
      </c>
      <c r="C12" s="63" t="s">
        <v>262</v>
      </c>
      <c r="D12" s="63" t="s">
        <v>263</v>
      </c>
      <c r="E12" s="146">
        <v>5000</v>
      </c>
      <c r="F12" s="75" t="s">
        <v>50</v>
      </c>
      <c r="G12" s="59" t="s">
        <v>64</v>
      </c>
      <c r="H12" s="30"/>
      <c r="I12" s="30"/>
      <c r="J12" s="30"/>
      <c r="K12" s="30"/>
      <c r="L12" s="59" t="str">
        <f>IF(K12=0,"0,00",IF(K12&gt;0,ROUND(E12/K12,2)))</f>
        <v>0,00</v>
      </c>
      <c r="M12" s="30"/>
      <c r="N12" s="60">
        <f>ROUND(L12*ROUND(M12,2),2)</f>
        <v>0</v>
      </c>
    </row>
    <row r="13" spans="1:14" s="40" customFormat="1" ht="87" customHeight="1">
      <c r="A13" s="29" t="s">
        <v>5</v>
      </c>
      <c r="B13" s="63" t="s">
        <v>261</v>
      </c>
      <c r="C13" s="63" t="s">
        <v>262</v>
      </c>
      <c r="D13" s="63" t="s">
        <v>264</v>
      </c>
      <c r="E13" s="146">
        <v>500</v>
      </c>
      <c r="F13" s="75" t="s">
        <v>50</v>
      </c>
      <c r="G13" s="59" t="s">
        <v>64</v>
      </c>
      <c r="H13" s="30"/>
      <c r="I13" s="30"/>
      <c r="J13" s="30"/>
      <c r="K13" s="30"/>
      <c r="L13" s="59" t="str">
        <f>IF(K13=0,"0,00",IF(K13&gt;0,ROUND(E13/K13,2)))</f>
        <v>0,00</v>
      </c>
      <c r="M13" s="30"/>
      <c r="N13" s="60">
        <f>ROUND(L13*ROUND(M13,2),2)</f>
        <v>0</v>
      </c>
    </row>
    <row r="14" spans="2:17" ht="15">
      <c r="B14" s="248" t="s">
        <v>123</v>
      </c>
      <c r="C14" s="249"/>
      <c r="D14" s="249"/>
      <c r="Q14" s="34"/>
    </row>
    <row r="15" spans="2:17" ht="15.75" customHeight="1">
      <c r="B15" s="219"/>
      <c r="C15" s="219"/>
      <c r="D15" s="219"/>
      <c r="E15" s="219"/>
      <c r="F15" s="219"/>
      <c r="G15" s="219"/>
      <c r="H15" s="219"/>
      <c r="I15" s="219"/>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sheetData>
  <sheetProtection/>
  <mergeCells count="4">
    <mergeCell ref="G2:I2"/>
    <mergeCell ref="H6:I6"/>
    <mergeCell ref="B15:I15"/>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sheetPr>
    <tabColor theme="0" tint="-0.24997000396251678"/>
    <pageSetUpPr fitToPage="1"/>
  </sheetPr>
  <dimension ref="A1:T68"/>
  <sheetViews>
    <sheetView showGridLines="0" view="pageBreakPreview" zoomScale="80" zoomScaleNormal="80" zoomScaleSheetLayoutView="80" zoomScalePageLayoutView="80" workbookViewId="0" topLeftCell="A1">
      <selection activeCell="D18" sqref="D18"/>
    </sheetView>
  </sheetViews>
  <sheetFormatPr defaultColWidth="9.00390625" defaultRowHeight="12.75"/>
  <cols>
    <col min="1" max="1" width="5.125" style="34" customWidth="1"/>
    <col min="2" max="2" width="28.00390625" style="34" customWidth="1"/>
    <col min="3" max="3" width="14.00390625" style="34" customWidth="1"/>
    <col min="4" max="4" width="25.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35</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SUM(N11:N13)</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114</v>
      </c>
      <c r="I10" s="30" t="str">
        <f>B10</f>
        <v>Skład</v>
      </c>
      <c r="J10" s="30" t="s">
        <v>99</v>
      </c>
      <c r="K10" s="30" t="s">
        <v>40</v>
      </c>
      <c r="L10" s="30" t="s">
        <v>41</v>
      </c>
      <c r="M10" s="30" t="s">
        <v>42</v>
      </c>
      <c r="N10" s="30" t="s">
        <v>18</v>
      </c>
    </row>
    <row r="11" spans="1:14" ht="52.5" customHeight="1">
      <c r="A11" s="29" t="s">
        <v>3</v>
      </c>
      <c r="B11" s="147" t="s">
        <v>365</v>
      </c>
      <c r="C11" s="148" t="s">
        <v>366</v>
      </c>
      <c r="D11" s="116" t="s">
        <v>367</v>
      </c>
      <c r="E11" s="83">
        <v>10</v>
      </c>
      <c r="F11" s="74" t="s">
        <v>50</v>
      </c>
      <c r="G11" s="59" t="s">
        <v>64</v>
      </c>
      <c r="H11" s="61"/>
      <c r="I11" s="61"/>
      <c r="J11" s="62"/>
      <c r="K11" s="59"/>
      <c r="L11" s="59" t="str">
        <f>IF(K11=0,"0,00",IF(K11&gt;0,ROUND(E11/K11,2)))</f>
        <v>0,00</v>
      </c>
      <c r="M11" s="59"/>
      <c r="N11" s="60">
        <f>ROUND(L11*ROUND(M11,2),2)</f>
        <v>0</v>
      </c>
    </row>
    <row r="12" spans="1:14" ht="52.5" customHeight="1">
      <c r="A12" s="29" t="s">
        <v>4</v>
      </c>
      <c r="B12" s="147" t="s">
        <v>365</v>
      </c>
      <c r="C12" s="148" t="s">
        <v>73</v>
      </c>
      <c r="D12" s="116" t="s">
        <v>367</v>
      </c>
      <c r="E12" s="83">
        <v>20</v>
      </c>
      <c r="F12" s="74" t="s">
        <v>50</v>
      </c>
      <c r="G12" s="59" t="s">
        <v>64</v>
      </c>
      <c r="H12" s="61"/>
      <c r="I12" s="61"/>
      <c r="J12" s="62"/>
      <c r="K12" s="59"/>
      <c r="L12" s="59" t="str">
        <f>IF(K12=0,"0,00",IF(K12&gt;0,ROUND(E12/K12,2)))</f>
        <v>0,00</v>
      </c>
      <c r="M12" s="59"/>
      <c r="N12" s="60">
        <f>ROUND(L12*ROUND(M12,2),2)</f>
        <v>0</v>
      </c>
    </row>
    <row r="13" spans="1:14" ht="52.5" customHeight="1">
      <c r="A13" s="29" t="s">
        <v>5</v>
      </c>
      <c r="B13" s="147" t="s">
        <v>365</v>
      </c>
      <c r="C13" s="148" t="s">
        <v>368</v>
      </c>
      <c r="D13" s="116" t="s">
        <v>367</v>
      </c>
      <c r="E13" s="83">
        <v>10</v>
      </c>
      <c r="F13" s="74" t="s">
        <v>50</v>
      </c>
      <c r="G13" s="59" t="s">
        <v>64</v>
      </c>
      <c r="H13" s="61"/>
      <c r="I13" s="61"/>
      <c r="J13" s="62"/>
      <c r="K13" s="59"/>
      <c r="L13" s="59" t="str">
        <f>IF(K13=0,"0,00",IF(K13&gt;0,ROUND(E13/K13,2)))</f>
        <v>0,00</v>
      </c>
      <c r="M13" s="59"/>
      <c r="N13" s="60">
        <f>ROUND(L13*ROUND(M13,2),2)</f>
        <v>0</v>
      </c>
    </row>
    <row r="14" spans="1:17" ht="15">
      <c r="A14" s="25"/>
      <c r="B14" s="250" t="s">
        <v>87</v>
      </c>
      <c r="C14" s="250"/>
      <c r="D14" s="250"/>
      <c r="E14" s="250"/>
      <c r="F14" s="25"/>
      <c r="G14" s="97"/>
      <c r="H14" s="97"/>
      <c r="I14" s="97"/>
      <c r="J14" s="98"/>
      <c r="K14" s="97"/>
      <c r="L14" s="97"/>
      <c r="M14" s="97"/>
      <c r="N14" s="99"/>
      <c r="Q14" s="34"/>
    </row>
    <row r="15" spans="1:17" ht="13.5" customHeight="1">
      <c r="A15" s="25"/>
      <c r="B15" s="219"/>
      <c r="C15" s="219"/>
      <c r="D15" s="219"/>
      <c r="E15" s="219"/>
      <c r="F15" s="219"/>
      <c r="G15" s="219"/>
      <c r="H15" s="97"/>
      <c r="I15" s="97"/>
      <c r="J15" s="98"/>
      <c r="K15" s="97"/>
      <c r="L15" s="97"/>
      <c r="M15" s="97"/>
      <c r="N15" s="99"/>
      <c r="Q15" s="34"/>
    </row>
    <row r="16" spans="1:17" ht="21.75" customHeight="1">
      <c r="A16" s="25"/>
      <c r="B16" s="219"/>
      <c r="C16" s="219"/>
      <c r="D16" s="219"/>
      <c r="E16" s="219"/>
      <c r="F16" s="219"/>
      <c r="G16" s="219"/>
      <c r="H16" s="97"/>
      <c r="I16" s="97"/>
      <c r="J16" s="98"/>
      <c r="K16" s="97"/>
      <c r="L16" s="97"/>
      <c r="M16" s="97"/>
      <c r="N16" s="99"/>
      <c r="Q16" s="34"/>
    </row>
    <row r="17" spans="2:17" ht="24.75" customHeight="1">
      <c r="B17" s="219"/>
      <c r="C17" s="219"/>
      <c r="D17" s="219"/>
      <c r="E17" s="219"/>
      <c r="F17" s="219"/>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sheetData>
  <sheetProtection/>
  <mergeCells count="6">
    <mergeCell ref="G2:I2"/>
    <mergeCell ref="H6:I6"/>
    <mergeCell ref="B15:G15"/>
    <mergeCell ref="B16:G16"/>
    <mergeCell ref="B17:F17"/>
    <mergeCell ref="B14: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51.xml><?xml version="1.0" encoding="utf-8"?>
<worksheet xmlns="http://schemas.openxmlformats.org/spreadsheetml/2006/main" xmlns:r="http://schemas.openxmlformats.org/officeDocument/2006/relationships">
  <sheetPr>
    <tabColor rgb="FFFF0000"/>
    <pageSetUpPr fitToPage="1"/>
  </sheetPr>
  <dimension ref="A1:T182"/>
  <sheetViews>
    <sheetView showGridLines="0" view="pageBreakPreview" zoomScale="80" zoomScaleNormal="80" zoomScaleSheetLayoutView="80" zoomScalePageLayoutView="80" workbookViewId="0" topLeftCell="A19">
      <selection activeCell="B11" sqref="B11"/>
    </sheetView>
  </sheetViews>
  <sheetFormatPr defaultColWidth="9.00390625" defaultRowHeight="12.75"/>
  <cols>
    <col min="1" max="1" width="5.125" style="1" customWidth="1"/>
    <col min="2" max="2" width="28.875" style="1" customWidth="1"/>
    <col min="3" max="3" width="36.25390625" style="1" customWidth="1"/>
    <col min="4" max="4" width="27.375" style="1" customWidth="1"/>
    <col min="5" max="5" width="10.625" style="15" customWidth="1"/>
    <col min="6" max="6" width="12.875" style="1" customWidth="1"/>
    <col min="7" max="7" width="27.25390625" style="1" customWidth="1"/>
    <col min="8" max="8" width="19.00390625" style="1" customWidth="1"/>
    <col min="9" max="9" width="15.125" style="1" customWidth="1"/>
    <col min="10" max="11" width="20.375" style="1" customWidth="1"/>
    <col min="12" max="13" width="15.25390625" style="1" customWidth="1"/>
    <col min="14" max="14" width="21.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1:20" ht="15">
      <c r="A1" s="34"/>
      <c r="B1" s="49" t="str">
        <f>'formularz oferty'!C4</f>
        <v>DFP.271.66.2021.ADB</v>
      </c>
      <c r="C1" s="34"/>
      <c r="D1" s="34"/>
      <c r="E1" s="35"/>
      <c r="F1" s="34"/>
      <c r="G1" s="34"/>
      <c r="H1" s="34"/>
      <c r="I1" s="34"/>
      <c r="J1" s="34"/>
      <c r="K1" s="34"/>
      <c r="L1" s="34"/>
      <c r="M1" s="34"/>
      <c r="N1" s="50" t="s">
        <v>287</v>
      </c>
      <c r="S1" s="2"/>
      <c r="T1" s="2"/>
    </row>
    <row r="2" spans="1:14" ht="15">
      <c r="A2" s="34"/>
      <c r="B2" s="34"/>
      <c r="C2" s="34"/>
      <c r="D2" s="34"/>
      <c r="E2" s="35"/>
      <c r="F2" s="34"/>
      <c r="G2" s="219"/>
      <c r="H2" s="219"/>
      <c r="I2" s="219"/>
      <c r="J2" s="34"/>
      <c r="K2" s="34"/>
      <c r="L2" s="34"/>
      <c r="M2" s="34"/>
      <c r="N2" s="34"/>
    </row>
    <row r="3" spans="1:14" ht="15">
      <c r="A3" s="34"/>
      <c r="B3" s="34"/>
      <c r="C3" s="34"/>
      <c r="D3" s="34"/>
      <c r="E3" s="35"/>
      <c r="F3" s="34"/>
      <c r="G3" s="34"/>
      <c r="H3" s="34"/>
      <c r="I3" s="34"/>
      <c r="J3" s="34"/>
      <c r="K3" s="34"/>
      <c r="L3" s="34"/>
      <c r="M3" s="34"/>
      <c r="N3" s="50" t="s">
        <v>71</v>
      </c>
    </row>
    <row r="4" spans="1:17" ht="15">
      <c r="A4" s="34"/>
      <c r="B4" s="40" t="s">
        <v>15</v>
      </c>
      <c r="C4" s="30">
        <v>36</v>
      </c>
      <c r="D4" s="32"/>
      <c r="E4" s="28"/>
      <c r="F4" s="25"/>
      <c r="G4" s="52" t="s">
        <v>20</v>
      </c>
      <c r="H4" s="25"/>
      <c r="I4" s="32"/>
      <c r="J4" s="25"/>
      <c r="K4" s="25"/>
      <c r="L4" s="25"/>
      <c r="M4" s="25"/>
      <c r="N4" s="25"/>
      <c r="Q4" s="1"/>
    </row>
    <row r="5" spans="1:17" ht="15">
      <c r="A5" s="34"/>
      <c r="B5" s="40"/>
      <c r="C5" s="32"/>
      <c r="D5" s="32"/>
      <c r="E5" s="28"/>
      <c r="F5" s="25"/>
      <c r="G5" s="52"/>
      <c r="H5" s="25"/>
      <c r="I5" s="32"/>
      <c r="J5" s="25"/>
      <c r="K5" s="25"/>
      <c r="L5" s="25"/>
      <c r="M5" s="25"/>
      <c r="N5" s="25"/>
      <c r="Q5" s="1"/>
    </row>
    <row r="6" spans="1:17" ht="15">
      <c r="A6" s="40"/>
      <c r="B6" s="40"/>
      <c r="C6" s="53"/>
      <c r="D6" s="53"/>
      <c r="E6" s="28"/>
      <c r="F6" s="25"/>
      <c r="G6" s="31" t="s">
        <v>2</v>
      </c>
      <c r="H6" s="220">
        <f>SUM(N11:N27)</f>
        <v>0</v>
      </c>
      <c r="I6" s="221"/>
      <c r="J6" s="34"/>
      <c r="K6" s="34"/>
      <c r="L6" s="34"/>
      <c r="M6" s="34"/>
      <c r="N6" s="34"/>
      <c r="Q6" s="1"/>
    </row>
    <row r="7" spans="1:17" ht="15">
      <c r="A7" s="40"/>
      <c r="B7" s="34"/>
      <c r="C7" s="25"/>
      <c r="D7" s="25"/>
      <c r="E7" s="28"/>
      <c r="F7" s="25"/>
      <c r="G7" s="25"/>
      <c r="H7" s="25"/>
      <c r="I7" s="25"/>
      <c r="J7" s="25"/>
      <c r="K7" s="25"/>
      <c r="L7" s="25"/>
      <c r="M7" s="34"/>
      <c r="N7" s="34"/>
      <c r="Q7" s="1"/>
    </row>
    <row r="8" spans="1:17" ht="15">
      <c r="A8" s="40"/>
      <c r="B8" s="54"/>
      <c r="C8" s="55"/>
      <c r="D8" s="55"/>
      <c r="E8" s="55"/>
      <c r="F8" s="55"/>
      <c r="G8" s="55"/>
      <c r="H8" s="55"/>
      <c r="I8" s="55"/>
      <c r="J8" s="55"/>
      <c r="K8" s="55"/>
      <c r="L8" s="55"/>
      <c r="M8" s="34"/>
      <c r="N8" s="34"/>
      <c r="Q8" s="1"/>
    </row>
    <row r="9" spans="1:17" ht="15">
      <c r="A9" s="34"/>
      <c r="B9" s="40"/>
      <c r="C9" s="34"/>
      <c r="D9" s="34"/>
      <c r="E9" s="35"/>
      <c r="F9" s="34"/>
      <c r="G9" s="34"/>
      <c r="H9" s="34"/>
      <c r="I9" s="34"/>
      <c r="J9" s="34"/>
      <c r="K9" s="34"/>
      <c r="L9" s="34"/>
      <c r="M9" s="34"/>
      <c r="N9" s="34"/>
      <c r="Q9" s="1"/>
    </row>
    <row r="10" spans="1:14" s="4" customFormat="1" ht="109.5" customHeight="1">
      <c r="A10" s="30" t="s">
        <v>47</v>
      </c>
      <c r="B10" s="30" t="s">
        <v>16</v>
      </c>
      <c r="C10" s="30" t="s">
        <v>17</v>
      </c>
      <c r="D10" s="30" t="s">
        <v>85</v>
      </c>
      <c r="E10" s="56" t="s">
        <v>70</v>
      </c>
      <c r="F10" s="57"/>
      <c r="G10" s="30" t="str">
        <f>"Nazwa handlowa /
"&amp;C10&amp;" / 
"&amp;D10</f>
        <v>Nazwa handlowa /
Dawka / 
Postać / Opakowanie</v>
      </c>
      <c r="H10" s="30" t="s">
        <v>467</v>
      </c>
      <c r="I10" s="30" t="str">
        <f>B10</f>
        <v>Skład</v>
      </c>
      <c r="J10" s="30" t="s">
        <v>408</v>
      </c>
      <c r="K10" s="30" t="s">
        <v>117</v>
      </c>
      <c r="L10" s="30" t="s">
        <v>118</v>
      </c>
      <c r="M10" s="30" t="s">
        <v>42</v>
      </c>
      <c r="N10" s="30" t="s">
        <v>18</v>
      </c>
    </row>
    <row r="11" spans="1:14" ht="358.5" customHeight="1">
      <c r="A11" s="29" t="s">
        <v>3</v>
      </c>
      <c r="B11" s="116" t="s">
        <v>488</v>
      </c>
      <c r="C11" s="149" t="s">
        <v>370</v>
      </c>
      <c r="D11" s="105" t="s">
        <v>371</v>
      </c>
      <c r="E11" s="150">
        <v>25600</v>
      </c>
      <c r="F11" s="152" t="s">
        <v>50</v>
      </c>
      <c r="G11" s="59" t="s">
        <v>64</v>
      </c>
      <c r="H11" s="59"/>
      <c r="I11" s="59"/>
      <c r="J11" s="62"/>
      <c r="K11" s="62"/>
      <c r="L11" s="59" t="str">
        <f>IF(K11=0,"0,00",IF(K11&gt;0,ROUND(E11/K11,2)))</f>
        <v>0,00</v>
      </c>
      <c r="M11" s="59"/>
      <c r="N11" s="60">
        <f>ROUND(L11*ROUND(M11,2),2)</f>
        <v>0</v>
      </c>
    </row>
    <row r="12" spans="1:14" ht="128.25" customHeight="1">
      <c r="A12" s="29" t="s">
        <v>4</v>
      </c>
      <c r="B12" s="75" t="s">
        <v>372</v>
      </c>
      <c r="C12" s="75" t="s">
        <v>373</v>
      </c>
      <c r="D12" s="75" t="s">
        <v>374</v>
      </c>
      <c r="E12" s="141">
        <v>550</v>
      </c>
      <c r="F12" s="152" t="s">
        <v>50</v>
      </c>
      <c r="G12" s="59" t="s">
        <v>64</v>
      </c>
      <c r="H12" s="59"/>
      <c r="I12" s="59"/>
      <c r="J12" s="62"/>
      <c r="K12" s="62"/>
      <c r="L12" s="59" t="str">
        <f aca="true" t="shared" si="0" ref="L12:L27">IF(K12=0,"0,00",IF(K12&gt;0,ROUND(E12/K12,2)))</f>
        <v>0,00</v>
      </c>
      <c r="M12" s="59"/>
      <c r="N12" s="60">
        <f aca="true" t="shared" si="1" ref="N12:N27">ROUND(L12*ROUND(M12,2),2)</f>
        <v>0</v>
      </c>
    </row>
    <row r="13" spans="1:14" ht="64.5" customHeight="1">
      <c r="A13" s="29" t="s">
        <v>5</v>
      </c>
      <c r="B13" s="63" t="s">
        <v>375</v>
      </c>
      <c r="C13" s="63" t="s">
        <v>75</v>
      </c>
      <c r="D13" s="63" t="s">
        <v>376</v>
      </c>
      <c r="E13" s="76">
        <v>1200</v>
      </c>
      <c r="F13" s="152" t="s">
        <v>50</v>
      </c>
      <c r="G13" s="59" t="s">
        <v>64</v>
      </c>
      <c r="H13" s="59"/>
      <c r="I13" s="59"/>
      <c r="J13" s="62"/>
      <c r="K13" s="62"/>
      <c r="L13" s="59" t="str">
        <f t="shared" si="0"/>
        <v>0,00</v>
      </c>
      <c r="M13" s="59"/>
      <c r="N13" s="60">
        <f t="shared" si="1"/>
        <v>0</v>
      </c>
    </row>
    <row r="14" spans="1:14" ht="56.25" customHeight="1">
      <c r="A14" s="29" t="s">
        <v>6</v>
      </c>
      <c r="B14" s="130" t="s">
        <v>377</v>
      </c>
      <c r="C14" s="130" t="s">
        <v>176</v>
      </c>
      <c r="D14" s="130" t="s">
        <v>378</v>
      </c>
      <c r="E14" s="66">
        <v>7560</v>
      </c>
      <c r="F14" s="153" t="s">
        <v>50</v>
      </c>
      <c r="G14" s="59" t="s">
        <v>64</v>
      </c>
      <c r="H14" s="59"/>
      <c r="I14" s="59"/>
      <c r="J14" s="62"/>
      <c r="K14" s="62"/>
      <c r="L14" s="59" t="str">
        <f t="shared" si="0"/>
        <v>0,00</v>
      </c>
      <c r="M14" s="59"/>
      <c r="N14" s="60">
        <f t="shared" si="1"/>
        <v>0</v>
      </c>
    </row>
    <row r="15" spans="1:14" ht="54" customHeight="1">
      <c r="A15" s="29" t="s">
        <v>43</v>
      </c>
      <c r="B15" s="130" t="s">
        <v>377</v>
      </c>
      <c r="C15" s="130" t="s">
        <v>100</v>
      </c>
      <c r="D15" s="130" t="s">
        <v>378</v>
      </c>
      <c r="E15" s="66">
        <v>5400</v>
      </c>
      <c r="F15" s="152" t="s">
        <v>50</v>
      </c>
      <c r="G15" s="59" t="s">
        <v>64</v>
      </c>
      <c r="H15" s="59"/>
      <c r="I15" s="59"/>
      <c r="J15" s="62"/>
      <c r="K15" s="62"/>
      <c r="L15" s="59" t="str">
        <f t="shared" si="0"/>
        <v>0,00</v>
      </c>
      <c r="M15" s="59"/>
      <c r="N15" s="60">
        <f t="shared" si="1"/>
        <v>0</v>
      </c>
    </row>
    <row r="16" spans="1:14" ht="54" customHeight="1">
      <c r="A16" s="29" t="s">
        <v>49</v>
      </c>
      <c r="B16" s="63" t="s">
        <v>379</v>
      </c>
      <c r="C16" s="63" t="s">
        <v>380</v>
      </c>
      <c r="D16" s="63" t="s">
        <v>381</v>
      </c>
      <c r="E16" s="76">
        <v>100</v>
      </c>
      <c r="F16" s="152" t="s">
        <v>50</v>
      </c>
      <c r="G16" s="59" t="s">
        <v>64</v>
      </c>
      <c r="H16" s="59"/>
      <c r="I16" s="59"/>
      <c r="J16" s="62"/>
      <c r="K16" s="62"/>
      <c r="L16" s="59" t="str">
        <f t="shared" si="0"/>
        <v>0,00</v>
      </c>
      <c r="M16" s="59"/>
      <c r="N16" s="60">
        <f t="shared" si="1"/>
        <v>0</v>
      </c>
    </row>
    <row r="17" spans="1:14" ht="58.5" customHeight="1">
      <c r="A17" s="29" t="s">
        <v>7</v>
      </c>
      <c r="B17" s="63" t="s">
        <v>382</v>
      </c>
      <c r="C17" s="63" t="s">
        <v>383</v>
      </c>
      <c r="D17" s="63" t="s">
        <v>384</v>
      </c>
      <c r="E17" s="76">
        <v>800</v>
      </c>
      <c r="F17" s="152" t="s">
        <v>50</v>
      </c>
      <c r="G17" s="59" t="s">
        <v>64</v>
      </c>
      <c r="H17" s="59"/>
      <c r="I17" s="59"/>
      <c r="J17" s="62"/>
      <c r="K17" s="62"/>
      <c r="L17" s="59" t="str">
        <f t="shared" si="0"/>
        <v>0,00</v>
      </c>
      <c r="M17" s="59"/>
      <c r="N17" s="60">
        <f t="shared" si="1"/>
        <v>0</v>
      </c>
    </row>
    <row r="18" spans="1:14" ht="53.25" customHeight="1">
      <c r="A18" s="29" t="s">
        <v>8</v>
      </c>
      <c r="B18" s="63" t="s">
        <v>385</v>
      </c>
      <c r="C18" s="63" t="s">
        <v>386</v>
      </c>
      <c r="D18" s="63" t="s">
        <v>98</v>
      </c>
      <c r="E18" s="76">
        <v>50</v>
      </c>
      <c r="F18" s="152" t="s">
        <v>50</v>
      </c>
      <c r="G18" s="59" t="s">
        <v>64</v>
      </c>
      <c r="H18" s="59"/>
      <c r="I18" s="59"/>
      <c r="J18" s="62"/>
      <c r="K18" s="62"/>
      <c r="L18" s="59" t="str">
        <f t="shared" si="0"/>
        <v>0,00</v>
      </c>
      <c r="M18" s="59"/>
      <c r="N18" s="60">
        <f t="shared" si="1"/>
        <v>0</v>
      </c>
    </row>
    <row r="19" spans="1:14" ht="50.25" customHeight="1">
      <c r="A19" s="29" t="s">
        <v>21</v>
      </c>
      <c r="B19" s="119" t="s">
        <v>387</v>
      </c>
      <c r="C19" s="63" t="s">
        <v>100</v>
      </c>
      <c r="D19" s="63" t="s">
        <v>177</v>
      </c>
      <c r="E19" s="76">
        <v>600</v>
      </c>
      <c r="F19" s="152" t="s">
        <v>50</v>
      </c>
      <c r="G19" s="59" t="s">
        <v>64</v>
      </c>
      <c r="H19" s="59"/>
      <c r="I19" s="59"/>
      <c r="J19" s="62"/>
      <c r="K19" s="62"/>
      <c r="L19" s="59" t="str">
        <f t="shared" si="0"/>
        <v>0,00</v>
      </c>
      <c r="M19" s="59"/>
      <c r="N19" s="60">
        <f t="shared" si="1"/>
        <v>0</v>
      </c>
    </row>
    <row r="20" spans="1:14" ht="52.5" customHeight="1">
      <c r="A20" s="29" t="s">
        <v>48</v>
      </c>
      <c r="B20" s="119" t="s">
        <v>388</v>
      </c>
      <c r="C20" s="63" t="s">
        <v>389</v>
      </c>
      <c r="D20" s="63" t="s">
        <v>80</v>
      </c>
      <c r="E20" s="76">
        <v>6480</v>
      </c>
      <c r="F20" s="152" t="s">
        <v>50</v>
      </c>
      <c r="G20" s="59" t="s">
        <v>64</v>
      </c>
      <c r="H20" s="59"/>
      <c r="I20" s="59"/>
      <c r="J20" s="62"/>
      <c r="K20" s="62"/>
      <c r="L20" s="59" t="str">
        <f t="shared" si="0"/>
        <v>0,00</v>
      </c>
      <c r="M20" s="59"/>
      <c r="N20" s="60">
        <f t="shared" si="1"/>
        <v>0</v>
      </c>
    </row>
    <row r="21" spans="1:14" ht="52.5" customHeight="1">
      <c r="A21" s="29" t="s">
        <v>1</v>
      </c>
      <c r="B21" s="119" t="s">
        <v>390</v>
      </c>
      <c r="C21" s="119" t="s">
        <v>140</v>
      </c>
      <c r="D21" s="64" t="s">
        <v>80</v>
      </c>
      <c r="E21" s="66">
        <v>600</v>
      </c>
      <c r="F21" s="152" t="s">
        <v>50</v>
      </c>
      <c r="G21" s="59" t="s">
        <v>64</v>
      </c>
      <c r="H21" s="59"/>
      <c r="I21" s="59"/>
      <c r="J21" s="62"/>
      <c r="K21" s="62"/>
      <c r="L21" s="59" t="str">
        <f t="shared" si="0"/>
        <v>0,00</v>
      </c>
      <c r="M21" s="59"/>
      <c r="N21" s="60">
        <f t="shared" si="1"/>
        <v>0</v>
      </c>
    </row>
    <row r="22" spans="1:14" ht="49.5" customHeight="1">
      <c r="A22" s="29" t="s">
        <v>0</v>
      </c>
      <c r="B22" s="63" t="s">
        <v>391</v>
      </c>
      <c r="C22" s="63" t="s">
        <v>392</v>
      </c>
      <c r="D22" s="63" t="s">
        <v>393</v>
      </c>
      <c r="E22" s="76">
        <v>70</v>
      </c>
      <c r="F22" s="152" t="s">
        <v>50</v>
      </c>
      <c r="G22" s="59" t="s">
        <v>64</v>
      </c>
      <c r="H22" s="59"/>
      <c r="I22" s="59"/>
      <c r="J22" s="62"/>
      <c r="K22" s="62"/>
      <c r="L22" s="59" t="str">
        <f t="shared" si="0"/>
        <v>0,00</v>
      </c>
      <c r="M22" s="59"/>
      <c r="N22" s="60">
        <f t="shared" si="1"/>
        <v>0</v>
      </c>
    </row>
    <row r="23" spans="1:14" ht="27.75" customHeight="1">
      <c r="A23" s="29" t="s">
        <v>51</v>
      </c>
      <c r="B23" s="63" t="s">
        <v>394</v>
      </c>
      <c r="C23" s="63" t="s">
        <v>395</v>
      </c>
      <c r="D23" s="63" t="s">
        <v>396</v>
      </c>
      <c r="E23" s="76">
        <v>20</v>
      </c>
      <c r="F23" s="152" t="s">
        <v>50</v>
      </c>
      <c r="G23" s="59" t="s">
        <v>64</v>
      </c>
      <c r="H23" s="59"/>
      <c r="I23" s="59"/>
      <c r="J23" s="62"/>
      <c r="K23" s="62"/>
      <c r="L23" s="59" t="str">
        <f t="shared" si="0"/>
        <v>0,00</v>
      </c>
      <c r="M23" s="59"/>
      <c r="N23" s="60">
        <f t="shared" si="1"/>
        <v>0</v>
      </c>
    </row>
    <row r="24" spans="1:14" ht="160.5" customHeight="1">
      <c r="A24" s="29" t="s">
        <v>52</v>
      </c>
      <c r="B24" s="78" t="s">
        <v>397</v>
      </c>
      <c r="C24" s="78" t="s">
        <v>398</v>
      </c>
      <c r="D24" s="78" t="s">
        <v>399</v>
      </c>
      <c r="E24" s="76">
        <v>200</v>
      </c>
      <c r="F24" s="152" t="s">
        <v>50</v>
      </c>
      <c r="G24" s="59" t="s">
        <v>64</v>
      </c>
      <c r="H24" s="59"/>
      <c r="I24" s="59"/>
      <c r="J24" s="62"/>
      <c r="K24" s="62"/>
      <c r="L24" s="59" t="str">
        <f t="shared" si="0"/>
        <v>0,00</v>
      </c>
      <c r="M24" s="59"/>
      <c r="N24" s="60">
        <f t="shared" si="1"/>
        <v>0</v>
      </c>
    </row>
    <row r="25" spans="1:14" ht="47.25" customHeight="1">
      <c r="A25" s="29" t="s">
        <v>286</v>
      </c>
      <c r="B25" s="64" t="s">
        <v>400</v>
      </c>
      <c r="C25" s="64" t="s">
        <v>401</v>
      </c>
      <c r="D25" s="64" t="s">
        <v>402</v>
      </c>
      <c r="E25" s="151">
        <v>50</v>
      </c>
      <c r="F25" s="152" t="s">
        <v>50</v>
      </c>
      <c r="G25" s="59" t="s">
        <v>64</v>
      </c>
      <c r="H25" s="59"/>
      <c r="I25" s="59"/>
      <c r="J25" s="62"/>
      <c r="K25" s="62"/>
      <c r="L25" s="59" t="str">
        <f t="shared" si="0"/>
        <v>0,00</v>
      </c>
      <c r="M25" s="59"/>
      <c r="N25" s="60">
        <f t="shared" si="1"/>
        <v>0</v>
      </c>
    </row>
    <row r="26" spans="1:14" ht="82.5" customHeight="1">
      <c r="A26" s="29" t="s">
        <v>330</v>
      </c>
      <c r="B26" s="63" t="s">
        <v>403</v>
      </c>
      <c r="C26" s="105" t="s">
        <v>404</v>
      </c>
      <c r="D26" s="105" t="s">
        <v>405</v>
      </c>
      <c r="E26" s="73">
        <v>250</v>
      </c>
      <c r="F26" s="152" t="s">
        <v>50</v>
      </c>
      <c r="G26" s="59" t="s">
        <v>64</v>
      </c>
      <c r="H26" s="59"/>
      <c r="I26" s="59"/>
      <c r="J26" s="62"/>
      <c r="K26" s="62"/>
      <c r="L26" s="59" t="str">
        <f t="shared" si="0"/>
        <v>0,00</v>
      </c>
      <c r="M26" s="59"/>
      <c r="N26" s="60">
        <f t="shared" si="1"/>
        <v>0</v>
      </c>
    </row>
    <row r="27" spans="1:14" ht="90" customHeight="1">
      <c r="A27" s="29" t="s">
        <v>331</v>
      </c>
      <c r="B27" s="77" t="s">
        <v>475</v>
      </c>
      <c r="C27" s="77" t="s">
        <v>406</v>
      </c>
      <c r="D27" s="77" t="s">
        <v>407</v>
      </c>
      <c r="E27" s="66">
        <v>20</v>
      </c>
      <c r="F27" s="152" t="s">
        <v>50</v>
      </c>
      <c r="G27" s="59" t="s">
        <v>64</v>
      </c>
      <c r="H27" s="59"/>
      <c r="I27" s="59"/>
      <c r="J27" s="62"/>
      <c r="K27" s="62"/>
      <c r="L27" s="59" t="str">
        <f t="shared" si="0"/>
        <v>0,00</v>
      </c>
      <c r="M27" s="59"/>
      <c r="N27" s="60">
        <f t="shared" si="1"/>
        <v>0</v>
      </c>
    </row>
    <row r="28" spans="1:14" ht="20.25" customHeight="1">
      <c r="A28" s="25"/>
      <c r="B28" s="252" t="s">
        <v>116</v>
      </c>
      <c r="C28" s="253"/>
      <c r="D28" s="253"/>
      <c r="E28" s="253"/>
      <c r="F28" s="253"/>
      <c r="G28" s="97"/>
      <c r="H28" s="97"/>
      <c r="I28" s="97"/>
      <c r="J28" s="98"/>
      <c r="K28" s="98"/>
      <c r="L28" s="97"/>
      <c r="M28" s="97"/>
      <c r="N28" s="99"/>
    </row>
    <row r="29" spans="1:14" ht="20.25" customHeight="1">
      <c r="A29" s="25"/>
      <c r="B29" s="254" t="s">
        <v>410</v>
      </c>
      <c r="C29" s="246"/>
      <c r="D29" s="246"/>
      <c r="E29" s="246"/>
      <c r="F29" s="154"/>
      <c r="G29" s="97"/>
      <c r="H29" s="97"/>
      <c r="I29" s="97"/>
      <c r="J29" s="98"/>
      <c r="K29" s="98"/>
      <c r="L29" s="97"/>
      <c r="M29" s="97"/>
      <c r="N29" s="99"/>
    </row>
    <row r="30" spans="1:17" ht="15">
      <c r="A30" s="34"/>
      <c r="B30" s="254" t="s">
        <v>360</v>
      </c>
      <c r="C30" s="246"/>
      <c r="D30" s="246"/>
      <c r="E30" s="246"/>
      <c r="F30" s="246"/>
      <c r="G30" s="34"/>
      <c r="H30" s="34"/>
      <c r="I30" s="34"/>
      <c r="J30" s="34"/>
      <c r="K30" s="34"/>
      <c r="L30" s="34"/>
      <c r="M30" s="34"/>
      <c r="N30" s="34"/>
      <c r="Q30" s="1"/>
    </row>
    <row r="31" spans="2:17" ht="33" customHeight="1">
      <c r="B31" s="251"/>
      <c r="C31" s="251"/>
      <c r="D31" s="251"/>
      <c r="E31" s="251"/>
      <c r="F31" s="251"/>
      <c r="G31" s="251"/>
      <c r="H31" s="251"/>
      <c r="I31" s="251"/>
      <c r="J31" s="251"/>
      <c r="K31" s="24"/>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92" ht="15">
      <c r="Q92" s="1"/>
    </row>
    <row r="93" ht="15">
      <c r="Q93" s="1"/>
    </row>
    <row r="94" ht="15">
      <c r="Q94" s="1"/>
    </row>
    <row r="95" ht="15">
      <c r="Q95" s="1"/>
    </row>
    <row r="96" ht="15">
      <c r="Q96" s="1"/>
    </row>
    <row r="97" ht="15">
      <c r="Q97" s="1"/>
    </row>
    <row r="98" ht="15">
      <c r="Q98" s="1"/>
    </row>
    <row r="99" ht="15">
      <c r="Q99" s="1"/>
    </row>
    <row r="100" ht="15">
      <c r="Q100" s="1"/>
    </row>
    <row r="101" ht="15">
      <c r="Q101" s="1"/>
    </row>
    <row r="102" ht="15">
      <c r="Q102" s="1"/>
    </row>
    <row r="103" ht="15">
      <c r="Q103" s="1"/>
    </row>
    <row r="104" ht="15">
      <c r="Q104" s="1"/>
    </row>
    <row r="105" ht="15">
      <c r="Q105" s="1"/>
    </row>
    <row r="106" ht="15">
      <c r="Q106" s="1"/>
    </row>
    <row r="107" ht="15">
      <c r="Q107" s="1"/>
    </row>
    <row r="108" ht="15">
      <c r="Q108" s="1"/>
    </row>
    <row r="109" ht="15">
      <c r="Q109" s="1"/>
    </row>
    <row r="110" ht="15">
      <c r="Q110" s="1"/>
    </row>
    <row r="111" ht="15">
      <c r="Q111" s="1"/>
    </row>
    <row r="112" ht="15">
      <c r="Q112" s="1"/>
    </row>
    <row r="113" ht="15">
      <c r="Q113" s="1"/>
    </row>
    <row r="114" ht="15">
      <c r="Q114" s="1"/>
    </row>
    <row r="115" ht="15">
      <c r="Q115" s="1"/>
    </row>
    <row r="116" ht="15">
      <c r="Q116" s="1"/>
    </row>
    <row r="117" ht="15">
      <c r="Q117" s="1"/>
    </row>
    <row r="118" ht="15">
      <c r="Q118" s="1"/>
    </row>
    <row r="119" ht="15">
      <c r="Q119" s="1"/>
    </row>
    <row r="120" ht="15">
      <c r="Q120" s="1"/>
    </row>
    <row r="121" ht="15">
      <c r="Q121" s="1"/>
    </row>
    <row r="122" ht="15">
      <c r="Q122" s="1"/>
    </row>
    <row r="123" ht="15">
      <c r="Q123" s="1"/>
    </row>
    <row r="124" ht="15">
      <c r="Q124" s="1"/>
    </row>
    <row r="125" ht="15">
      <c r="Q125" s="1"/>
    </row>
    <row r="126" ht="15">
      <c r="Q126" s="1"/>
    </row>
    <row r="127" ht="15">
      <c r="Q127" s="1"/>
    </row>
    <row r="128" ht="15">
      <c r="Q128" s="1"/>
    </row>
    <row r="129" ht="15">
      <c r="Q129" s="1"/>
    </row>
    <row r="130" ht="15">
      <c r="Q130" s="1"/>
    </row>
    <row r="131" ht="15">
      <c r="Q131" s="1"/>
    </row>
    <row r="132" ht="15">
      <c r="Q132" s="1"/>
    </row>
    <row r="133" ht="15">
      <c r="Q133" s="1"/>
    </row>
    <row r="134" ht="15">
      <c r="Q134" s="1"/>
    </row>
    <row r="135" ht="15">
      <c r="Q135" s="1"/>
    </row>
    <row r="136" ht="15">
      <c r="Q136" s="1"/>
    </row>
    <row r="137" ht="15">
      <c r="Q137" s="1"/>
    </row>
    <row r="138" ht="15">
      <c r="Q138" s="1"/>
    </row>
    <row r="139" ht="15">
      <c r="Q139" s="1"/>
    </row>
    <row r="140" ht="15">
      <c r="Q140" s="1"/>
    </row>
    <row r="141" ht="15">
      <c r="Q141" s="1"/>
    </row>
    <row r="142" ht="15">
      <c r="Q142" s="1"/>
    </row>
    <row r="143" ht="15">
      <c r="Q143" s="1"/>
    </row>
    <row r="144" ht="15">
      <c r="Q144" s="1"/>
    </row>
    <row r="145" ht="15">
      <c r="Q145" s="1"/>
    </row>
    <row r="146" ht="15">
      <c r="Q146" s="1"/>
    </row>
    <row r="147" ht="15">
      <c r="Q147" s="1"/>
    </row>
    <row r="148" ht="15">
      <c r="Q148" s="1"/>
    </row>
    <row r="149" ht="15">
      <c r="Q149" s="1"/>
    </row>
    <row r="150" ht="15">
      <c r="Q150" s="1"/>
    </row>
    <row r="151" ht="15">
      <c r="Q151" s="1"/>
    </row>
    <row r="152" ht="15">
      <c r="Q152" s="1"/>
    </row>
    <row r="153" ht="15">
      <c r="Q153" s="1"/>
    </row>
    <row r="154" ht="15">
      <c r="Q154" s="1"/>
    </row>
    <row r="155" ht="15">
      <c r="Q155" s="1"/>
    </row>
    <row r="156" ht="15">
      <c r="Q156" s="1"/>
    </row>
    <row r="157" ht="15">
      <c r="Q157" s="1"/>
    </row>
    <row r="158" ht="15">
      <c r="Q158" s="1"/>
    </row>
    <row r="159" ht="15">
      <c r="Q159" s="1"/>
    </row>
    <row r="160" ht="15">
      <c r="Q160" s="1"/>
    </row>
    <row r="161" ht="15">
      <c r="Q161" s="1"/>
    </row>
    <row r="162" ht="15">
      <c r="Q162" s="1"/>
    </row>
    <row r="163" ht="15">
      <c r="Q163" s="1"/>
    </row>
    <row r="164" ht="15">
      <c r="Q164" s="1"/>
    </row>
    <row r="165" ht="15">
      <c r="Q165" s="1"/>
    </row>
    <row r="166" ht="15">
      <c r="Q166" s="1"/>
    </row>
    <row r="167" ht="15">
      <c r="Q167" s="1"/>
    </row>
    <row r="168" ht="15">
      <c r="Q168" s="1"/>
    </row>
    <row r="169" ht="15">
      <c r="Q169" s="1"/>
    </row>
    <row r="170" ht="15">
      <c r="Q170" s="1"/>
    </row>
    <row r="171" ht="15">
      <c r="Q171" s="1"/>
    </row>
    <row r="172" ht="15">
      <c r="Q172" s="1"/>
    </row>
    <row r="173" ht="15">
      <c r="Q173" s="1"/>
    </row>
    <row r="174" ht="15">
      <c r="Q174" s="1"/>
    </row>
    <row r="175" ht="15">
      <c r="Q175" s="1"/>
    </row>
    <row r="176" ht="15">
      <c r="Q176" s="1"/>
    </row>
    <row r="177" ht="15">
      <c r="Q177" s="1"/>
    </row>
    <row r="178" ht="15">
      <c r="Q178" s="1"/>
    </row>
    <row r="179" ht="15">
      <c r="Q179" s="1"/>
    </row>
    <row r="180" ht="15">
      <c r="Q180" s="1"/>
    </row>
    <row r="181" ht="15">
      <c r="Q181" s="1"/>
    </row>
    <row r="182" ht="15">
      <c r="Q182" s="1"/>
    </row>
  </sheetData>
  <sheetProtection/>
  <mergeCells count="6">
    <mergeCell ref="G2:I2"/>
    <mergeCell ref="H6:I6"/>
    <mergeCell ref="B31:J31"/>
    <mergeCell ref="B28:F28"/>
    <mergeCell ref="B29:E29"/>
    <mergeCell ref="B30:F3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3" r:id="rId1"/>
</worksheet>
</file>

<file path=xl/worksheets/sheet52.xml><?xml version="1.0" encoding="utf-8"?>
<worksheet xmlns="http://schemas.openxmlformats.org/spreadsheetml/2006/main" xmlns:r="http://schemas.openxmlformats.org/officeDocument/2006/relationships">
  <sheetPr>
    <tabColor theme="0" tint="-0.24997000396251678"/>
    <pageSetUpPr fitToPage="1"/>
  </sheetPr>
  <dimension ref="A1:T162"/>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34" customWidth="1"/>
    <col min="2" max="2" width="30.00390625" style="34" customWidth="1"/>
    <col min="3" max="3" width="24.75390625" style="34" customWidth="1"/>
    <col min="4" max="4" width="17.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15.25390625" style="34" customWidth="1"/>
    <col min="11" max="11" width="15.125" style="34" customWidth="1"/>
    <col min="12"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37</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113</v>
      </c>
      <c r="I10" s="30" t="str">
        <f>B10</f>
        <v>Skład</v>
      </c>
      <c r="J10" s="30" t="s">
        <v>476</v>
      </c>
      <c r="K10" s="30" t="s">
        <v>115</v>
      </c>
      <c r="L10" s="30" t="s">
        <v>41</v>
      </c>
      <c r="M10" s="30" t="s">
        <v>42</v>
      </c>
      <c r="N10" s="30" t="s">
        <v>18</v>
      </c>
    </row>
    <row r="11" spans="1:14" s="40" customFormat="1" ht="50.25" customHeight="1">
      <c r="A11" s="84" t="s">
        <v>102</v>
      </c>
      <c r="B11" s="64" t="s">
        <v>412</v>
      </c>
      <c r="C11" s="64" t="s">
        <v>413</v>
      </c>
      <c r="D11" s="64" t="s">
        <v>414</v>
      </c>
      <c r="E11" s="156">
        <v>2000</v>
      </c>
      <c r="F11" s="102" t="s">
        <v>50</v>
      </c>
      <c r="G11" s="85" t="s">
        <v>64</v>
      </c>
      <c r="H11" s="86"/>
      <c r="I11" s="86"/>
      <c r="J11" s="86"/>
      <c r="K11" s="155"/>
      <c r="L11" s="84" t="str">
        <f>IF(K11=0,"0,00",IF(K11&gt;0,ROUND(E11/K11,2)))</f>
        <v>0,00</v>
      </c>
      <c r="M11" s="86"/>
      <c r="N11" s="87">
        <f>ROUND(L11*ROUND(M11,2),2)</f>
        <v>0</v>
      </c>
    </row>
    <row r="12" spans="1:14" ht="15" customHeight="1">
      <c r="A12" s="90"/>
      <c r="B12" s="91"/>
      <c r="C12" s="91"/>
      <c r="D12" s="91"/>
      <c r="E12" s="92"/>
      <c r="F12" s="90"/>
      <c r="G12" s="93"/>
      <c r="H12" s="93"/>
      <c r="I12" s="93"/>
      <c r="J12" s="94"/>
      <c r="K12" s="94"/>
      <c r="L12" s="93"/>
      <c r="M12" s="93"/>
      <c r="N12" s="95"/>
    </row>
    <row r="13" spans="2:17" ht="15">
      <c r="B13" s="255" t="s">
        <v>415</v>
      </c>
      <c r="C13" s="256"/>
      <c r="D13" s="256"/>
      <c r="E13" s="256"/>
      <c r="F13" s="256"/>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53.xml><?xml version="1.0" encoding="utf-8"?>
<worksheet xmlns="http://schemas.openxmlformats.org/spreadsheetml/2006/main" xmlns:r="http://schemas.openxmlformats.org/officeDocument/2006/relationships">
  <sheetPr>
    <tabColor theme="0" tint="-0.24997000396251678"/>
    <pageSetUpPr fitToPage="1"/>
  </sheetPr>
  <dimension ref="A1:T164"/>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157" customWidth="1"/>
    <col min="2" max="2" width="30.00390625" style="157" customWidth="1"/>
    <col min="3" max="3" width="14.75390625" style="157" customWidth="1"/>
    <col min="4" max="4" width="22.625" style="157" customWidth="1"/>
    <col min="5" max="5" width="10.625" style="159" customWidth="1"/>
    <col min="6" max="6" width="11.25390625" style="157" customWidth="1"/>
    <col min="7" max="7" width="27.25390625" style="157" customWidth="1"/>
    <col min="8" max="8" width="17.625" style="157" customWidth="1"/>
    <col min="9" max="9" width="15.125" style="157" customWidth="1"/>
    <col min="10" max="10" width="20.375" style="157" customWidth="1"/>
    <col min="11" max="11" width="15.25390625" style="157" customWidth="1"/>
    <col min="12" max="12" width="16.375" style="157" customWidth="1"/>
    <col min="13" max="13" width="17.125" style="157" customWidth="1"/>
    <col min="14" max="14" width="20.25390625" style="157" customWidth="1"/>
    <col min="15" max="15" width="8.00390625" style="157" customWidth="1"/>
    <col min="16" max="16" width="15.875" style="157" customWidth="1"/>
    <col min="17" max="17" width="15.875" style="161" customWidth="1"/>
    <col min="18" max="18" width="15.875" style="157" customWidth="1"/>
    <col min="19" max="20" width="14.25390625" style="157" customWidth="1"/>
    <col min="21" max="21" width="15.25390625" style="157" customWidth="1"/>
    <col min="22" max="16384" width="9.125" style="157" customWidth="1"/>
  </cols>
  <sheetData>
    <row r="1" spans="2:20" ht="15.75">
      <c r="B1" s="158" t="str">
        <f>'formularz oferty'!C4</f>
        <v>DFP.271.66.2021.ADB</v>
      </c>
      <c r="N1" s="160" t="s">
        <v>287</v>
      </c>
      <c r="S1" s="158"/>
      <c r="T1" s="158"/>
    </row>
    <row r="2" spans="7:9" ht="15.75">
      <c r="G2" s="257"/>
      <c r="H2" s="257"/>
      <c r="I2" s="257"/>
    </row>
    <row r="3" ht="15.75">
      <c r="N3" s="160" t="s">
        <v>71</v>
      </c>
    </row>
    <row r="4" spans="2:17" ht="15.75">
      <c r="B4" s="162" t="s">
        <v>15</v>
      </c>
      <c r="C4" s="163">
        <v>38</v>
      </c>
      <c r="D4" s="164"/>
      <c r="E4" s="165"/>
      <c r="F4" s="166"/>
      <c r="G4" s="167" t="s">
        <v>20</v>
      </c>
      <c r="H4" s="166"/>
      <c r="I4" s="164"/>
      <c r="J4" s="166"/>
      <c r="K4" s="166"/>
      <c r="L4" s="166"/>
      <c r="M4" s="166"/>
      <c r="N4" s="166"/>
      <c r="Q4" s="157"/>
    </row>
    <row r="5" spans="2:17" ht="15.75">
      <c r="B5" s="162"/>
      <c r="C5" s="164"/>
      <c r="D5" s="164"/>
      <c r="E5" s="165"/>
      <c r="F5" s="166"/>
      <c r="G5" s="167"/>
      <c r="H5" s="166"/>
      <c r="I5" s="164"/>
      <c r="J5" s="166"/>
      <c r="K5" s="166"/>
      <c r="L5" s="166"/>
      <c r="M5" s="166"/>
      <c r="N5" s="166"/>
      <c r="Q5" s="157"/>
    </row>
    <row r="6" spans="1:17" ht="15.75">
      <c r="A6" s="162"/>
      <c r="B6" s="162"/>
      <c r="C6" s="168"/>
      <c r="D6" s="168"/>
      <c r="E6" s="165"/>
      <c r="F6" s="166"/>
      <c r="G6" s="169" t="s">
        <v>2</v>
      </c>
      <c r="H6" s="258">
        <f>SUM(N11:N11)</f>
        <v>0</v>
      </c>
      <c r="I6" s="259"/>
      <c r="Q6" s="157"/>
    </row>
    <row r="7" spans="1:17" ht="15.75">
      <c r="A7" s="162"/>
      <c r="C7" s="166"/>
      <c r="D7" s="166"/>
      <c r="E7" s="165"/>
      <c r="F7" s="166"/>
      <c r="G7" s="166"/>
      <c r="H7" s="166"/>
      <c r="I7" s="166"/>
      <c r="J7" s="166"/>
      <c r="K7" s="166"/>
      <c r="L7" s="166"/>
      <c r="Q7" s="157"/>
    </row>
    <row r="8" spans="1:17" ht="15.75">
      <c r="A8" s="162"/>
      <c r="B8" s="170"/>
      <c r="C8" s="171"/>
      <c r="D8" s="171"/>
      <c r="E8" s="171"/>
      <c r="F8" s="171"/>
      <c r="G8" s="171"/>
      <c r="H8" s="171"/>
      <c r="I8" s="171"/>
      <c r="J8" s="171"/>
      <c r="K8" s="171"/>
      <c r="L8" s="171"/>
      <c r="Q8" s="157"/>
    </row>
    <row r="9" spans="2:17" ht="15.75">
      <c r="B9" s="162"/>
      <c r="Q9" s="157"/>
    </row>
    <row r="10" spans="1:14" s="162" customFormat="1" ht="73.5" customHeight="1">
      <c r="A10" s="163" t="s">
        <v>47</v>
      </c>
      <c r="B10" s="163" t="s">
        <v>16</v>
      </c>
      <c r="C10" s="163" t="s">
        <v>17</v>
      </c>
      <c r="D10" s="163" t="s">
        <v>72</v>
      </c>
      <c r="E10" s="172" t="s">
        <v>70</v>
      </c>
      <c r="F10" s="173"/>
      <c r="G10" s="163" t="str">
        <f>"Nazwa handlowa /
"&amp;C10&amp;" / 
"&amp;D10</f>
        <v>Nazwa handlowa /
Dawka / 
Postać/ Opakowanie</v>
      </c>
      <c r="H10" s="163" t="s">
        <v>114</v>
      </c>
      <c r="I10" s="163" t="str">
        <f>B10</f>
        <v>Skład</v>
      </c>
      <c r="J10" s="199" t="s">
        <v>271</v>
      </c>
      <c r="K10" s="163" t="s">
        <v>40</v>
      </c>
      <c r="L10" s="163" t="s">
        <v>41</v>
      </c>
      <c r="M10" s="163" t="s">
        <v>42</v>
      </c>
      <c r="N10" s="163" t="s">
        <v>18</v>
      </c>
    </row>
    <row r="11" spans="1:14" ht="315" customHeight="1">
      <c r="A11" s="174" t="s">
        <v>3</v>
      </c>
      <c r="B11" s="175" t="s">
        <v>416</v>
      </c>
      <c r="C11" s="176" t="s">
        <v>417</v>
      </c>
      <c r="D11" s="181" t="s">
        <v>418</v>
      </c>
      <c r="E11" s="177">
        <v>200</v>
      </c>
      <c r="F11" s="182" t="s">
        <v>91</v>
      </c>
      <c r="G11" s="178" t="s">
        <v>419</v>
      </c>
      <c r="H11" s="179"/>
      <c r="I11" s="179"/>
      <c r="J11" s="178" t="s">
        <v>420</v>
      </c>
      <c r="K11" s="178"/>
      <c r="L11" s="178" t="str">
        <f>IF(K11=0,"0,00",IF(K11&gt;0,ROUND(E11/K11,2)))</f>
        <v>0,00</v>
      </c>
      <c r="M11" s="178"/>
      <c r="N11" s="180">
        <f>ROUND(L11*ROUND(M11,2),2)</f>
        <v>0</v>
      </c>
    </row>
    <row r="12" spans="2:17" ht="15.75">
      <c r="B12" s="247" t="s">
        <v>422</v>
      </c>
      <c r="C12" s="244"/>
      <c r="Q12" s="157"/>
    </row>
    <row r="13" spans="2:17" ht="15.75">
      <c r="B13" s="260"/>
      <c r="C13" s="260"/>
      <c r="D13" s="260"/>
      <c r="E13" s="260"/>
      <c r="F13" s="260"/>
      <c r="G13" s="260"/>
      <c r="Q13" s="157"/>
    </row>
    <row r="14" ht="15.75">
      <c r="Q14" s="157"/>
    </row>
    <row r="15" ht="15.75">
      <c r="Q15" s="157"/>
    </row>
    <row r="16" ht="15.75">
      <c r="Q16" s="157"/>
    </row>
    <row r="17" ht="15.75">
      <c r="Q17" s="157"/>
    </row>
    <row r="18" ht="15.75">
      <c r="Q18" s="157"/>
    </row>
    <row r="19" ht="15.75">
      <c r="Q19" s="157"/>
    </row>
    <row r="20" ht="15.75">
      <c r="Q20" s="157"/>
    </row>
    <row r="21" ht="15.75">
      <c r="Q21" s="157"/>
    </row>
    <row r="22" ht="15.75">
      <c r="Q22" s="157"/>
    </row>
    <row r="23" ht="15.75">
      <c r="Q23" s="157"/>
    </row>
    <row r="24" ht="15.75">
      <c r="Q24" s="157"/>
    </row>
    <row r="25" ht="15.75">
      <c r="Q25" s="157"/>
    </row>
    <row r="26" ht="15.75">
      <c r="Q26" s="157"/>
    </row>
    <row r="27" ht="15.75">
      <c r="Q27" s="157"/>
    </row>
    <row r="28" ht="15.75">
      <c r="Q28" s="157"/>
    </row>
    <row r="29" ht="15.75">
      <c r="Q29" s="157"/>
    </row>
    <row r="30" ht="15.75">
      <c r="Q30" s="157"/>
    </row>
    <row r="31" ht="15.75">
      <c r="Q31" s="157"/>
    </row>
    <row r="32" ht="15.75">
      <c r="Q32" s="157"/>
    </row>
    <row r="33" ht="15.75">
      <c r="Q33" s="157"/>
    </row>
    <row r="34" ht="15.75">
      <c r="Q34" s="157"/>
    </row>
    <row r="35" ht="15.75">
      <c r="Q35" s="157"/>
    </row>
    <row r="36" ht="15.75">
      <c r="Q36" s="157"/>
    </row>
    <row r="37" ht="15.75">
      <c r="Q37" s="157"/>
    </row>
    <row r="38" ht="15.75">
      <c r="Q38" s="157"/>
    </row>
    <row r="39" ht="15.75">
      <c r="Q39" s="157"/>
    </row>
    <row r="40" ht="15.75">
      <c r="Q40" s="157"/>
    </row>
    <row r="41" ht="15.75">
      <c r="Q41" s="157"/>
    </row>
    <row r="42" ht="15.75">
      <c r="Q42" s="157"/>
    </row>
    <row r="43" ht="15.75">
      <c r="Q43" s="157"/>
    </row>
    <row r="44" ht="15.75">
      <c r="Q44" s="157"/>
    </row>
    <row r="45" ht="15.75">
      <c r="Q45" s="157"/>
    </row>
    <row r="46" ht="15.75">
      <c r="Q46" s="157"/>
    </row>
    <row r="47" ht="15.75">
      <c r="Q47" s="157"/>
    </row>
    <row r="48" ht="15.75">
      <c r="Q48" s="157"/>
    </row>
    <row r="49" ht="15.75">
      <c r="Q49" s="157"/>
    </row>
    <row r="50" ht="15.75">
      <c r="Q50" s="157"/>
    </row>
    <row r="51" ht="15.75">
      <c r="Q51" s="157"/>
    </row>
    <row r="52" ht="15.75">
      <c r="Q52" s="157"/>
    </row>
    <row r="53" ht="15.75">
      <c r="Q53" s="157"/>
    </row>
    <row r="54" ht="15.75">
      <c r="Q54" s="157"/>
    </row>
    <row r="55" ht="15.75">
      <c r="Q55" s="157"/>
    </row>
    <row r="56" ht="15.75">
      <c r="Q56" s="157"/>
    </row>
    <row r="57" ht="15.75">
      <c r="Q57" s="157"/>
    </row>
    <row r="58" ht="15.75">
      <c r="Q58" s="157"/>
    </row>
    <row r="59" ht="15.75">
      <c r="Q59" s="157"/>
    </row>
    <row r="60" ht="15.75">
      <c r="Q60" s="157"/>
    </row>
    <row r="61" ht="15.75">
      <c r="Q61" s="157"/>
    </row>
    <row r="62" ht="15.75">
      <c r="Q62" s="157"/>
    </row>
    <row r="63" ht="15.75">
      <c r="Q63" s="157"/>
    </row>
    <row r="64" ht="15.75">
      <c r="Q64" s="157"/>
    </row>
    <row r="65" ht="15.75">
      <c r="Q65" s="157"/>
    </row>
    <row r="66" ht="15.75">
      <c r="Q66" s="157"/>
    </row>
    <row r="67" ht="15.75">
      <c r="Q67" s="157"/>
    </row>
    <row r="68" ht="15.75">
      <c r="Q68" s="157"/>
    </row>
    <row r="69" ht="15.75">
      <c r="Q69" s="157"/>
    </row>
    <row r="70" ht="15.75">
      <c r="Q70" s="157"/>
    </row>
    <row r="71" ht="15.75">
      <c r="Q71" s="157"/>
    </row>
    <row r="72" ht="15.75">
      <c r="Q72" s="157"/>
    </row>
    <row r="73" ht="15.75">
      <c r="Q73" s="157"/>
    </row>
    <row r="74" ht="15.75">
      <c r="Q74" s="157"/>
    </row>
    <row r="75" ht="15.75">
      <c r="Q75" s="157"/>
    </row>
    <row r="76" ht="15.75">
      <c r="Q76" s="157"/>
    </row>
    <row r="77" ht="15.75">
      <c r="Q77" s="157"/>
    </row>
    <row r="78" ht="15.75">
      <c r="Q78" s="157"/>
    </row>
    <row r="79" ht="15.75">
      <c r="Q79" s="157"/>
    </row>
    <row r="80" ht="15.75">
      <c r="Q80" s="157"/>
    </row>
    <row r="81" ht="15.75">
      <c r="Q81" s="157"/>
    </row>
    <row r="82" ht="15.75">
      <c r="Q82" s="157"/>
    </row>
    <row r="83" ht="15.75">
      <c r="Q83" s="157"/>
    </row>
    <row r="84" ht="15.75">
      <c r="Q84" s="157"/>
    </row>
    <row r="85" ht="15.75">
      <c r="Q85" s="157"/>
    </row>
    <row r="86" ht="15.75">
      <c r="Q86" s="157"/>
    </row>
    <row r="87" ht="15.75">
      <c r="Q87" s="157"/>
    </row>
    <row r="88" ht="15.75">
      <c r="Q88" s="157"/>
    </row>
    <row r="89" ht="15.75">
      <c r="Q89" s="157"/>
    </row>
    <row r="90" ht="15.75">
      <c r="Q90" s="157"/>
    </row>
    <row r="91" ht="15.75">
      <c r="Q91" s="157"/>
    </row>
    <row r="92" ht="15.75">
      <c r="Q92" s="157"/>
    </row>
    <row r="93" ht="15.75">
      <c r="Q93" s="157"/>
    </row>
    <row r="94" ht="15.75">
      <c r="Q94" s="157"/>
    </row>
    <row r="95" ht="15.75">
      <c r="Q95" s="157"/>
    </row>
    <row r="96" ht="15.75">
      <c r="Q96" s="157"/>
    </row>
    <row r="97" ht="15.75">
      <c r="Q97" s="157"/>
    </row>
    <row r="98" ht="15.75">
      <c r="Q98" s="157"/>
    </row>
    <row r="99" ht="15.75">
      <c r="Q99" s="157"/>
    </row>
    <row r="100" ht="15.75">
      <c r="Q100" s="157"/>
    </row>
    <row r="101" ht="15.75">
      <c r="Q101" s="157"/>
    </row>
    <row r="102" ht="15.75">
      <c r="Q102" s="157"/>
    </row>
    <row r="103" ht="15.75">
      <c r="Q103" s="157"/>
    </row>
    <row r="104" ht="15.75">
      <c r="Q104" s="157"/>
    </row>
    <row r="105" ht="15.75">
      <c r="Q105" s="157"/>
    </row>
    <row r="106" ht="15.75">
      <c r="Q106" s="157"/>
    </row>
    <row r="119" ht="15.75">
      <c r="Q119" s="157"/>
    </row>
    <row r="120" ht="15.75">
      <c r="Q120" s="157"/>
    </row>
    <row r="121" ht="15.75">
      <c r="Q121" s="157"/>
    </row>
    <row r="122" ht="15.75">
      <c r="Q122" s="157"/>
    </row>
    <row r="123" ht="15.75">
      <c r="Q123" s="157"/>
    </row>
    <row r="124" ht="15.75">
      <c r="Q124" s="157"/>
    </row>
    <row r="125" ht="15.75">
      <c r="Q125" s="157"/>
    </row>
    <row r="126" ht="15.75">
      <c r="Q126" s="157"/>
    </row>
    <row r="127" ht="15.75">
      <c r="Q127" s="157"/>
    </row>
    <row r="128" ht="15.75">
      <c r="Q128" s="157"/>
    </row>
    <row r="129" ht="15.75">
      <c r="Q129" s="157"/>
    </row>
    <row r="130" ht="15.75">
      <c r="Q130" s="157"/>
    </row>
    <row r="131" ht="15.75">
      <c r="Q131" s="157"/>
    </row>
    <row r="132" ht="15.75">
      <c r="Q132" s="157"/>
    </row>
    <row r="133" ht="15.75">
      <c r="Q133" s="157"/>
    </row>
    <row r="134" ht="15.75">
      <c r="Q134" s="157"/>
    </row>
    <row r="135" ht="15.75">
      <c r="Q135" s="157"/>
    </row>
    <row r="136" ht="15.75">
      <c r="Q136" s="157"/>
    </row>
    <row r="137" ht="15.75">
      <c r="Q137" s="157"/>
    </row>
    <row r="138" ht="15.75">
      <c r="Q138" s="157"/>
    </row>
    <row r="139" ht="15.75">
      <c r="Q139" s="157"/>
    </row>
    <row r="140" ht="15.75">
      <c r="Q140" s="157"/>
    </row>
    <row r="141" ht="15.75">
      <c r="Q141" s="157"/>
    </row>
    <row r="142" ht="15.75">
      <c r="Q142" s="157"/>
    </row>
    <row r="143" ht="15.75">
      <c r="Q143" s="157"/>
    </row>
    <row r="144" ht="15.75">
      <c r="Q144" s="157"/>
    </row>
    <row r="145" ht="15.75">
      <c r="Q145" s="157"/>
    </row>
    <row r="146" ht="15.75">
      <c r="Q146" s="157"/>
    </row>
    <row r="147" ht="15.75">
      <c r="Q147" s="157"/>
    </row>
    <row r="148" ht="15.75">
      <c r="Q148" s="157"/>
    </row>
    <row r="149" ht="15.75">
      <c r="Q149" s="157"/>
    </row>
    <row r="150" ht="15.75">
      <c r="Q150" s="157"/>
    </row>
    <row r="151" ht="15.75">
      <c r="Q151" s="157"/>
    </row>
    <row r="152" ht="15.75">
      <c r="Q152" s="157"/>
    </row>
    <row r="153" ht="15.75">
      <c r="Q153" s="157"/>
    </row>
    <row r="154" ht="15.75">
      <c r="Q154" s="157"/>
    </row>
    <row r="155" ht="15.75">
      <c r="Q155" s="157"/>
    </row>
    <row r="156" ht="15.75">
      <c r="Q156" s="157"/>
    </row>
    <row r="157" ht="15.75">
      <c r="Q157" s="157"/>
    </row>
    <row r="158" ht="15.75">
      <c r="Q158" s="157"/>
    </row>
    <row r="159" ht="15.75">
      <c r="Q159" s="157"/>
    </row>
    <row r="160" ht="15.75">
      <c r="Q160" s="157"/>
    </row>
    <row r="161" ht="15.75">
      <c r="Q161" s="157"/>
    </row>
    <row r="162" ht="15.75">
      <c r="Q162" s="157"/>
    </row>
    <row r="163" ht="15.75">
      <c r="Q163" s="157"/>
    </row>
    <row r="164" ht="15.75">
      <c r="Q164" s="157"/>
    </row>
  </sheetData>
  <sheetProtection/>
  <mergeCells count="4">
    <mergeCell ref="G2:I2"/>
    <mergeCell ref="H6:I6"/>
    <mergeCell ref="B13:G13"/>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54.xml><?xml version="1.0" encoding="utf-8"?>
<worksheet xmlns="http://schemas.openxmlformats.org/spreadsheetml/2006/main" xmlns:r="http://schemas.openxmlformats.org/officeDocument/2006/relationships">
  <sheetPr>
    <tabColor theme="0" tint="-0.24997000396251678"/>
    <pageSetUpPr fitToPage="1"/>
  </sheetPr>
  <dimension ref="A1:T96"/>
  <sheetViews>
    <sheetView showGridLines="0" view="pageBreakPreview" zoomScale="80" zoomScaleNormal="80" zoomScaleSheetLayoutView="80" zoomScalePageLayoutView="80" workbookViewId="0" topLeftCell="A1">
      <selection activeCell="K24" sqref="K24"/>
    </sheetView>
  </sheetViews>
  <sheetFormatPr defaultColWidth="9.00390625" defaultRowHeight="12.75"/>
  <cols>
    <col min="1" max="1" width="5.125" style="34" customWidth="1"/>
    <col min="2" max="2" width="31.125" style="34" customWidth="1"/>
    <col min="3" max="3" width="19.25390625" style="34" customWidth="1"/>
    <col min="4" max="4" width="20.75390625" style="34" customWidth="1"/>
    <col min="5" max="5" width="10.625" style="35" customWidth="1"/>
    <col min="6" max="6" width="12.875" style="34" customWidth="1"/>
    <col min="7" max="7" width="27.25390625" style="34" customWidth="1"/>
    <col min="8" max="8" width="17.625" style="34" customWidth="1"/>
    <col min="9" max="9" width="15.125" style="34" customWidth="1"/>
    <col min="10" max="11" width="20.375" style="34" customWidth="1"/>
    <col min="12" max="13" width="15.25390625" style="34" customWidth="1"/>
    <col min="14" max="14" width="22.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39</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104" t="s">
        <v>114</v>
      </c>
      <c r="I10" s="30" t="str">
        <f>B10</f>
        <v>Skład</v>
      </c>
      <c r="J10" s="104" t="s">
        <v>477</v>
      </c>
      <c r="K10" s="104" t="s">
        <v>115</v>
      </c>
      <c r="L10" s="30" t="s">
        <v>118</v>
      </c>
      <c r="M10" s="30" t="s">
        <v>112</v>
      </c>
      <c r="N10" s="30" t="s">
        <v>18</v>
      </c>
    </row>
    <row r="11" spans="1:14" s="40" customFormat="1" ht="73.5" customHeight="1">
      <c r="A11" s="29" t="s">
        <v>102</v>
      </c>
      <c r="B11" s="183" t="s">
        <v>423</v>
      </c>
      <c r="C11" s="183" t="s">
        <v>424</v>
      </c>
      <c r="D11" s="183" t="s">
        <v>425</v>
      </c>
      <c r="E11" s="184">
        <v>20</v>
      </c>
      <c r="F11" s="75" t="s">
        <v>108</v>
      </c>
      <c r="G11" s="59" t="s">
        <v>64</v>
      </c>
      <c r="H11" s="104"/>
      <c r="I11" s="30"/>
      <c r="J11" s="104"/>
      <c r="K11" s="104"/>
      <c r="L11" s="29" t="str">
        <f>IF(K11=0,"0,00",IF(K11&gt;0,ROUND(E11/K11,2)))</f>
        <v>0,00</v>
      </c>
      <c r="M11" s="30"/>
      <c r="N11" s="60">
        <f>ROUND(L11*ROUND(M11,2),2)</f>
        <v>0</v>
      </c>
    </row>
    <row r="12" spans="1:14" s="40" customFormat="1" ht="115.5" customHeight="1">
      <c r="A12" s="29" t="s">
        <v>4</v>
      </c>
      <c r="B12" s="64" t="s">
        <v>426</v>
      </c>
      <c r="C12" s="64" t="s">
        <v>427</v>
      </c>
      <c r="D12" s="64" t="s">
        <v>428</v>
      </c>
      <c r="E12" s="66">
        <v>150</v>
      </c>
      <c r="F12" s="75" t="s">
        <v>108</v>
      </c>
      <c r="G12" s="59" t="s">
        <v>64</v>
      </c>
      <c r="H12" s="104"/>
      <c r="I12" s="30"/>
      <c r="J12" s="104"/>
      <c r="K12" s="104"/>
      <c r="L12" s="29" t="str">
        <f>IF(K12=0,"0,00",IF(K12&gt;0,ROUND(E12/K12,2)))</f>
        <v>0,00</v>
      </c>
      <c r="M12" s="30"/>
      <c r="N12" s="60">
        <f>ROUND(L12*ROUND(M12,2),2)</f>
        <v>0</v>
      </c>
    </row>
    <row r="13" spans="2:17" ht="12" customHeight="1">
      <c r="B13" s="262" t="s">
        <v>422</v>
      </c>
      <c r="C13" s="263"/>
      <c r="Q13" s="34"/>
    </row>
    <row r="14" spans="2:17" ht="15">
      <c r="B14" s="261"/>
      <c r="C14" s="261"/>
      <c r="D14" s="261"/>
      <c r="E14" s="261"/>
      <c r="F14" s="261"/>
      <c r="G14" s="261"/>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sheetData>
  <sheetProtection/>
  <mergeCells count="4">
    <mergeCell ref="G2:I2"/>
    <mergeCell ref="H6:I6"/>
    <mergeCell ref="B14:G14"/>
    <mergeCell ref="B13:C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55.xml><?xml version="1.0" encoding="utf-8"?>
<worksheet xmlns="http://schemas.openxmlformats.org/spreadsheetml/2006/main" xmlns:r="http://schemas.openxmlformats.org/officeDocument/2006/relationships">
  <sheetPr>
    <tabColor theme="0" tint="-0.24997000396251678"/>
    <pageSetUpPr fitToPage="1"/>
  </sheetPr>
  <dimension ref="A1:T74"/>
  <sheetViews>
    <sheetView showGridLines="0" view="pageBreakPreview" zoomScale="80" zoomScaleNormal="80" zoomScaleSheetLayoutView="80" zoomScalePageLayoutView="80" workbookViewId="0" topLeftCell="A1">
      <selection activeCell="K25" sqref="K25"/>
    </sheetView>
  </sheetViews>
  <sheetFormatPr defaultColWidth="9.00390625" defaultRowHeight="12.75"/>
  <cols>
    <col min="1" max="1" width="5.125" style="34" customWidth="1"/>
    <col min="2" max="2" width="24.375" style="34" customWidth="1"/>
    <col min="3" max="3" width="24.125" style="34" customWidth="1"/>
    <col min="4" max="4" width="24.875" style="34" customWidth="1"/>
    <col min="5" max="5" width="10.625" style="35" customWidth="1"/>
    <col min="6" max="6" width="9.25390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1.8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40</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104" t="s">
        <v>65</v>
      </c>
      <c r="I10" s="30" t="str">
        <f>B10</f>
        <v>Skład</v>
      </c>
      <c r="J10" s="104" t="s">
        <v>271</v>
      </c>
      <c r="K10" s="30" t="s">
        <v>40</v>
      </c>
      <c r="L10" s="30" t="s">
        <v>41</v>
      </c>
      <c r="M10" s="30" t="s">
        <v>42</v>
      </c>
      <c r="N10" s="30" t="s">
        <v>18</v>
      </c>
    </row>
    <row r="11" spans="1:14" s="40" customFormat="1" ht="73.5" customHeight="1">
      <c r="A11" s="84" t="s">
        <v>102</v>
      </c>
      <c r="B11" s="64" t="s">
        <v>431</v>
      </c>
      <c r="C11" s="64" t="s">
        <v>265</v>
      </c>
      <c r="D11" s="64" t="s">
        <v>266</v>
      </c>
      <c r="E11" s="76">
        <v>100</v>
      </c>
      <c r="F11" s="75" t="s">
        <v>50</v>
      </c>
      <c r="G11" s="85" t="s">
        <v>64</v>
      </c>
      <c r="H11" s="185"/>
      <c r="I11" s="86"/>
      <c r="J11" s="86"/>
      <c r="K11" s="86"/>
      <c r="L11" s="85" t="str">
        <f>IF(K11=0,"0,00",IF(K11&gt;0,ROUND(E11/K11,2)))</f>
        <v>0,00</v>
      </c>
      <c r="M11" s="86"/>
      <c r="N11" s="87">
        <f>ROUND(L11*ROUND(M11,2),2)</f>
        <v>0</v>
      </c>
    </row>
    <row r="12" spans="1:14" ht="15" customHeight="1">
      <c r="A12" s="90"/>
      <c r="B12" s="249" t="s">
        <v>432</v>
      </c>
      <c r="C12" s="249"/>
      <c r="D12" s="91"/>
      <c r="E12" s="92"/>
      <c r="F12" s="90"/>
      <c r="G12" s="93"/>
      <c r="H12" s="186"/>
      <c r="I12" s="186"/>
      <c r="J12" s="94"/>
      <c r="K12" s="93"/>
      <c r="L12" s="93"/>
      <c r="M12" s="93"/>
      <c r="N12" s="95"/>
    </row>
    <row r="13" spans="1:14" ht="15">
      <c r="A13" s="25"/>
      <c r="B13" s="232"/>
      <c r="C13" s="232"/>
      <c r="D13" s="232"/>
      <c r="E13" s="232"/>
      <c r="F13" s="232"/>
      <c r="G13" s="232"/>
      <c r="H13" s="97"/>
      <c r="I13" s="97"/>
      <c r="J13" s="98"/>
      <c r="K13" s="97"/>
      <c r="L13" s="97"/>
      <c r="M13" s="97"/>
      <c r="N13" s="99"/>
    </row>
    <row r="14" spans="1:17" ht="15">
      <c r="A14" s="25"/>
      <c r="B14" s="96"/>
      <c r="C14" s="96"/>
      <c r="D14" s="96"/>
      <c r="E14" s="100"/>
      <c r="F14" s="25"/>
      <c r="G14" s="97"/>
      <c r="H14" s="97"/>
      <c r="I14" s="97"/>
      <c r="J14" s="98"/>
      <c r="K14" s="97"/>
      <c r="L14" s="97"/>
      <c r="M14" s="97"/>
      <c r="N14" s="99"/>
      <c r="Q14" s="34"/>
    </row>
    <row r="15" ht="15">
      <c r="Q15" s="34"/>
    </row>
    <row r="16" ht="15">
      <c r="Q16" s="34"/>
    </row>
    <row r="17" spans="2:17" ht="15">
      <c r="B17" s="49"/>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sheetData>
  <sheetProtection/>
  <mergeCells count="4">
    <mergeCell ref="G2:I2"/>
    <mergeCell ref="H6:I6"/>
    <mergeCell ref="B13:G13"/>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worksheet>
</file>

<file path=xl/worksheets/sheet56.xml><?xml version="1.0" encoding="utf-8"?>
<worksheet xmlns="http://schemas.openxmlformats.org/spreadsheetml/2006/main" xmlns:r="http://schemas.openxmlformats.org/officeDocument/2006/relationships">
  <sheetPr>
    <tabColor theme="0" tint="-0.24997000396251678"/>
    <pageSetUpPr fitToPage="1"/>
  </sheetPr>
  <dimension ref="A1:T204"/>
  <sheetViews>
    <sheetView showGridLines="0" view="pageBreakPreview" zoomScale="80" zoomScaleNormal="80" zoomScaleSheetLayoutView="80" zoomScalePageLayoutView="80" workbookViewId="0" topLeftCell="A1">
      <selection activeCell="G27" sqref="G27"/>
    </sheetView>
  </sheetViews>
  <sheetFormatPr defaultColWidth="9.00390625" defaultRowHeight="12.75"/>
  <cols>
    <col min="1" max="1" width="5.125" style="34" customWidth="1"/>
    <col min="2" max="2" width="23.625" style="34" customWidth="1"/>
    <col min="3"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41</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273</v>
      </c>
      <c r="I10" s="30" t="str">
        <f>B10</f>
        <v>Skład</v>
      </c>
      <c r="J10" s="30" t="s">
        <v>121</v>
      </c>
      <c r="K10" s="30" t="s">
        <v>40</v>
      </c>
      <c r="L10" s="30" t="s">
        <v>41</v>
      </c>
      <c r="M10" s="30" t="s">
        <v>42</v>
      </c>
      <c r="N10" s="30" t="s">
        <v>18</v>
      </c>
    </row>
    <row r="11" spans="1:14" ht="120" customHeight="1">
      <c r="A11" s="29" t="s">
        <v>3</v>
      </c>
      <c r="B11" s="64" t="s">
        <v>478</v>
      </c>
      <c r="C11" s="119" t="s">
        <v>434</v>
      </c>
      <c r="D11" s="119" t="s">
        <v>435</v>
      </c>
      <c r="E11" s="76">
        <v>900</v>
      </c>
      <c r="F11" s="74" t="s">
        <v>50</v>
      </c>
      <c r="G11" s="59" t="s">
        <v>64</v>
      </c>
      <c r="H11" s="61"/>
      <c r="I11" s="61"/>
      <c r="J11" s="62"/>
      <c r="K11" s="59"/>
      <c r="L11" s="59" t="str">
        <f>IF(K11=0,"0,00",IF(K11&gt;0,ROUND(E11/K11,2)))</f>
        <v>0,00</v>
      </c>
      <c r="M11" s="59"/>
      <c r="N11" s="60">
        <f>ROUND(L11*ROUND(M11,2),2)</f>
        <v>0</v>
      </c>
    </row>
    <row r="12" ht="12.75" customHeight="1">
      <c r="Q12" s="34"/>
    </row>
    <row r="13" spans="2:17" ht="18" customHeight="1">
      <c r="B13" s="219"/>
      <c r="C13" s="219"/>
      <c r="D13" s="219"/>
      <c r="E13" s="219"/>
      <c r="F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row r="190" ht="15">
      <c r="Q190" s="34"/>
    </row>
    <row r="191" ht="15">
      <c r="Q191" s="34"/>
    </row>
    <row r="192" ht="15">
      <c r="Q192" s="34"/>
    </row>
    <row r="193" ht="15">
      <c r="Q193" s="34"/>
    </row>
    <row r="194" ht="15">
      <c r="Q194" s="34"/>
    </row>
    <row r="195" ht="15">
      <c r="Q195" s="34"/>
    </row>
    <row r="196" ht="15">
      <c r="Q196" s="34"/>
    </row>
    <row r="197" ht="15">
      <c r="Q197" s="34"/>
    </row>
    <row r="198" ht="15">
      <c r="Q198" s="34"/>
    </row>
    <row r="199" ht="15">
      <c r="Q199" s="34"/>
    </row>
    <row r="200" ht="15">
      <c r="Q200" s="34"/>
    </row>
    <row r="201" ht="15">
      <c r="Q201" s="34"/>
    </row>
    <row r="202" ht="15">
      <c r="Q202" s="34"/>
    </row>
    <row r="203" ht="15">
      <c r="Q203" s="34"/>
    </row>
    <row r="204" ht="15">
      <c r="Q204" s="34"/>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57.xml><?xml version="1.0" encoding="utf-8"?>
<worksheet xmlns="http://schemas.openxmlformats.org/spreadsheetml/2006/main" xmlns:r="http://schemas.openxmlformats.org/officeDocument/2006/relationships">
  <sheetPr>
    <tabColor theme="0" tint="-0.24997000396251678"/>
    <pageSetUpPr fitToPage="1"/>
  </sheetPr>
  <dimension ref="A1:T207"/>
  <sheetViews>
    <sheetView showGridLines="0" view="pageBreakPreview" zoomScale="80" zoomScaleNormal="80" zoomScaleSheetLayoutView="80" zoomScalePageLayoutView="80" workbookViewId="0" topLeftCell="A10">
      <selection activeCell="B14" sqref="B14"/>
    </sheetView>
  </sheetViews>
  <sheetFormatPr defaultColWidth="9.00390625" defaultRowHeight="12.75"/>
  <cols>
    <col min="1" max="1" width="5.125" style="34" customWidth="1"/>
    <col min="2" max="2" width="33.75390625" style="34" customWidth="1"/>
    <col min="3" max="3" width="13.125" style="34" customWidth="1"/>
    <col min="4" max="4" width="15.2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42</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SUM(N11:N14)</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273</v>
      </c>
      <c r="I10" s="30" t="str">
        <f>B10</f>
        <v>Skład</v>
      </c>
      <c r="J10" s="30" t="s">
        <v>121</v>
      </c>
      <c r="K10" s="30" t="s">
        <v>40</v>
      </c>
      <c r="L10" s="30" t="s">
        <v>41</v>
      </c>
      <c r="M10" s="30" t="s">
        <v>42</v>
      </c>
      <c r="N10" s="30" t="s">
        <v>18</v>
      </c>
    </row>
    <row r="11" spans="1:14" ht="135.75" customHeight="1">
      <c r="A11" s="29" t="s">
        <v>3</v>
      </c>
      <c r="B11" s="187" t="s">
        <v>485</v>
      </c>
      <c r="C11" s="127" t="s">
        <v>436</v>
      </c>
      <c r="D11" s="127" t="s">
        <v>437</v>
      </c>
      <c r="E11" s="188">
        <v>144</v>
      </c>
      <c r="F11" s="74" t="s">
        <v>50</v>
      </c>
      <c r="G11" s="59" t="s">
        <v>64</v>
      </c>
      <c r="H11" s="61"/>
      <c r="I11" s="61"/>
      <c r="J11" s="62"/>
      <c r="K11" s="59"/>
      <c r="L11" s="59" t="str">
        <f>IF(K11=0,"0,00",IF(K11&gt;0,ROUND(E11/K11,2)))</f>
        <v>0,00</v>
      </c>
      <c r="M11" s="59"/>
      <c r="N11" s="60">
        <f>ROUND(L11*ROUND(M11,2),2)</f>
        <v>0</v>
      </c>
    </row>
    <row r="12" spans="1:14" ht="147.75" customHeight="1">
      <c r="A12" s="29" t="s">
        <v>4</v>
      </c>
      <c r="B12" s="187" t="s">
        <v>484</v>
      </c>
      <c r="C12" s="127" t="s">
        <v>119</v>
      </c>
      <c r="D12" s="127" t="s">
        <v>437</v>
      </c>
      <c r="E12" s="188">
        <v>5400</v>
      </c>
      <c r="F12" s="75" t="s">
        <v>50</v>
      </c>
      <c r="G12" s="59" t="s">
        <v>64</v>
      </c>
      <c r="H12" s="61"/>
      <c r="I12" s="61"/>
      <c r="J12" s="62"/>
      <c r="K12" s="59"/>
      <c r="L12" s="59" t="str">
        <f>IF(K12=0,"0,00",IF(K12&gt;0,ROUND(E12/K12,2)))</f>
        <v>0,00</v>
      </c>
      <c r="M12" s="59"/>
      <c r="N12" s="60">
        <f>ROUND(L12*ROUND(M12,2),2)</f>
        <v>0</v>
      </c>
    </row>
    <row r="13" spans="1:14" ht="135" customHeight="1">
      <c r="A13" s="29" t="s">
        <v>5</v>
      </c>
      <c r="B13" s="187" t="s">
        <v>483</v>
      </c>
      <c r="C13" s="105" t="s">
        <v>438</v>
      </c>
      <c r="D13" s="127" t="s">
        <v>437</v>
      </c>
      <c r="E13" s="189">
        <v>100</v>
      </c>
      <c r="F13" s="75" t="s">
        <v>50</v>
      </c>
      <c r="G13" s="59" t="s">
        <v>64</v>
      </c>
      <c r="H13" s="61"/>
      <c r="I13" s="61"/>
      <c r="J13" s="62"/>
      <c r="K13" s="59"/>
      <c r="L13" s="59" t="str">
        <f>IF(K13=0,"0,00",IF(K13&gt;0,ROUND(E13/K13,2)))</f>
        <v>0,00</v>
      </c>
      <c r="M13" s="59"/>
      <c r="N13" s="60">
        <f>ROUND(L13*ROUND(M13,2),2)</f>
        <v>0</v>
      </c>
    </row>
    <row r="14" spans="1:14" ht="138.75" customHeight="1">
      <c r="A14" s="29" t="s">
        <v>6</v>
      </c>
      <c r="B14" s="187" t="s">
        <v>482</v>
      </c>
      <c r="C14" s="105" t="s">
        <v>439</v>
      </c>
      <c r="D14" s="127" t="s">
        <v>440</v>
      </c>
      <c r="E14" s="189">
        <v>60</v>
      </c>
      <c r="F14" s="75" t="s">
        <v>50</v>
      </c>
      <c r="G14" s="59" t="s">
        <v>64</v>
      </c>
      <c r="H14" s="61"/>
      <c r="I14" s="61"/>
      <c r="J14" s="62"/>
      <c r="K14" s="59"/>
      <c r="L14" s="59" t="str">
        <f>IF(K14=0,"0,00",IF(K14&gt;0,ROUND(E14/K14,2)))</f>
        <v>0,00</v>
      </c>
      <c r="M14" s="59"/>
      <c r="N14" s="60">
        <f>ROUND(L14*ROUND(M14,2),2)</f>
        <v>0</v>
      </c>
    </row>
    <row r="15" spans="2:17" ht="15">
      <c r="B15" s="265" t="s">
        <v>465</v>
      </c>
      <c r="C15" s="266"/>
      <c r="D15" s="266"/>
      <c r="Q15" s="34"/>
    </row>
    <row r="16" spans="2:17" ht="20.25" customHeight="1">
      <c r="B16" s="264"/>
      <c r="C16" s="253"/>
      <c r="D16" s="253"/>
      <c r="E16" s="253"/>
      <c r="F16" s="253"/>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row r="190" ht="15">
      <c r="Q190" s="34"/>
    </row>
    <row r="191" ht="15">
      <c r="Q191" s="34"/>
    </row>
    <row r="192" ht="15">
      <c r="Q192" s="34"/>
    </row>
    <row r="193" ht="15">
      <c r="Q193" s="34"/>
    </row>
    <row r="194" ht="15">
      <c r="Q194" s="34"/>
    </row>
    <row r="195" ht="15">
      <c r="Q195" s="34"/>
    </row>
    <row r="196" ht="15">
      <c r="Q196" s="34"/>
    </row>
    <row r="197" ht="15">
      <c r="Q197" s="34"/>
    </row>
    <row r="198" ht="15">
      <c r="Q198" s="34"/>
    </row>
    <row r="199" ht="15">
      <c r="Q199" s="34"/>
    </row>
    <row r="200" ht="15">
      <c r="Q200" s="34"/>
    </row>
    <row r="201" ht="15">
      <c r="Q201" s="34"/>
    </row>
    <row r="202" ht="15">
      <c r="Q202" s="34"/>
    </row>
    <row r="203" ht="15">
      <c r="Q203" s="34"/>
    </row>
    <row r="204" ht="15">
      <c r="Q204" s="34"/>
    </row>
    <row r="205" ht="15">
      <c r="Q205" s="34"/>
    </row>
    <row r="206" ht="15">
      <c r="Q206" s="34"/>
    </row>
    <row r="207" ht="15">
      <c r="Q207" s="34"/>
    </row>
  </sheetData>
  <sheetProtection/>
  <mergeCells count="4">
    <mergeCell ref="G2:I2"/>
    <mergeCell ref="H6:I6"/>
    <mergeCell ref="B16:F16"/>
    <mergeCell ref="B15:D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58.xml><?xml version="1.0" encoding="utf-8"?>
<worksheet xmlns="http://schemas.openxmlformats.org/spreadsheetml/2006/main" xmlns:r="http://schemas.openxmlformats.org/officeDocument/2006/relationships">
  <sheetPr>
    <tabColor theme="0" tint="-0.24997000396251678"/>
    <pageSetUpPr fitToPage="1"/>
  </sheetPr>
  <dimension ref="A1:T207"/>
  <sheetViews>
    <sheetView showGridLines="0" view="pageBreakPreview" zoomScale="80" zoomScaleNormal="80" zoomScaleSheetLayoutView="80" zoomScalePageLayoutView="80" workbookViewId="0" topLeftCell="A13">
      <selection activeCell="K12" sqref="K12"/>
    </sheetView>
  </sheetViews>
  <sheetFormatPr defaultColWidth="9.00390625" defaultRowHeight="12.75"/>
  <cols>
    <col min="1" max="1" width="5.125" style="34" customWidth="1"/>
    <col min="2" max="2" width="36.25390625" style="34" customWidth="1"/>
    <col min="3"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43</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SUM(N11:N14)</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274</v>
      </c>
      <c r="I10" s="30" t="str">
        <f>B10</f>
        <v>Skład</v>
      </c>
      <c r="J10" s="30" t="s">
        <v>271</v>
      </c>
      <c r="K10" s="30" t="s">
        <v>40</v>
      </c>
      <c r="L10" s="30" t="s">
        <v>41</v>
      </c>
      <c r="M10" s="30" t="s">
        <v>42</v>
      </c>
      <c r="N10" s="30" t="s">
        <v>18</v>
      </c>
    </row>
    <row r="11" spans="1:14" ht="225.75" customHeight="1">
      <c r="A11" s="29" t="s">
        <v>3</v>
      </c>
      <c r="B11" s="63" t="s">
        <v>449</v>
      </c>
      <c r="C11" s="63" t="s">
        <v>450</v>
      </c>
      <c r="D11" s="127" t="s">
        <v>442</v>
      </c>
      <c r="E11" s="66">
        <v>5800</v>
      </c>
      <c r="F11" s="74" t="s">
        <v>50</v>
      </c>
      <c r="G11" s="59" t="s">
        <v>267</v>
      </c>
      <c r="H11" s="61"/>
      <c r="I11" s="61"/>
      <c r="J11" s="62"/>
      <c r="K11" s="59"/>
      <c r="L11" s="59" t="str">
        <f>IF(K11=0,"0,00",IF(K11&gt;0,ROUND(E11/K11,2)))</f>
        <v>0,00</v>
      </c>
      <c r="M11" s="59"/>
      <c r="N11" s="60">
        <f>ROUND(L11*ROUND(M11,2),2)</f>
        <v>0</v>
      </c>
    </row>
    <row r="12" spans="1:14" ht="240.75" customHeight="1">
      <c r="A12" s="29" t="s">
        <v>4</v>
      </c>
      <c r="B12" s="64" t="s">
        <v>443</v>
      </c>
      <c r="C12" s="63" t="s">
        <v>451</v>
      </c>
      <c r="D12" s="63" t="s">
        <v>442</v>
      </c>
      <c r="E12" s="66">
        <v>720</v>
      </c>
      <c r="F12" s="75" t="s">
        <v>50</v>
      </c>
      <c r="G12" s="59" t="s">
        <v>267</v>
      </c>
      <c r="H12" s="61"/>
      <c r="I12" s="61"/>
      <c r="J12" s="62"/>
      <c r="K12" s="59"/>
      <c r="L12" s="59" t="str">
        <f>IF(K12=0,"0,00",IF(K12&gt;0,ROUND(E12/K12,2)))</f>
        <v>0,00</v>
      </c>
      <c r="M12" s="59"/>
      <c r="N12" s="60">
        <f>ROUND(L12*ROUND(M12,2),2)</f>
        <v>0</v>
      </c>
    </row>
    <row r="13" spans="1:14" ht="109.5" customHeight="1">
      <c r="A13" s="29" t="s">
        <v>5</v>
      </c>
      <c r="B13" s="120" t="s">
        <v>444</v>
      </c>
      <c r="C13" s="120" t="s">
        <v>445</v>
      </c>
      <c r="D13" s="120" t="s">
        <v>442</v>
      </c>
      <c r="E13" s="190">
        <v>12600</v>
      </c>
      <c r="F13" s="75" t="s">
        <v>50</v>
      </c>
      <c r="G13" s="59" t="s">
        <v>267</v>
      </c>
      <c r="H13" s="61"/>
      <c r="I13" s="61"/>
      <c r="J13" s="62"/>
      <c r="K13" s="59"/>
      <c r="L13" s="59" t="str">
        <f>IF(K13=0,"0,00",IF(K13&gt;0,ROUND(E13/K13,2)))</f>
        <v>0,00</v>
      </c>
      <c r="M13" s="59"/>
      <c r="N13" s="60">
        <f>ROUND(L13*ROUND(M13,2),2)</f>
        <v>0</v>
      </c>
    </row>
    <row r="14" spans="1:14" ht="225.75" customHeight="1">
      <c r="A14" s="29" t="s">
        <v>6</v>
      </c>
      <c r="B14" s="116" t="s">
        <v>446</v>
      </c>
      <c r="C14" s="191" t="s">
        <v>447</v>
      </c>
      <c r="D14" s="192" t="s">
        <v>448</v>
      </c>
      <c r="E14" s="83">
        <v>1056</v>
      </c>
      <c r="F14" s="75" t="s">
        <v>50</v>
      </c>
      <c r="G14" s="59" t="s">
        <v>267</v>
      </c>
      <c r="H14" s="61"/>
      <c r="I14" s="61"/>
      <c r="J14" s="62"/>
      <c r="K14" s="59"/>
      <c r="L14" s="59" t="str">
        <f>IF(K14=0,"0,00",IF(K14&gt;0,ROUND(E14/K14,2)))</f>
        <v>0,00</v>
      </c>
      <c r="M14" s="59"/>
      <c r="N14" s="60">
        <f>ROUND(L14*ROUND(M14,2),2)</f>
        <v>0</v>
      </c>
    </row>
    <row r="15" spans="2:17" ht="15">
      <c r="B15" s="267" t="s">
        <v>469</v>
      </c>
      <c r="C15" s="268"/>
      <c r="D15" s="268"/>
      <c r="E15" s="198"/>
      <c r="F15" s="197"/>
      <c r="Q15" s="34"/>
    </row>
    <row r="16" spans="2:17" ht="16.5" customHeight="1">
      <c r="B16" s="212"/>
      <c r="C16" s="212"/>
      <c r="D16" s="212"/>
      <c r="E16" s="212"/>
      <c r="F16" s="212"/>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row r="190" ht="15">
      <c r="Q190" s="34"/>
    </row>
    <row r="191" ht="15">
      <c r="Q191" s="34"/>
    </row>
    <row r="192" ht="15">
      <c r="Q192" s="34"/>
    </row>
    <row r="193" ht="15">
      <c r="Q193" s="34"/>
    </row>
    <row r="194" ht="15">
      <c r="Q194" s="34"/>
    </row>
    <row r="195" ht="15">
      <c r="Q195" s="34"/>
    </row>
    <row r="196" ht="15">
      <c r="Q196" s="34"/>
    </row>
    <row r="197" ht="15">
      <c r="Q197" s="34"/>
    </row>
    <row r="198" ht="15">
      <c r="Q198" s="34"/>
    </row>
    <row r="199" ht="15">
      <c r="Q199" s="34"/>
    </row>
    <row r="200" ht="15">
      <c r="Q200" s="34"/>
    </row>
    <row r="201" ht="15">
      <c r="Q201" s="34"/>
    </row>
    <row r="202" ht="15">
      <c r="Q202" s="34"/>
    </row>
    <row r="203" ht="15">
      <c r="Q203" s="34"/>
    </row>
    <row r="204" ht="15">
      <c r="Q204" s="34"/>
    </row>
    <row r="205" ht="15">
      <c r="Q205" s="34"/>
    </row>
    <row r="206" ht="15">
      <c r="Q206" s="34"/>
    </row>
    <row r="207" ht="15">
      <c r="Q207" s="34"/>
    </row>
  </sheetData>
  <sheetProtection/>
  <mergeCells count="4">
    <mergeCell ref="G2:I2"/>
    <mergeCell ref="H6:I6"/>
    <mergeCell ref="B16:F16"/>
    <mergeCell ref="B15:D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worksheet>
</file>

<file path=xl/worksheets/sheet59.xml><?xml version="1.0" encoding="utf-8"?>
<worksheet xmlns="http://schemas.openxmlformats.org/spreadsheetml/2006/main" xmlns:r="http://schemas.openxmlformats.org/officeDocument/2006/relationships">
  <sheetPr>
    <tabColor theme="0" tint="-0.24997000396251678"/>
    <pageSetUpPr fitToPage="1"/>
  </sheetPr>
  <dimension ref="A1:T205"/>
  <sheetViews>
    <sheetView showGridLines="0" view="pageBreakPreview" zoomScale="80" zoomScaleNormal="80" zoomScaleSheetLayoutView="80" zoomScalePageLayoutView="80" workbookViewId="0" topLeftCell="A1">
      <selection activeCell="D11" sqref="D11"/>
    </sheetView>
  </sheetViews>
  <sheetFormatPr defaultColWidth="9.00390625" defaultRowHeight="12.75"/>
  <cols>
    <col min="1" max="1" width="5.125" style="34" customWidth="1"/>
    <col min="2" max="2" width="24.875" style="34" customWidth="1"/>
    <col min="3" max="3" width="28.875" style="34" customWidth="1"/>
    <col min="4" max="4" width="22.2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44</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274</v>
      </c>
      <c r="I10" s="30" t="str">
        <f>B10</f>
        <v>Skład</v>
      </c>
      <c r="J10" s="30" t="s">
        <v>121</v>
      </c>
      <c r="K10" s="30" t="s">
        <v>40</v>
      </c>
      <c r="L10" s="30" t="s">
        <v>41</v>
      </c>
      <c r="M10" s="30" t="s">
        <v>42</v>
      </c>
      <c r="N10" s="30" t="s">
        <v>18</v>
      </c>
    </row>
    <row r="11" spans="1:14" ht="222" customHeight="1">
      <c r="A11" s="29" t="s">
        <v>3</v>
      </c>
      <c r="B11" s="64" t="s">
        <v>480</v>
      </c>
      <c r="C11" s="64" t="s">
        <v>453</v>
      </c>
      <c r="D11" s="64" t="s">
        <v>454</v>
      </c>
      <c r="E11" s="76">
        <v>8640</v>
      </c>
      <c r="F11" s="74" t="s">
        <v>50</v>
      </c>
      <c r="G11" s="59" t="s">
        <v>267</v>
      </c>
      <c r="H11" s="61"/>
      <c r="I11" s="61"/>
      <c r="J11" s="62"/>
      <c r="K11" s="59"/>
      <c r="L11" s="59" t="str">
        <f>IF(K11=0,"0,00",IF(K11&gt;0,ROUND(E11/K11,2)))</f>
        <v>0,00</v>
      </c>
      <c r="M11" s="59"/>
      <c r="N11" s="60">
        <f>ROUND(L11*ROUND(M11,2),2)</f>
        <v>0</v>
      </c>
    </row>
    <row r="12" spans="1:14" ht="62.25" customHeight="1">
      <c r="A12" s="29" t="s">
        <v>4</v>
      </c>
      <c r="B12" s="64" t="s">
        <v>479</v>
      </c>
      <c r="C12" s="64"/>
      <c r="D12" s="64"/>
      <c r="E12" s="76">
        <v>8640</v>
      </c>
      <c r="F12" s="75" t="s">
        <v>50</v>
      </c>
      <c r="G12" s="59" t="s">
        <v>267</v>
      </c>
      <c r="H12" s="61"/>
      <c r="I12" s="61"/>
      <c r="J12" s="62"/>
      <c r="K12" s="59"/>
      <c r="L12" s="59" t="str">
        <f>IF(K12=0,"0,00",IF(K12&gt;0,ROUND(E12/K12,2)))</f>
        <v>0,00</v>
      </c>
      <c r="M12" s="59"/>
      <c r="N12" s="60">
        <f>ROUND(L12*ROUND(M12,2),2)</f>
        <v>0</v>
      </c>
    </row>
    <row r="13" ht="15">
      <c r="Q13" s="34"/>
    </row>
    <row r="14" spans="2:17" ht="19.5" customHeight="1">
      <c r="B14" s="219"/>
      <c r="C14" s="219"/>
      <c r="D14" s="219"/>
      <c r="E14" s="219"/>
      <c r="F14" s="219"/>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row r="190" ht="15">
      <c r="Q190" s="34"/>
    </row>
    <row r="191" ht="15">
      <c r="Q191" s="34"/>
    </row>
    <row r="192" ht="15">
      <c r="Q192" s="34"/>
    </row>
    <row r="193" ht="15">
      <c r="Q193" s="34"/>
    </row>
    <row r="194" ht="15">
      <c r="Q194" s="34"/>
    </row>
    <row r="195" ht="15">
      <c r="Q195" s="34"/>
    </row>
    <row r="196" ht="15">
      <c r="Q196" s="34"/>
    </row>
    <row r="197" ht="15">
      <c r="Q197" s="34"/>
    </row>
    <row r="198" ht="15">
      <c r="Q198" s="34"/>
    </row>
    <row r="199" ht="15">
      <c r="Q199" s="34"/>
    </row>
    <row r="200" ht="15">
      <c r="Q200" s="34"/>
    </row>
    <row r="201" ht="15">
      <c r="Q201" s="34"/>
    </row>
    <row r="202" ht="15">
      <c r="Q202" s="34"/>
    </row>
    <row r="203" ht="15">
      <c r="Q203" s="34"/>
    </row>
    <row r="204" ht="15">
      <c r="Q204" s="34"/>
    </row>
    <row r="205" ht="15">
      <c r="Q205" s="34"/>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sheetPr>
    <tabColor theme="0" tint="-0.24997000396251678"/>
    <pageSetUpPr fitToPage="1"/>
  </sheetPr>
  <dimension ref="A1:T205"/>
  <sheetViews>
    <sheetView showGridLines="0" view="pageBreakPreview" zoomScale="80" zoomScaleNormal="80" zoomScaleSheetLayoutView="80" zoomScalePageLayoutView="80" workbookViewId="0" topLeftCell="A7">
      <selection activeCell="G12" sqref="G12"/>
    </sheetView>
  </sheetViews>
  <sheetFormatPr defaultColWidth="9.00390625" defaultRowHeight="12.75"/>
  <cols>
    <col min="1" max="1" width="5.125" style="34" customWidth="1"/>
    <col min="2" max="2" width="25.375" style="34" customWidth="1"/>
    <col min="3" max="3" width="25.75390625" style="34" customWidth="1"/>
    <col min="4"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456</v>
      </c>
      <c r="S1" s="49"/>
      <c r="T1" s="49"/>
    </row>
    <row r="2" spans="7:9" ht="15">
      <c r="G2" s="219"/>
      <c r="H2" s="219"/>
      <c r="I2" s="219"/>
    </row>
    <row r="3" ht="15">
      <c r="N3" s="50" t="s">
        <v>71</v>
      </c>
    </row>
    <row r="4" spans="2:17" ht="15">
      <c r="B4" s="40" t="s">
        <v>15</v>
      </c>
      <c r="C4" s="30">
        <v>45</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5.25" customHeight="1">
      <c r="B9" s="40"/>
      <c r="Q9" s="34"/>
    </row>
    <row r="10" spans="1:14" s="40" customFormat="1" ht="59.25" customHeight="1">
      <c r="A10" s="30" t="s">
        <v>47</v>
      </c>
      <c r="B10" s="30" t="s">
        <v>16</v>
      </c>
      <c r="C10" s="30" t="s">
        <v>17</v>
      </c>
      <c r="D10" s="30" t="s">
        <v>63</v>
      </c>
      <c r="E10" s="56" t="s">
        <v>70</v>
      </c>
      <c r="F10" s="57"/>
      <c r="G10" s="30" t="str">
        <f>"Nazwa handlowa /
"&amp;C10&amp;" / 
"&amp;D10</f>
        <v>Nazwa handlowa /
Dawka / 
Postać /Opakowanie</v>
      </c>
      <c r="H10" s="30" t="s">
        <v>274</v>
      </c>
      <c r="I10" s="30" t="str">
        <f>B10</f>
        <v>Skład</v>
      </c>
      <c r="J10" s="30" t="s">
        <v>271</v>
      </c>
      <c r="K10" s="30" t="s">
        <v>40</v>
      </c>
      <c r="L10" s="30" t="s">
        <v>41</v>
      </c>
      <c r="M10" s="30" t="s">
        <v>42</v>
      </c>
      <c r="N10" s="30" t="s">
        <v>18</v>
      </c>
    </row>
    <row r="11" spans="1:14" ht="186" customHeight="1">
      <c r="A11" s="29" t="s">
        <v>3</v>
      </c>
      <c r="B11" s="194" t="s">
        <v>463</v>
      </c>
      <c r="C11" s="187" t="s">
        <v>458</v>
      </c>
      <c r="D11" s="127" t="s">
        <v>459</v>
      </c>
      <c r="E11" s="193">
        <v>17304</v>
      </c>
      <c r="F11" s="74" t="s">
        <v>50</v>
      </c>
      <c r="G11" s="59" t="s">
        <v>64</v>
      </c>
      <c r="H11" s="61"/>
      <c r="I11" s="61"/>
      <c r="J11" s="62"/>
      <c r="K11" s="59"/>
      <c r="L11" s="59" t="str">
        <f>IF(K11=0,"0,00",IF(K11&gt;0,ROUND(E11/K11,2)))</f>
        <v>0,00</v>
      </c>
      <c r="M11" s="59"/>
      <c r="N11" s="60">
        <f>ROUND(L11*ROUND(M11,2),2)</f>
        <v>0</v>
      </c>
    </row>
    <row r="12" spans="1:14" ht="207" customHeight="1">
      <c r="A12" s="29" t="s">
        <v>97</v>
      </c>
      <c r="B12" s="64" t="s">
        <v>460</v>
      </c>
      <c r="C12" s="64" t="s">
        <v>461</v>
      </c>
      <c r="D12" s="64" t="s">
        <v>462</v>
      </c>
      <c r="E12" s="76">
        <v>360</v>
      </c>
      <c r="F12" s="74" t="s">
        <v>50</v>
      </c>
      <c r="G12" s="59" t="s">
        <v>64</v>
      </c>
      <c r="H12" s="61"/>
      <c r="I12" s="61"/>
      <c r="J12" s="62"/>
      <c r="K12" s="59"/>
      <c r="L12" s="59" t="str">
        <f>IF(K12=0,"0,00",IF(K12&gt;0,ROUND(E12/K12,2)))</f>
        <v>0,00</v>
      </c>
      <c r="M12" s="59"/>
      <c r="N12" s="60">
        <f>ROUND(L12*ROUND(M12,2),2)</f>
        <v>0</v>
      </c>
    </row>
    <row r="13" ht="15">
      <c r="Q13" s="34"/>
    </row>
    <row r="14" spans="2:17" ht="16.5" customHeight="1">
      <c r="B14" s="219"/>
      <c r="C14" s="219"/>
      <c r="D14" s="219"/>
      <c r="E14" s="219"/>
      <c r="F14" s="219"/>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row r="190" ht="15">
      <c r="Q190" s="34"/>
    </row>
    <row r="191" ht="15">
      <c r="Q191" s="34"/>
    </row>
    <row r="192" ht="15">
      <c r="Q192" s="34"/>
    </row>
    <row r="193" ht="15">
      <c r="Q193" s="34"/>
    </row>
    <row r="194" ht="15">
      <c r="Q194" s="34"/>
    </row>
    <row r="195" ht="15">
      <c r="Q195" s="34"/>
    </row>
    <row r="196" ht="15">
      <c r="Q196" s="34"/>
    </row>
    <row r="197" ht="15">
      <c r="Q197" s="34"/>
    </row>
    <row r="198" ht="15">
      <c r="Q198" s="34"/>
    </row>
    <row r="199" ht="15">
      <c r="Q199" s="34"/>
    </row>
    <row r="200" ht="15">
      <c r="Q200" s="34"/>
    </row>
    <row r="201" ht="15">
      <c r="Q201" s="34"/>
    </row>
    <row r="202" ht="15">
      <c r="Q202" s="34"/>
    </row>
    <row r="203" ht="15">
      <c r="Q203" s="34"/>
    </row>
    <row r="204" ht="15">
      <c r="Q204" s="34"/>
    </row>
    <row r="205" ht="15">
      <c r="Q205" s="34"/>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worksheet>
</file>

<file path=xl/worksheets/sheet61.xml><?xml version="1.0" encoding="utf-8"?>
<worksheet xmlns="http://schemas.openxmlformats.org/spreadsheetml/2006/main" xmlns:r="http://schemas.openxmlformats.org/officeDocument/2006/relationships">
  <sheetPr>
    <tabColor rgb="FFFF0000"/>
    <pageSetUpPr fitToPage="1"/>
  </sheetPr>
  <dimension ref="A1:T73"/>
  <sheetViews>
    <sheetView showGridLines="0" view="pageBreakPreview" zoomScale="80" zoomScaleNormal="80" zoomScaleSheetLayoutView="80" zoomScalePageLayoutView="80" workbookViewId="0" topLeftCell="A1">
      <selection activeCell="D11" sqref="D11"/>
    </sheetView>
  </sheetViews>
  <sheetFormatPr defaultColWidth="9.00390625" defaultRowHeight="12.75"/>
  <cols>
    <col min="1" max="1" width="5.125" style="34" customWidth="1"/>
    <col min="2" max="2" width="24.375" style="34" customWidth="1"/>
    <col min="3" max="3" width="37.25390625" style="34" customWidth="1"/>
    <col min="4" max="4" width="24.875" style="34" customWidth="1"/>
    <col min="5" max="5" width="10.625" style="35" customWidth="1"/>
    <col min="6" max="6" width="11.75390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1.8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287</v>
      </c>
      <c r="S1" s="49"/>
      <c r="T1" s="49"/>
    </row>
    <row r="2" spans="7:9" ht="15">
      <c r="G2" s="219"/>
      <c r="H2" s="219"/>
      <c r="I2" s="219"/>
    </row>
    <row r="3" ht="15">
      <c r="N3" s="50" t="s">
        <v>71</v>
      </c>
    </row>
    <row r="4" spans="2:17" ht="15">
      <c r="B4" s="40" t="s">
        <v>15</v>
      </c>
      <c r="C4" s="30">
        <v>46</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269</v>
      </c>
      <c r="D10" s="30" t="s">
        <v>63</v>
      </c>
      <c r="E10" s="56" t="s">
        <v>70</v>
      </c>
      <c r="F10" s="57"/>
      <c r="G10" s="30" t="str">
        <f>"Nazwa handlowa /
"&amp;C10&amp;" / 
"&amp;D10</f>
        <v>Nazwa handlowa /
Pojemność / 
Postać /Opakowanie</v>
      </c>
      <c r="H10" s="30" t="s">
        <v>274</v>
      </c>
      <c r="I10" s="30" t="str">
        <f>B10</f>
        <v>Skład</v>
      </c>
      <c r="J10" s="30" t="s">
        <v>271</v>
      </c>
      <c r="K10" s="30" t="s">
        <v>40</v>
      </c>
      <c r="L10" s="30" t="s">
        <v>41</v>
      </c>
      <c r="M10" s="30" t="s">
        <v>42</v>
      </c>
      <c r="N10" s="30" t="s">
        <v>18</v>
      </c>
    </row>
    <row r="11" spans="1:14" s="40" customFormat="1" ht="249.75" customHeight="1">
      <c r="A11" s="84" t="s">
        <v>102</v>
      </c>
      <c r="B11" s="82" t="s">
        <v>268</v>
      </c>
      <c r="C11" s="196" t="s">
        <v>468</v>
      </c>
      <c r="D11" s="116" t="s">
        <v>489</v>
      </c>
      <c r="E11" s="195">
        <v>15008</v>
      </c>
      <c r="F11" s="75" t="s">
        <v>50</v>
      </c>
      <c r="G11" s="85" t="s">
        <v>270</v>
      </c>
      <c r="H11" s="86"/>
      <c r="I11" s="86"/>
      <c r="J11" s="86"/>
      <c r="K11" s="86"/>
      <c r="L11" s="85" t="str">
        <f>IF(K11=0,"0,00",IF(K11&gt;0,ROUND(E11/K11,2)))</f>
        <v>0,00</v>
      </c>
      <c r="M11" s="86"/>
      <c r="N11" s="87">
        <f>ROUND(L11*ROUND(M11,2),2)</f>
        <v>0</v>
      </c>
    </row>
    <row r="12" spans="1:14" ht="15">
      <c r="A12" s="90"/>
      <c r="B12" s="91"/>
      <c r="C12" s="91"/>
      <c r="D12" s="91"/>
      <c r="E12" s="92"/>
      <c r="F12" s="90"/>
      <c r="G12" s="93"/>
      <c r="H12" s="93"/>
      <c r="I12" s="93"/>
      <c r="J12" s="94"/>
      <c r="K12" s="93"/>
      <c r="L12" s="93"/>
      <c r="M12" s="93"/>
      <c r="N12" s="95"/>
    </row>
    <row r="13" spans="1:17" ht="15">
      <c r="A13" s="25"/>
      <c r="B13" s="96"/>
      <c r="C13" s="96"/>
      <c r="D13" s="96"/>
      <c r="E13" s="100"/>
      <c r="F13" s="25"/>
      <c r="G13" s="97"/>
      <c r="H13" s="97"/>
      <c r="I13" s="97"/>
      <c r="J13" s="98"/>
      <c r="K13" s="97"/>
      <c r="L13" s="97"/>
      <c r="M13" s="97"/>
      <c r="N13" s="99"/>
      <c r="Q13" s="34"/>
    </row>
    <row r="14" ht="15">
      <c r="Q14" s="34"/>
    </row>
    <row r="15" ht="15">
      <c r="Q15" s="34"/>
    </row>
    <row r="16" spans="2:17" ht="15">
      <c r="B16" s="49"/>
      <c r="Q16" s="34"/>
    </row>
    <row r="17" ht="15">
      <c r="Q17" s="34"/>
    </row>
    <row r="18" ht="15">
      <c r="Q18" s="34"/>
    </row>
    <row r="19" ht="15">
      <c r="Q19" s="34"/>
    </row>
    <row r="20" spans="7:17" ht="15">
      <c r="G20" s="34" t="s">
        <v>486</v>
      </c>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2021-08-06T07:18:20Z</cp:lastPrinted>
  <dcterms:created xsi:type="dcterms:W3CDTF">2003-05-16T10:10:29Z</dcterms:created>
  <dcterms:modified xsi:type="dcterms:W3CDTF">2021-09-02T07:26:56Z</dcterms:modified>
  <cp:category/>
  <cp:version/>
  <cp:contentType/>
  <cp:contentStatus/>
</cp:coreProperties>
</file>