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770" windowHeight="12990" tabRatio="840"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s>
  <definedNames>
    <definedName name="_xlnm.Print_Area" localSheetId="1">'część (1)'!$A$1:$N$16</definedName>
    <definedName name="_xlnm.Print_Area" localSheetId="10">'część (10)'!$A$1:$N$15</definedName>
    <definedName name="_xlnm.Print_Area" localSheetId="11">'część (11)'!$A$1:$N$19</definedName>
    <definedName name="_xlnm.Print_Area" localSheetId="12">'część (12)'!$A$1:$N$16</definedName>
    <definedName name="_xlnm.Print_Area" localSheetId="13">'część (13)'!$A$1:$N$15</definedName>
    <definedName name="_xlnm.Print_Area" localSheetId="14">'część (14)'!$A$1:$N$16</definedName>
    <definedName name="_xlnm.Print_Area" localSheetId="15">'część (15)'!$A$1:$N$14</definedName>
    <definedName name="_xlnm.Print_Area" localSheetId="16">'część (16)'!$A$1:$N$13</definedName>
    <definedName name="_xlnm.Print_Area" localSheetId="17">'część (17)'!$A$1:$N$15</definedName>
    <definedName name="_xlnm.Print_Area" localSheetId="18">'część (18)'!$A$1:$N$13</definedName>
    <definedName name="_xlnm.Print_Area" localSheetId="19">'część (19)'!$A$1:$N$15</definedName>
    <definedName name="_xlnm.Print_Area" localSheetId="2">'część (2)'!$A$1:$N$15</definedName>
    <definedName name="_xlnm.Print_Area" localSheetId="20">'część (20)'!$A$1:$N$15</definedName>
    <definedName name="_xlnm.Print_Area" localSheetId="21">'część (21)'!$A$1:$N$16</definedName>
    <definedName name="_xlnm.Print_Area" localSheetId="22">'część (22)'!$A$1:$N$14</definedName>
    <definedName name="_xlnm.Print_Area" localSheetId="23">'część (23)'!$A$1:$N$14</definedName>
    <definedName name="_xlnm.Print_Area" localSheetId="24">'część (24)'!$A$1:$N$13</definedName>
    <definedName name="_xlnm.Print_Area" localSheetId="25">'część (25)'!$A$1:$N$15</definedName>
    <definedName name="_xlnm.Print_Area" localSheetId="26">'część (26)'!$A$1:$N$14</definedName>
    <definedName name="_xlnm.Print_Area" localSheetId="27">'część (27)'!$A$1:$N$13</definedName>
    <definedName name="_xlnm.Print_Area" localSheetId="28">'część (28)'!$A$1:$N$15</definedName>
    <definedName name="_xlnm.Print_Area" localSheetId="29">'część (29)'!$A$1:$N$19</definedName>
    <definedName name="_xlnm.Print_Area" localSheetId="3">'część (3)'!$A$1:$N$24</definedName>
    <definedName name="_xlnm.Print_Area" localSheetId="30">'część (30)'!$A$1:$N$15</definedName>
    <definedName name="_xlnm.Print_Area" localSheetId="31">'część (31)'!$A$1:$N$15</definedName>
    <definedName name="_xlnm.Print_Area" localSheetId="32">'część (32)'!$A$1:$N$14</definedName>
    <definedName name="_xlnm.Print_Area" localSheetId="33">'część (33)'!$A$1:$N$13</definedName>
    <definedName name="_xlnm.Print_Area" localSheetId="34">'część (34)'!$A$1:$N$16</definedName>
    <definedName name="_xlnm.Print_Area" localSheetId="35">'część (35)'!$A$1:$N$13</definedName>
    <definedName name="_xlnm.Print_Area" localSheetId="36">'część (36)'!$A$1:$N$13</definedName>
    <definedName name="_xlnm.Print_Area" localSheetId="37">'część (37)'!$A$1:$N$14</definedName>
    <definedName name="_xlnm.Print_Area" localSheetId="38">'część (38)'!$A$1:$N$13</definedName>
    <definedName name="_xlnm.Print_Area" localSheetId="39">'część (39)'!$A$1:$N$15</definedName>
    <definedName name="_xlnm.Print_Area" localSheetId="4">'część (4)'!$A$1:$N$15</definedName>
    <definedName name="_xlnm.Print_Area" localSheetId="40">'część (40)'!$A$1:$N$13</definedName>
    <definedName name="_xlnm.Print_Area" localSheetId="41">'część (41)'!$A$1:$N$14</definedName>
    <definedName name="_xlnm.Print_Area" localSheetId="42">'część (42)'!$A$1:$M$15</definedName>
    <definedName name="_xlnm.Print_Area" localSheetId="43">'część (43)'!$A$1:$N$14</definedName>
    <definedName name="_xlnm.Print_Area" localSheetId="5">'część (5)'!$A$1:$N$14</definedName>
    <definedName name="_xlnm.Print_Area" localSheetId="6">'część (6)'!$A$1:$N$20</definedName>
    <definedName name="_xlnm.Print_Area" localSheetId="7">'część (7)'!$A$1:$N$15</definedName>
    <definedName name="_xlnm.Print_Area" localSheetId="8">'część (8)'!$A$1:$N$14</definedName>
    <definedName name="_xlnm.Print_Area" localSheetId="9">'część (9)'!$A$1:$N$14</definedName>
    <definedName name="_xlnm.Print_Area" localSheetId="0">'formularz oferty'!$A$1:$E$91</definedName>
  </definedNames>
  <calcPr fullCalcOnLoad="1"/>
</workbook>
</file>

<file path=xl/sharedStrings.xml><?xml version="1.0" encoding="utf-8"?>
<sst xmlns="http://schemas.openxmlformats.org/spreadsheetml/2006/main" count="1349" uniqueCount="346">
  <si>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</si>
  <si>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</si>
  <si>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</si>
  <si>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</si>
  <si>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</si>
  <si>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</si>
  <si>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</si>
  <si>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</si>
  <si>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</si>
  <si>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</si>
  <si>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</si>
  <si>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</si>
  <si>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</si>
  <si>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</si>
  <si>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</si>
  <si>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</si>
  <si>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</si>
  <si>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</si>
  <si>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</si>
  <si>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</si>
  <si>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</si>
  <si>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</si>
  <si>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</si>
  <si>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</si>
  <si>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</si>
  <si>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</si>
  <si>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</si>
  <si>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</si>
  <si>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</si>
  <si>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</si>
  <si>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</si>
  <si>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</si>
  <si>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</si>
  <si>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</si>
  <si>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</si>
  <si>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</si>
  <si>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</si>
  <si>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</si>
  <si>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</si>
  <si>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</si>
  <si>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</si>
  <si>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</si>
  <si>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</si>
  <si>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</si>
  <si>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Nazwa zamówienia</t>
  </si>
  <si>
    <t>Numer sprawy</t>
  </si>
  <si>
    <t>adres (siedziba) Wykonawcy:</t>
  </si>
  <si>
    <t>NIP</t>
  </si>
  <si>
    <t>REGON</t>
  </si>
  <si>
    <t>osoba do kontaktu</t>
  </si>
  <si>
    <t>telefon</t>
  </si>
  <si>
    <t>faks</t>
  </si>
  <si>
    <t>email</t>
  </si>
  <si>
    <t>FORMULARZ OFERTY</t>
  </si>
  <si>
    <t>Postać /Opakowanie</t>
  </si>
  <si>
    <t>Nazwa handlowa:
Dawka:
Postać/ Opakowanie:</t>
  </si>
  <si>
    <t>Załącznik nr 1 do specyfikacji</t>
  </si>
  <si>
    <t>załącznik nr 1a do specyfikacji</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</si>
  <si>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</si>
  <si>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</si>
  <si>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</si>
  <si>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</si>
  <si>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</si>
  <si>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</si>
  <si>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Postać/ Opakowanie</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</si>
  <si>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</si>
  <si>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</si>
  <si>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</si>
  <si>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fiolek</t>
  </si>
  <si>
    <t>część 7</t>
  </si>
  <si>
    <t>część 8</t>
  </si>
  <si>
    <t>część 9</t>
  </si>
  <si>
    <t>część 10</t>
  </si>
  <si>
    <t>część 11</t>
  </si>
  <si>
    <t>część 12</t>
  </si>
  <si>
    <t>część 13</t>
  </si>
  <si>
    <t>część 14</t>
  </si>
  <si>
    <t>część 15</t>
  </si>
  <si>
    <t>Kod EAN (jeżeli dotyczy)</t>
  </si>
  <si>
    <t>13.</t>
  </si>
  <si>
    <t>opakowań</t>
  </si>
  <si>
    <t>*wymagany jeden podmiot odpowiedzialny</t>
  </si>
  <si>
    <t>część 18</t>
  </si>
  <si>
    <t>część 19</t>
  </si>
  <si>
    <t>część 20</t>
  </si>
  <si>
    <t>część 21</t>
  </si>
  <si>
    <t>część 22</t>
  </si>
  <si>
    <t>część 23</t>
  </si>
  <si>
    <r>
      <t xml:space="preserve">Oświadczam, że wybór niniejszej oferty będzie prowadził do powstania u Zamawiającego obowiązku podatkowego zgodnie z przepisami o podatku od towarów i usług w zakresie*: …………………….
………………………………………………………………………………………………………
</t>
    </r>
    <r>
      <rPr>
        <i/>
        <sz val="10"/>
        <rFont val="Garamond"/>
        <family val="1"/>
      </rPr>
      <t>*Jeżeli wykonawca nie poda powyższej informacji to Zamawiający przyjmie, że wybór oferty nie będzie prowadził do powstania u Zamawiającego obowiązku podatkowego zgodnie z przepisami o podatku od towarów i usług.</t>
    </r>
  </si>
  <si>
    <t>stała postać doustna</t>
  </si>
  <si>
    <t xml:space="preserve">Ilość </t>
  </si>
  <si>
    <t xml:space="preserve">Nazwa handlowa:
Dawka:
Postać/ Opakowanie:
</t>
  </si>
  <si>
    <t>25 mg</t>
  </si>
  <si>
    <t>postać stała doustna</t>
  </si>
  <si>
    <t>100 mg</t>
  </si>
  <si>
    <t>roztwór do wstrz.</t>
  </si>
  <si>
    <t>500 mg</t>
  </si>
  <si>
    <t>250 mg</t>
  </si>
  <si>
    <t>200 mg</t>
  </si>
  <si>
    <t>10 mg</t>
  </si>
  <si>
    <t>50 mg</t>
  </si>
  <si>
    <t>Danazolum</t>
  </si>
  <si>
    <t>300 mg</t>
  </si>
  <si>
    <t>5 mg</t>
  </si>
  <si>
    <t>37,5 mg</t>
  </si>
  <si>
    <t>^ import docelowy</t>
  </si>
  <si>
    <t>Saccharomyces boulardii</t>
  </si>
  <si>
    <t>amp.</t>
  </si>
  <si>
    <t xml:space="preserve">roztwór do wstrz. </t>
  </si>
  <si>
    <t>roztwór do wstrzykiwań i infuzji</t>
  </si>
  <si>
    <t>1000 mg</t>
  </si>
  <si>
    <t>inj.</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</si>
  <si>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</si>
  <si>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</si>
  <si>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</si>
  <si>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</si>
  <si>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</si>
  <si>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</si>
  <si>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</si>
  <si>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</si>
  <si>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</si>
  <si>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</si>
  <si>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</si>
  <si>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</si>
  <si>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</si>
  <si>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</si>
  <si>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</si>
  <si>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</si>
  <si>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</si>
  <si>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</si>
  <si>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</si>
  <si>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</si>
  <si>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Producent</t>
  </si>
  <si>
    <t>DFP.271.149.2020.ADB</t>
  </si>
  <si>
    <t>Oświadczamy, że oferowane przez nas w części: 43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</si>
  <si>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Oświadczamy, że oferowane przez nas w części: 39 - 42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</si>
  <si>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tabletki ulegające rozpadowi w jamie ustnej</t>
  </si>
  <si>
    <t>0,1 mg</t>
  </si>
  <si>
    <t>tabletki podpoliczkowe x 28 tabl.</t>
  </si>
  <si>
    <t>0,2 mg</t>
  </si>
  <si>
    <t>Acetylcysteinum</t>
  </si>
  <si>
    <t>600 mg</t>
  </si>
  <si>
    <t>tabl. musujące/ proszek do sporządzania roztworu doustnego/granulat do sporządzania roztworu doustnego</t>
  </si>
  <si>
    <t>Ferrosi sulfas</t>
  </si>
  <si>
    <t>80 mg Fe2+</t>
  </si>
  <si>
    <t>tabl. o przedłużonym uwalnianiu</t>
  </si>
  <si>
    <t>Mirtazapinum</t>
  </si>
  <si>
    <t xml:space="preserve">15 mg </t>
  </si>
  <si>
    <t>tabletki ulegające
rozpadowi w jamie
ustnej</t>
  </si>
  <si>
    <t>Octreotidum</t>
  </si>
  <si>
    <t>100 mcg/1ml; 1 ml</t>
  </si>
  <si>
    <t>roztwór do wstrzykiwań</t>
  </si>
  <si>
    <t>4,6 mg/24 h</t>
  </si>
  <si>
    <t>system, 
transdermalny,
plaster, Opakowanie a 30 plastrów</t>
  </si>
  <si>
    <t>9,5 mg/24 h</t>
  </si>
  <si>
    <t>proszek i rozpuszczalnik do sporządzania zawiesiny do wstrzykiwań o przedłużonym uwalnianiu, 1 zestaw (1 fiol. + 1 amp.-strzyk. + 1 urządzenie + 2 igły)</t>
  </si>
  <si>
    <t>proszek i rozpuszczalnik do sporządzania zawiesiny do wstrzykiwań o przedłużonym uwalnianiu,1 zestaw (1 fiol. + 1 amp.-strzyk. + 1 urządzenie + 2 igły)</t>
  </si>
  <si>
    <t>1mg/ml; 5 ml</t>
  </si>
  <si>
    <t>roztwór do wsrzykiwań; amp. lub fiol.</t>
  </si>
  <si>
    <t>5mg/ml; 10 ml</t>
  </si>
  <si>
    <t>2 g + 0,25 g</t>
  </si>
  <si>
    <t>proszek do sporządzania roztworu do infuzji, fiolka</t>
  </si>
  <si>
    <t>4g+0,5g</t>
  </si>
  <si>
    <t>Cefoperazonum</t>
  </si>
  <si>
    <t>1 g</t>
  </si>
  <si>
    <t>proszek do sporządzania roztworu do wstrzykiwań i infuzji, fiol</t>
  </si>
  <si>
    <t>150mg/ml; 2ml</t>
  </si>
  <si>
    <t>roztwór do wstrzykiwań domięśniowych i infuzji dożylnych, amp lub fiol.</t>
  </si>
  <si>
    <t>150mg/ml; 4ml</t>
  </si>
  <si>
    <t>proszek do sporządzania roztworu do wstrzykiwań lub infuzji, fiolka</t>
  </si>
  <si>
    <t>Królicza immunoglobulina przeciw ludzkim tymocytom  (Antithymocyte immunoglobulin)</t>
  </si>
  <si>
    <t>liofilizat i rozp. do  przyg. roztw. do inf., fiolka</t>
  </si>
  <si>
    <t>Aminokwasy do żywienia pozajelitowego dorosłych u pacjentów o znacznie zwiększonym zapotrzebowaniu na aminokwasy i/lub konieczności ograniczenia podaży płynów. Nie zawiera elektrolitów.</t>
  </si>
  <si>
    <t>Aminokwasy niezbędne : 45,3%, aminokwasy rozgałęzione : 18,3%; Całkowita zawartość azotu  18,0 g; Osmolalność : 1130 mOsmol/kg wody</t>
  </si>
  <si>
    <t>roztwór do inf.; flakon 500 ml</t>
  </si>
  <si>
    <t>200 mg/ml, 50 ml</t>
  </si>
  <si>
    <t>konc. do przyg. roztw. do wlewu doż., butelka</t>
  </si>
  <si>
    <t>200 mg/ml, 100 ml</t>
  </si>
  <si>
    <t>100 mg/ml, 50 ml</t>
  </si>
  <si>
    <t>emulsja do inf.: but. 50ml</t>
  </si>
  <si>
    <t>100 mg/ml, 100 ml</t>
  </si>
  <si>
    <t>emulsja do inf.: but. 100ml</t>
  </si>
  <si>
    <t>200 mg/ ml; 100 ml</t>
  </si>
  <si>
    <t>roztwór do infuzji; butelka</t>
  </si>
  <si>
    <t>Natrii chloridum*</t>
  </si>
  <si>
    <t>(9 mg/ml) 100 ml</t>
  </si>
  <si>
    <t>worek nie zawierający PCV do sporządzania preparatów z cytostatykami w dodatkowym opakowaniu zewnętrznym zapewniającym sterylność. Z końcówką umożliwiającą podłączenie strzykawki luer lock, przeznaczony do pracy w systemie bezigłowym, bez potrzeby użycia dodatkowych urządzeń typu cytoluer</t>
  </si>
  <si>
    <t>(9 mg/ml) 250 ml</t>
  </si>
  <si>
    <t>(9 mg/ml) 500 ml</t>
  </si>
  <si>
    <t>(9 mg/ml) 1000 ml</t>
  </si>
  <si>
    <t>worek nie zawierający PCV do sporządzania preparatów z cytostatykami w dodatkowym opakowaniu zewnętrznym zapewniającym sterylność.Z końcówką umożliwiającą podłączenie strzykawki luer lock, przeznaczony do pracy w systemie bezigłowym, bez potrzeby użycia dodatkowych urządzeń typu cytoluer</t>
  </si>
  <si>
    <t>proszek do sporządzania roztworu do wstrzykiwań, fiolka</t>
  </si>
  <si>
    <t>2 g</t>
  </si>
  <si>
    <t>Ceftriaxonum*</t>
  </si>
  <si>
    <t>1,5 g/l + 9 g/l</t>
  </si>
  <si>
    <t>roztwór do infuzji, butelka a 500 ml</t>
  </si>
  <si>
    <t>3 g/l + 9 g/l</t>
  </si>
  <si>
    <t>1,5 g/l + 55 g/l</t>
  </si>
  <si>
    <t>3 g/l + 55 g/l</t>
  </si>
  <si>
    <t xml:space="preserve"> 1 mg</t>
  </si>
  <si>
    <t>proszek do sporządzania roztworu do wstrzykiwań i infuzji, fiolka</t>
  </si>
  <si>
    <t xml:space="preserve"> 2 mg</t>
  </si>
  <si>
    <t>Oseltamivir</t>
  </si>
  <si>
    <t>75 mg</t>
  </si>
  <si>
    <t xml:space="preserve"> kapsułki twarde</t>
  </si>
  <si>
    <t>część 16</t>
  </si>
  <si>
    <t>Ticagrelor</t>
  </si>
  <si>
    <t>90 mg</t>
  </si>
  <si>
    <t>część 17</t>
  </si>
  <si>
    <t>Nimodipinum</t>
  </si>
  <si>
    <t>(0,2 mg/ml)  50 ml</t>
  </si>
  <si>
    <t xml:space="preserve">Podmiot Odpowiedzialny </t>
  </si>
  <si>
    <t xml:space="preserve">Kod EAN </t>
  </si>
  <si>
    <t>Paracetamolum</t>
  </si>
  <si>
    <t>1000 mg/100 ml</t>
  </si>
  <si>
    <t xml:space="preserve">roztwór do inf. </t>
  </si>
  <si>
    <t>Argipresyna</t>
  </si>
  <si>
    <t xml:space="preserve"> 40 IU/2 mL</t>
  </si>
  <si>
    <t>Koncentrat do sporządzania roztworu do infuzji</t>
  </si>
  <si>
    <t>Filgrastimum</t>
  </si>
  <si>
    <t>300 mcg/ml
(30 mln
j.m./ml)</t>
  </si>
  <si>
    <t>roztwór do wstrz.; fiolki</t>
  </si>
  <si>
    <t>Denosumab</t>
  </si>
  <si>
    <t>60 mg /1 ml</t>
  </si>
  <si>
    <t>roztwór do wstrzykiwań, amp-strzyk.</t>
  </si>
  <si>
    <t xml:space="preserve">proszek do
sporządzania
roztworu do
wstrzykiwań, fiol. </t>
  </si>
  <si>
    <t>2000 mg</t>
  </si>
  <si>
    <t xml:space="preserve">proszek do
sporządzania
roztworu do infuzji, fiol. </t>
  </si>
  <si>
    <t>25 mg/5 ml</t>
  </si>
  <si>
    <t>roztwór do
wstrzykiwań, amp</t>
  </si>
  <si>
    <t>50 mg/ 10 ml</t>
  </si>
  <si>
    <t>Bupivacainum</t>
  </si>
  <si>
    <t>5 mg/ml, 4 ml</t>
  </si>
  <si>
    <t>roztwór do wstrz.^^</t>
  </si>
  <si>
    <t>^^ wymagane blistry z ampułkami sterylnie zapakowanymi, co gwarantuje sterylność zewnętrznej powierzchni każdej ampułki</t>
  </si>
  <si>
    <t xml:space="preserve">Bupivacainum    </t>
  </si>
  <si>
    <t>Dexketoprofen</t>
  </si>
  <si>
    <t>0,05 g/2 ml</t>
  </si>
  <si>
    <t>roztwór do wstrzykiwań lub koncentrat do sporządzania roztworu do infuzji, amp</t>
  </si>
  <si>
    <t>Surfactantum</t>
  </si>
  <si>
    <t>80mg/ml; 1,5 ml</t>
  </si>
  <si>
    <t>zawiesina do stos. dotch. i dooskrzel.</t>
  </si>
  <si>
    <t>Ceftazidimum + Avibactamum</t>
  </si>
  <si>
    <t>2 g + 0,5 g</t>
  </si>
  <si>
    <t>proszek do  sporządzania    koncentratu roztworu  do infuzji    x  10 fiol</t>
  </si>
  <si>
    <t>Ilość op a 10 fiol</t>
  </si>
  <si>
    <t xml:space="preserve"> Do zakupu produkty zawartością Potasu 2 i 4 mmol/l; Wapń 1,75 mmol/l; Magnez 0,5mmol/l; Sód 140 mmol/l; Mleczany 3 mmol/l; Wodorowęglany 32 mmol/l;  Glukoza 6,1mmol/l; zakładana osmolarność 301 mOsm/l przy zawartości 4 mmol/l Potasu.</t>
  </si>
  <si>
    <t>2 worki dwukomorowe 5000 ml</t>
  </si>
  <si>
    <t>Wapń 1,75 mmol/l; Magnez 0,5mmol/l; Sód 140 mmol/l; Chlorki 109,5 mmol/l; Mleczany 3 mmol/l; Wodorowęglany 32 mmol/l; zakładana osmolarność 287 mOsm/l</t>
  </si>
  <si>
    <t>Wapń 1,25 mmol/l; Magnez 0,6 mmol/l; Sód 140 mmol/l;  Chlorki 115,9 mmol/l; Potas 4 mmol/l; Wodorowęglan 30 mmol/l; Wodorofosforan 1,2 mmol/l;</t>
  </si>
  <si>
    <t>roztwór do hemofiltracji i hemodializy; 2 worki dwukomorowe 5000 ml</t>
  </si>
  <si>
    <t>Sód 140 mmol/l; Potas 4 mmol/l; Wapń 0 mmol/l; Magnez 0,75 mmol/l; Chlorki 122 mmol/l; Wodorowęglan 22 mmol/l; Wodorofosforan 1 mmol/l; osmolarność 290 mOsm/l</t>
  </si>
  <si>
    <t xml:space="preserve">2 worki dwukomorowe 5000 ml </t>
  </si>
  <si>
    <t xml:space="preserve">Antykoagulant cytrynianowy: Cytrynian 18 mmol/l Sód 140 mmol/l ; Chlorki 86 mmol/l; 
</t>
  </si>
  <si>
    <t>Oxycodoni hydrochloridum</t>
  </si>
  <si>
    <t>50 mg/ml, 1ml</t>
  </si>
  <si>
    <t>Dinatrii gadoxetas</t>
  </si>
  <si>
    <t>0,25 mmol/ml (181,43 mg/ml) ; 10 ml</t>
  </si>
  <si>
    <t>roztwór do wstrzykiwań; amp-strzykawka</t>
  </si>
  <si>
    <t>Olanzapine</t>
  </si>
  <si>
    <t>proszek do sprządzania
roztworu do wstrzykiwań</t>
  </si>
  <si>
    <t>Acidum gadotericum*</t>
  </si>
  <si>
    <t>0,5 mmol/ml</t>
  </si>
  <si>
    <t xml:space="preserve">roztwór do
wstrzykiwań, 10 ml </t>
  </si>
  <si>
    <t xml:space="preserve">roztwór do
wstrzykiwań, 15 ml </t>
  </si>
  <si>
    <t xml:space="preserve">roztwór do
wstrzykiwań, 20ml </t>
  </si>
  <si>
    <t xml:space="preserve">roztwór do
wstrzykiwań, 60 ml </t>
  </si>
  <si>
    <t xml:space="preserve">sztuk </t>
  </si>
  <si>
    <t>proszek do sporządzenia roztworu do wstrzykiwań domięśniowych i dożylnych</t>
  </si>
  <si>
    <t>amp. + rozp. 1ml</t>
  </si>
  <si>
    <t>0,1 mg/1ml</t>
  </si>
  <si>
    <t>0,1 G/20 ML</t>
  </si>
  <si>
    <t>0,05g</t>
  </si>
  <si>
    <t>1 amp. + rozp. 5 ml</t>
  </si>
  <si>
    <t>10 cm x 12 cm</t>
  </si>
  <si>
    <t>Opatrunek z błony poliuretanowej do wkłuć centralnych</t>
  </si>
  <si>
    <t>Dimetylosulfotlenek</t>
  </si>
  <si>
    <t xml:space="preserve">20 ml  </t>
  </si>
  <si>
    <t>krio-konserwant w strzykawce z drenem o długości 15 cm</t>
  </si>
  <si>
    <t xml:space="preserve"> 7 ml</t>
  </si>
  <si>
    <t>7 ml Do zakupu płyn , fiol lub strzykawka</t>
  </si>
  <si>
    <t>Wysokooczyszczony olej silikonowy   stosowany w chirurgii okulistycznej w celu endotamponady siatkówki . Wymagane parametry :lepkości 5000 mpas, ciężar właściwy 0,97g/cm3 (przy temp. 25 °C), współczynnik załamania światła n=1,40, napięcie powierzchniowe 21mN/m (względem powietrza), międzygraniczne napięcie 40mN/m (względem wody), produkt sterylny, gotowy do użycia.*^</t>
  </si>
  <si>
    <t>5000 cSt; 10ml</t>
  </si>
  <si>
    <t>* wymagany jeden wytwórca</t>
  </si>
  <si>
    <t>Matryca hemostatyczna: 1 strzykawka  5ml z matrycą żelatynową, 1 strzykawka  5ml do przygotowania matryc, wyposażona w zintegrowane żeńskie złącze luer, 1 fiolka trombiny (ludzkiej) 2500 j.n., ampułka z chlorkiem sodu, 2 końcówki aplikatora, 1 końcówka plastycznej z pamięcią kształtu. Preparat biozgodny, Resorbcja w ciągu 6-8tygodni. Działanie poparte badaniem klinicznym</t>
  </si>
  <si>
    <t>xxx</t>
  </si>
  <si>
    <t>zestaw</t>
  </si>
  <si>
    <t xml:space="preserve">Aplikator endoskopowy do podawania laparoskopowo matrycy hemostatycznej </t>
  </si>
  <si>
    <t>długość 41 cm</t>
  </si>
  <si>
    <t>opakowanie sterylne</t>
  </si>
  <si>
    <t>Syrop glukozowy, kazeina (z mleka), sacharoza, tłuszcz mleczny, trójglicerydy średniołańcuchowe, olej kukurydziany, emulgator (lecytyna sojowa), składniki mineralne, witaminy, diwinian choliny</t>
  </si>
  <si>
    <t>Kompletna pod względem odżywczym dieta w proszku do postępowania dietetycznego w chorobie Leśniowskiego-Crohna; 400 g</t>
  </si>
  <si>
    <t>proszek, puszka</t>
  </si>
  <si>
    <t>Maltodekstryna, enzymatycznie hydrolizowane białko serwatkowe (z mleka), sacharoza, trójglicerydy średniołańcuchowe (MCT), skrobia ziemniaczana, oleje roślinne (olej rzepakowy, olej słonecznikowy), emulgator (lecytyna sojowa), składniki mineralne (węglan wapnia, fosforan potasu, fosforan sodu, chlorek sodu, chlorek magnezu, chlorek wapnia, siarczan żelaza (II), siarczan cynku, siarczan manganu, siarczan miedzi (II), jodek potasu, selenian (VI) sodu, chlorek chromu (III), molibdenian (VI) sodu), aromat, regulator kwasowości (E 330), dwuwinian choliny, witaminy (C, E, niacyna, kwas pantotenowy, B6, A, B1, B2, kwas foliowy, K, biotyna, D, B12), tauryna, L-karnityna.</t>
  </si>
  <si>
    <t>Preparat odżywczy w proszku przeznaczony do postępowania dietetycznego w stanach niedożywienia lub ryzyka niedożywienia związanego z chorobą. Odpowiedni dla dzieci po 1. roku życia.</t>
  </si>
  <si>
    <t>proszek puszka 400 g</t>
  </si>
  <si>
    <t>Wytwórca</t>
  </si>
  <si>
    <t>Olanzapina*</t>
  </si>
  <si>
    <t>Fentanyli citras*</t>
  </si>
  <si>
    <t>Donepezil*</t>
  </si>
  <si>
    <t>Rivastigminum*</t>
  </si>
  <si>
    <t>*wymagany jeden podmiot odpowiedzialny w przypadku tej samej substancji czynnej</t>
  </si>
  <si>
    <t>Gabapentinum*</t>
  </si>
  <si>
    <t>Risperidonum*</t>
  </si>
  <si>
    <t>Midazolamum*</t>
  </si>
  <si>
    <t xml:space="preserve">*wymagany jeden podmiot odpowiedzialny </t>
  </si>
  <si>
    <t>Piperacillinum + Tazobactamum*</t>
  </si>
  <si>
    <t>Clindamycinum*</t>
  </si>
  <si>
    <t>Meropenemum*</t>
  </si>
  <si>
    <t>Kalii chloridum + Natrii chloridum*</t>
  </si>
  <si>
    <t>Remifentanilum*</t>
  </si>
  <si>
    <t>Cefotaximum*</t>
  </si>
  <si>
    <t>Urapidilum*</t>
  </si>
  <si>
    <t>Aztreonamum^</t>
  </si>
  <si>
    <t>Corticorelin^</t>
  </si>
  <si>
    <t>^import docelowy</t>
  </si>
  <si>
    <t>Gonadoreline^</t>
  </si>
  <si>
    <t>Labetalol^</t>
  </si>
  <si>
    <t>^Import Docelowy</t>
  </si>
  <si>
    <t>Sodium nitroprusside^</t>
  </si>
  <si>
    <t>Wysokooczyszczony,dwupierścieniowy węglowodór nasycony o wzorze chemicznym C10F18,stosowany w chirurgii okulistycznej  w celu śródoperacyjnej czasowej tamponady siatkówki podczas odwarstwiania siatkówki , wymagane parametry: ciężar właściwy 1,93g/cm3, współczynnik załamania światła n=1,31 ( przy temp 20 °C), lepkość 5,53 mpas ( przy temp 25 °C), temperatura wrzenia 140,4-142,4 ; produkt sterylny, gotowy do użycia*^</t>
  </si>
  <si>
    <t xml:space="preserve"> 10 ml płyn szklana strzykawka kompatybilna z aparatem będacym na wyposażeniu zamawiającego*^</t>
  </si>
  <si>
    <t xml:space="preserve">Oferowana ilość opakowań jednostkowych  </t>
  </si>
  <si>
    <t>Cena brutto jednego opakowania  jednostkowego</t>
  </si>
  <si>
    <t>Dostawa produktów leczniczych, wyrobów medycznych i dietetycznych środków specjalnego przeznaczenia medycznego do Apteki Szpitala Uniwersyteckiego                       w Krakowie.</t>
  </si>
  <si>
    <t xml:space="preserve">Emulsja tłuszczowa do żywienia pozajelitowego zawierająca co najmniej 15 % oleju rybiego </t>
  </si>
  <si>
    <t>*wymagany jeden podmiot odpowiedzialny w przypadku tego samego składu</t>
  </si>
  <si>
    <t>* wymagany jeden podmiot odpowiedzialny</t>
  </si>
  <si>
    <t>* wymagany jeden podmiot odpowiedzialny oraz worki z otworami do powieszenia pasujące do uchwytów aparatu Prismaflex umożliwiające równomierne rozłożenie cieżaru. Połączenie z drenami: gumowa membrana do przekłuwania, bez konieczności przełamywania zatyczki.</t>
  </si>
  <si>
    <t>Opatrunekz bł. poliuretaniwej impregnowany chlorheksydyną ( 2% roztworu glukonianu chlorheksydyny)</t>
  </si>
  <si>
    <t>^preparat kompatybilny z  aparatem Constellation firmy Alcon stosowanym na Klinice</t>
  </si>
  <si>
    <t>zestawów</t>
  </si>
  <si>
    <t>Oświadczamy, że oferowane przez nas w części: 1 - 34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oferowane przez nas w części: 35 - 38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</si>
  <si>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Wysoko oczyszczony olej rybi, fosfolipidy jaj, glicerol*</t>
  </si>
  <si>
    <t xml:space="preserve"> N(2)-L-alanylum-L-glutaminum*</t>
  </si>
  <si>
    <t>Wapń, Magnez, Sód, Chlorki, Mleczan, Potas, Wodorowęglan, Glukoza*</t>
  </si>
  <si>
    <t>Wapń, Magnez, Sód, Chlorki, Mleczan, Wodorowęglan*</t>
  </si>
  <si>
    <t>Wapń, Magnez, Sód, Chlorki, Potas, Wodorowęglan, Wodorofosfaran*</t>
  </si>
  <si>
    <t>Płyn dializacyjny buforowany dwuwęglanem w nerkowej terapii zastępczej bez wapnia: Glukoza;  Wodorowęglan; Mleczan; Sód; Potas; Magnez; Chlorki;*</t>
  </si>
  <si>
    <t>Antykoagulant cytrynianowy: Cytrynian;  Sód; Chlorki*</t>
  </si>
  <si>
    <t>Kod EAN(jeżeli dotyczy)</t>
  </si>
  <si>
    <t>Dot. części 1-3; 5-43:Oświadczamy, że zamówienie będziemy wykonywać do czasu wyczerpania kwoty wynagrodzenia umownego, nie dłużej jednak niż przez 18 miesięcy od dnia zawarcia umowy.                                                                    Dot. części 4:Oświadczamy, że zamówienie będziemy wykonywać do czasu wyczerpania kwoty wynagrodzenia umownego, nie dłużej jednak niż przez 12 miesięcy od dnia zawarcia umowy.</t>
  </si>
  <si>
    <t>Zamawiający dopuszcza opakowanie z dwoma portami o płaskiej powierzchni.</t>
  </si>
  <si>
    <t>Zamawiający dopuszcza zaoferowanie produktu leczniczego bez rozpuszczalnika.</t>
  </si>
  <si>
    <t>Zamawiający wymaga aby Bupivacaine była roztworem hiperbarycznym.</t>
  </si>
  <si>
    <r>
      <t>Kalii chloridum + Glucosum</t>
    </r>
    <r>
      <rPr>
        <sz val="11"/>
        <color indexed="60"/>
        <rFont val="Garamond"/>
        <family val="1"/>
      </rPr>
      <t xml:space="preserve">* </t>
    </r>
    <r>
      <rPr>
        <strike/>
        <sz val="11"/>
        <color indexed="60"/>
        <rFont val="Garamond"/>
        <family val="1"/>
      </rPr>
      <t>monohydricum*</t>
    </r>
  </si>
</sst>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00&quot;    &quot;;&quot;-&quot;#,##0.00&quot;    &quot;;&quot; -&quot;00&quot;    &quot;;&quot; &quot;@&quot; &quot;"/>
    <numFmt numFmtId="183" formatCode="&quot; &quot;#,##0&quot;    &quot;;&quot;-&quot;#,##0&quot;    &quot;;&quot; -&quot;00&quot;    &quot;;&quot; &quot;@&quot; &quot;"/>
    <numFmt numFmtId="184" formatCode="[$-415]d\ mmmm\ yyyy"/>
    <numFmt numFmtId="185" formatCode="_-* #,##0.00\ [$zł-415]_-;\-* #,##0.00\ [$zł-415]_-;_-* &quot;-&quot;??\ [$zł-415]_-;_-@_-"/>
    <numFmt numFmtId="186" formatCode="_-[$€-2]\ * #,##0.00_-;\-[$€-2]\ * #,##0.00_-;_-[$€-2]\ * &quot;-&quot;??_-;_-@_-"/>
    <numFmt numFmtId="187" formatCode="&quot; &quot;#,##0.00&quot; zł &quot;;&quot;-&quot;#,##0.00&quot; zł &quot;;&quot; -&quot;#&quot; zł &quot;;@&quot; &quot;"/>
    <numFmt numFmtId="188" formatCode="#,##0.00&quot; &quot;[$zł-415];[Red]&quot;-&quot;#,##0.00&quot; &quot;[$zł-415]"/>
    <numFmt numFmtId="189" formatCode="&quot; &quot;[$€-402]&quot; &quot;#,##0.00&quot; &quot;;&quot;-&quot;[$€-402]&quot; &quot;#,##0.00&quot; &quot;;&quot; &quot;[$€-402]&quot; -&quot;00&quot; &quot;;@&quot; &quot;"/>
    <numFmt numFmtId="190" formatCode="[$-415]dddd\,\ d\ mmmm\ yyyy"/>
  </numFmts>
  <fonts count="56">
    <font>
      <sz val="10"/>
      <name val="Arial CE"/>
      <family val="0"/>
    </font>
    <font>
      <u val="single"/>
      <sz val="10"/>
      <color indexed="12"/>
      <name val="Arial CE"/>
      <family val="0"/>
    </font>
    <font>
      <u val="single"/>
      <sz val="10"/>
      <color indexed="36"/>
      <name val="Arial CE"/>
      <family val="0"/>
    </font>
    <font>
      <sz val="10"/>
      <name val="Arial"/>
      <family val="2"/>
    </font>
    <font>
      <sz val="11"/>
      <name val="Garamond"/>
      <family val="1"/>
    </font>
    <font>
      <b/>
      <sz val="11"/>
      <name val="Garamond"/>
      <family val="1"/>
    </font>
    <font>
      <i/>
      <sz val="10"/>
      <name val="Garamond"/>
      <family val="1"/>
    </font>
    <font>
      <i/>
      <sz val="8"/>
      <name val="Garamond"/>
      <family val="1"/>
    </font>
    <font>
      <sz val="10"/>
      <name val="Garamond"/>
      <family val="1"/>
    </font>
    <font>
      <sz val="11"/>
      <color indexed="63"/>
      <name val="Garamond"/>
      <family val="1"/>
    </font>
    <font>
      <sz val="11"/>
      <color indexed="8"/>
      <name val="Czcionka tekstu podstawowego"/>
      <family val="0"/>
    </font>
    <font>
      <sz val="11"/>
      <color indexed="60"/>
      <name val="Garamond"/>
      <family val="1"/>
    </font>
    <font>
      <strike/>
      <sz val="11"/>
      <color indexed="6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Garamond"/>
      <family val="1"/>
    </font>
    <font>
      <b/>
      <sz val="11"/>
      <color indexed="8"/>
      <name val="Garamond"/>
      <family val="1"/>
    </font>
    <font>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b/>
      <sz val="11"/>
      <color theme="1"/>
      <name val="Garamond"/>
      <family val="1"/>
    </font>
    <font>
      <sz val="11"/>
      <color rgb="FFC00000"/>
      <name val="Garamond"/>
      <family val="1"/>
    </font>
    <font>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187" fontId="39" fillId="0" borderId="0" applyFont="0" applyBorder="0" applyProtection="0">
      <alignment/>
    </xf>
    <xf numFmtId="0" fontId="1"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3" fillId="0" borderId="0">
      <alignment/>
      <protection/>
    </xf>
    <xf numFmtId="0" fontId="10" fillId="0" borderId="0">
      <alignment/>
      <protection/>
    </xf>
    <xf numFmtId="0" fontId="3" fillId="0" borderId="0">
      <alignment/>
      <protection/>
    </xf>
    <xf numFmtId="0" fontId="3" fillId="0" borderId="0">
      <alignment/>
      <protection/>
    </xf>
    <xf numFmtId="0" fontId="34" fillId="0" borderId="0">
      <alignment/>
      <protection/>
    </xf>
    <xf numFmtId="0" fontId="3" fillId="0" borderId="0">
      <alignment/>
      <protection/>
    </xf>
    <xf numFmtId="0" fontId="0" fillId="0" borderId="0">
      <alignment/>
      <protection/>
    </xf>
    <xf numFmtId="0" fontId="46"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0" fontId="51" fillId="32" borderId="0" applyNumberFormat="0" applyBorder="0" applyAlignment="0" applyProtection="0"/>
  </cellStyleXfs>
  <cellXfs count="144">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3" fontId="5" fillId="33" borderId="10" xfId="0" applyNumberFormat="1" applyFont="1" applyFill="1" applyBorder="1" applyAlignment="1" applyProtection="1">
      <alignment horizontal="left" vertical="top" wrapText="1"/>
      <protection locked="0"/>
    </xf>
    <xf numFmtId="44" fontId="4" fillId="0" borderId="10" xfId="74"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44" fontId="4" fillId="0" borderId="0" xfId="74"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protection locked="0"/>
    </xf>
    <xf numFmtId="0" fontId="5" fillId="0" borderId="0" xfId="0" applyFont="1" applyFill="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33" borderId="10" xfId="0" applyNumberFormat="1" applyFont="1" applyFill="1" applyBorder="1" applyAlignment="1" applyProtection="1">
      <alignment horizontal="left" vertical="top" wrapText="1"/>
      <protection locked="0"/>
    </xf>
    <xf numFmtId="49" fontId="4" fillId="33" borderId="11" xfId="0" applyNumberFormat="1" applyFont="1" applyFill="1" applyBorder="1" applyAlignment="1" applyProtection="1">
      <alignment horizontal="left" vertical="top" wrapText="1"/>
      <protection locked="0"/>
    </xf>
    <xf numFmtId="3" fontId="4" fillId="33"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168"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3" fontId="5" fillId="33" borderId="11" xfId="42" applyNumberFormat="1"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0"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165" fontId="4" fillId="0" borderId="10" xfId="0" applyNumberFormat="1" applyFont="1" applyFill="1" applyBorder="1" applyAlignment="1" applyProtection="1">
      <alignment horizontal="righ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4" fillId="0" borderId="0" xfId="0" applyFont="1" applyFill="1" applyBorder="1" applyAlignment="1">
      <alignment horizontal="center" vertical="top" wrapText="1"/>
    </xf>
    <xf numFmtId="0" fontId="4" fillId="0" borderId="10" xfId="0" applyFont="1" applyFill="1" applyBorder="1" applyAlignment="1">
      <alignment horizontal="center" vertical="top" wrapText="1"/>
    </xf>
    <xf numFmtId="175" fontId="4" fillId="0" borderId="10" xfId="44" applyNumberFormat="1" applyFont="1" applyFill="1" applyBorder="1" applyAlignment="1">
      <alignment horizontal="center" vertical="top" wrapText="1"/>
    </xf>
    <xf numFmtId="0" fontId="5" fillId="33" borderId="11" xfId="0" applyFont="1" applyFill="1" applyBorder="1" applyAlignment="1" applyProtection="1">
      <alignment horizontal="left" vertical="top" wrapText="1"/>
      <protection locked="0"/>
    </xf>
    <xf numFmtId="165" fontId="4" fillId="0" borderId="1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horizontal="center" vertical="top" wrapText="1"/>
      <protection locked="0"/>
    </xf>
    <xf numFmtId="0" fontId="52" fillId="0" borderId="10" xfId="0" applyFont="1" applyFill="1" applyBorder="1" applyAlignment="1" applyProtection="1">
      <alignment horizontal="center" vertical="top" wrapText="1"/>
      <protection locked="0"/>
    </xf>
    <xf numFmtId="0" fontId="4" fillId="0" borderId="10" xfId="0" applyFont="1" applyFill="1" applyBorder="1" applyAlignment="1">
      <alignment horizontal="center" vertical="top"/>
    </xf>
    <xf numFmtId="175" fontId="4" fillId="0" borderId="10" xfId="44" applyNumberFormat="1" applyFont="1" applyFill="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4" fillId="0" borderId="10" xfId="61" applyFont="1" applyFill="1" applyBorder="1" applyAlignment="1">
      <alignment horizontal="center" vertical="top" wrapText="1"/>
      <protection/>
    </xf>
    <xf numFmtId="0" fontId="4" fillId="0" borderId="10" xfId="61" applyFont="1" applyBorder="1" applyAlignment="1">
      <alignment horizontal="center" vertical="top" wrapText="1"/>
      <protection/>
    </xf>
    <xf numFmtId="0" fontId="4" fillId="0" borderId="10" xfId="59" applyFont="1" applyFill="1" applyBorder="1" applyAlignment="1">
      <alignment horizontal="center" vertical="top" wrapText="1"/>
      <protection/>
    </xf>
    <xf numFmtId="0" fontId="4" fillId="0" borderId="13" xfId="0" applyFont="1" applyFill="1" applyBorder="1" applyAlignment="1">
      <alignment horizontal="center" vertical="top" wrapText="1"/>
    </xf>
    <xf numFmtId="175" fontId="4" fillId="0" borderId="13" xfId="44" applyNumberFormat="1" applyFont="1" applyFill="1" applyBorder="1" applyAlignment="1">
      <alignment horizontal="center" vertical="top" wrapText="1"/>
    </xf>
    <xf numFmtId="175" fontId="4" fillId="34" borderId="10" xfId="44" applyNumberFormat="1" applyFont="1" applyFill="1" applyBorder="1" applyAlignment="1">
      <alignment horizontal="center" vertical="top" wrapText="1"/>
    </xf>
    <xf numFmtId="175" fontId="4" fillId="34" borderId="10" xfId="44" applyNumberFormat="1" applyFont="1" applyFill="1" applyBorder="1" applyAlignment="1">
      <alignment horizontal="center" vertical="top"/>
    </xf>
    <xf numFmtId="0" fontId="4" fillId="0" borderId="13" xfId="0" applyFont="1" applyBorder="1" applyAlignment="1">
      <alignment horizontal="center" vertical="top" wrapText="1"/>
    </xf>
    <xf numFmtId="0" fontId="4" fillId="0" borderId="10" xfId="65" applyFont="1" applyBorder="1" applyAlignment="1">
      <alignment horizontal="center" vertical="top" wrapText="1"/>
      <protection/>
    </xf>
    <xf numFmtId="175" fontId="4" fillId="34" borderId="11" xfId="47" applyNumberFormat="1" applyFont="1" applyFill="1" applyBorder="1" applyAlignment="1">
      <alignment vertical="top" wrapText="1"/>
    </xf>
    <xf numFmtId="175" fontId="4" fillId="0" borderId="10" xfId="44" applyNumberFormat="1" applyFont="1" applyFill="1" applyBorder="1" applyAlignment="1">
      <alignment vertical="top" wrapText="1"/>
    </xf>
    <xf numFmtId="175" fontId="4" fillId="0" borderId="10" xfId="44" applyNumberFormat="1" applyFont="1" applyFill="1" applyBorder="1" applyAlignment="1">
      <alignment vertical="top"/>
    </xf>
    <xf numFmtId="0" fontId="4" fillId="0" borderId="0" xfId="0" applyFont="1" applyBorder="1" applyAlignment="1">
      <alignment horizontal="center" vertical="center" wrapText="1"/>
    </xf>
    <xf numFmtId="175" fontId="4" fillId="0" borderId="0" xfId="44" applyNumberFormat="1" applyFont="1" applyBorder="1" applyAlignment="1">
      <alignment horizontal="center" vertical="center" wrapText="1"/>
    </xf>
    <xf numFmtId="0" fontId="4" fillId="0" borderId="10" xfId="65" applyFont="1" applyBorder="1" applyAlignment="1" applyProtection="1">
      <alignment horizontal="center" vertical="top" wrapText="1"/>
      <protection locked="0"/>
    </xf>
    <xf numFmtId="8" fontId="4" fillId="0" borderId="10" xfId="0" applyNumberFormat="1" applyFont="1" applyBorder="1" applyAlignment="1">
      <alignment horizontal="center" vertical="top" wrapText="1"/>
    </xf>
    <xf numFmtId="0" fontId="4" fillId="35" borderId="10" xfId="0" applyFont="1" applyFill="1" applyBorder="1" applyAlignment="1">
      <alignment horizontal="center" vertical="top" wrapText="1"/>
    </xf>
    <xf numFmtId="175" fontId="4" fillId="34" borderId="10" xfId="44" applyNumberFormat="1" applyFont="1" applyFill="1" applyBorder="1" applyAlignment="1" applyProtection="1">
      <alignment horizontal="center" vertical="top" wrapText="1" shrinkToFit="1"/>
      <protection locked="0"/>
    </xf>
    <xf numFmtId="0" fontId="4" fillId="0" borderId="14" xfId="0" applyFont="1" applyFill="1" applyBorder="1" applyAlignment="1">
      <alignment horizontal="center" vertical="top" wrapText="1"/>
    </xf>
    <xf numFmtId="175" fontId="4" fillId="34" borderId="14" xfId="44" applyNumberFormat="1" applyFont="1" applyFill="1" applyBorder="1" applyAlignment="1">
      <alignment horizontal="center" vertical="top" wrapText="1"/>
    </xf>
    <xf numFmtId="0" fontId="52" fillId="0" borderId="10" xfId="0" applyFont="1" applyBorder="1" applyAlignment="1">
      <alignment horizontal="center" vertical="top" wrapText="1"/>
    </xf>
    <xf numFmtId="0" fontId="4" fillId="0" borderId="11" xfId="0" applyFont="1" applyFill="1" applyBorder="1" applyAlignment="1">
      <alignment horizontal="center" vertical="top" wrapText="1"/>
    </xf>
    <xf numFmtId="175" fontId="52" fillId="34" borderId="10" xfId="44" applyNumberFormat="1" applyFont="1" applyFill="1" applyBorder="1" applyAlignment="1">
      <alignment horizontal="center" vertical="top" wrapText="1"/>
    </xf>
    <xf numFmtId="0" fontId="9" fillId="0" borderId="10" xfId="0" applyFont="1" applyBorder="1" applyAlignment="1">
      <alignment horizontal="center" vertical="top" wrapText="1"/>
    </xf>
    <xf numFmtId="175" fontId="4" fillId="0" borderId="10" xfId="44" applyNumberFormat="1" applyFont="1" applyFill="1" applyBorder="1" applyAlignment="1">
      <alignment horizontal="left" vertical="top"/>
    </xf>
    <xf numFmtId="175" fontId="4" fillId="0" borderId="10" xfId="44" applyNumberFormat="1" applyFont="1" applyFill="1" applyBorder="1" applyAlignment="1">
      <alignment horizontal="left" vertical="top" wrapText="1"/>
    </xf>
    <xf numFmtId="175" fontId="4" fillId="34" borderId="10" xfId="44" applyNumberFormat="1" applyFont="1" applyFill="1" applyBorder="1" applyAlignment="1">
      <alignment horizontal="left" vertical="top"/>
    </xf>
    <xf numFmtId="175" fontId="4" fillId="34" borderId="10" xfId="44" applyNumberFormat="1" applyFont="1" applyFill="1" applyBorder="1" applyAlignment="1">
      <alignment horizontal="left" vertical="top" wrapText="1"/>
    </xf>
    <xf numFmtId="3" fontId="5" fillId="33" borderId="11" xfId="42" applyNumberFormat="1"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0" fontId="4" fillId="0" borderId="15" xfId="0" applyFont="1" applyFill="1" applyBorder="1" applyAlignment="1">
      <alignment horizontal="center" vertical="top" wrapText="1"/>
    </xf>
    <xf numFmtId="0" fontId="4" fillId="0" borderId="0" xfId="0" applyFont="1" applyFill="1" applyAlignment="1" applyProtection="1">
      <alignment vertical="top"/>
      <protection locked="0"/>
    </xf>
    <xf numFmtId="0" fontId="4" fillId="0" borderId="0" xfId="0" applyFont="1" applyAlignment="1">
      <alignment horizontal="left" vertical="top" wrapText="1"/>
    </xf>
    <xf numFmtId="3" fontId="5" fillId="33" borderId="11" xfId="42"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0" xfId="0" applyFont="1" applyFill="1" applyBorder="1" applyAlignment="1">
      <alignment vertical="top" wrapText="1"/>
    </xf>
    <xf numFmtId="0" fontId="5" fillId="33" borderId="10"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5" fillId="0" borderId="13"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175" fontId="4" fillId="0" borderId="13" xfId="44" applyNumberFormat="1" applyFont="1" applyFill="1" applyBorder="1" applyAlignment="1">
      <alignment horizontal="left" vertical="top" wrapText="1"/>
    </xf>
    <xf numFmtId="175" fontId="4" fillId="34" borderId="10" xfId="44" applyNumberFormat="1" applyFont="1" applyFill="1" applyBorder="1" applyAlignment="1" applyProtection="1">
      <alignment horizontal="left" vertical="top" wrapText="1"/>
      <protection locked="0"/>
    </xf>
    <xf numFmtId="0" fontId="52" fillId="0" borderId="10" xfId="0" applyFont="1" applyFill="1" applyBorder="1" applyAlignment="1">
      <alignment horizontal="center" vertical="top" wrapText="1"/>
    </xf>
    <xf numFmtId="0" fontId="52" fillId="0" borderId="12" xfId="0" applyFont="1" applyFill="1" applyBorder="1" applyAlignment="1" applyProtection="1">
      <alignment horizontal="center" vertical="top" wrapText="1"/>
      <protection locked="0"/>
    </xf>
    <xf numFmtId="0" fontId="53" fillId="33" borderId="10" xfId="0" applyFont="1" applyFill="1" applyBorder="1" applyAlignment="1" applyProtection="1">
      <alignment horizontal="left" vertical="top" wrapText="1"/>
      <protection locked="0"/>
    </xf>
    <xf numFmtId="49" fontId="4" fillId="33" borderId="11" xfId="0" applyNumberFormat="1" applyFont="1" applyFill="1" applyBorder="1" applyAlignment="1" applyProtection="1">
      <alignment horizontal="left" vertical="top" wrapText="1"/>
      <protection locked="0"/>
    </xf>
    <xf numFmtId="49" fontId="4" fillId="33" borderId="12"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4" fillId="33" borderId="16"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4" fillId="0" borderId="0" xfId="0" applyNumberFormat="1" applyFont="1" applyFill="1" applyBorder="1" applyAlignment="1" applyProtection="1">
      <alignment horizontal="justify" vertical="top" wrapText="1"/>
      <protection locked="0"/>
    </xf>
    <xf numFmtId="0" fontId="52" fillId="0" borderId="0" xfId="0" applyFont="1" applyFill="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0" fontId="52"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7"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4" fillId="0" borderId="0" xfId="0" applyFont="1" applyFill="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8" fillId="0" borderId="0" xfId="0" applyFont="1" applyAlignment="1">
      <alignment horizontal="left" vertical="top" wrapText="1"/>
    </xf>
    <xf numFmtId="0" fontId="4" fillId="0" borderId="0"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Alignment="1" applyProtection="1">
      <alignment vertical="top"/>
      <protection locked="0"/>
    </xf>
    <xf numFmtId="0" fontId="4" fillId="0" borderId="15" xfId="0" applyFont="1" applyFill="1" applyBorder="1" applyAlignment="1" applyProtection="1">
      <alignment horizontal="left" vertical="top" wrapText="1"/>
      <protection locked="0"/>
    </xf>
    <xf numFmtId="0" fontId="8" fillId="0" borderId="15" xfId="0" applyFont="1" applyBorder="1" applyAlignment="1">
      <alignment horizontal="left" vertical="top" wrapText="1"/>
    </xf>
    <xf numFmtId="0" fontId="4" fillId="0" borderId="0" xfId="0" applyFont="1" applyBorder="1" applyAlignment="1">
      <alignment horizontal="left" vertical="center" wrapText="1"/>
    </xf>
    <xf numFmtId="0" fontId="4" fillId="0" borderId="0" xfId="65" applyFont="1" applyBorder="1" applyAlignment="1">
      <alignment horizontal="left" vertical="center" wrapText="1"/>
      <protection/>
    </xf>
    <xf numFmtId="0" fontId="4" fillId="0" borderId="0" xfId="0" applyFont="1" applyFill="1" applyAlignment="1" applyProtection="1">
      <alignment horizontal="center" vertical="top" wrapText="1"/>
      <protection locked="0"/>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left" vertical="top" wrapText="1"/>
    </xf>
    <xf numFmtId="0" fontId="55" fillId="0" borderId="0" xfId="0" applyFont="1" applyFill="1" applyBorder="1" applyAlignment="1">
      <alignment horizontal="left" vertical="center" wrapText="1"/>
    </xf>
    <xf numFmtId="0" fontId="55" fillId="0" borderId="0" xfId="0" applyFont="1" applyAlignment="1">
      <alignment horizontal="left" vertical="center" wrapText="1"/>
    </xf>
    <xf numFmtId="0" fontId="55"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55" fillId="0" borderId="0" xfId="0" applyFont="1" applyFill="1" applyAlignment="1" applyProtection="1">
      <alignment horizontal="left" vertical="top" wrapText="1"/>
      <protection locked="0"/>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Dziesiętny 4" xfId="47"/>
    <cellStyle name="Dziesiętny 4 2" xfId="48"/>
    <cellStyle name="Dziesiętny 5" xfId="49"/>
    <cellStyle name="Excel Built-in Currency" xfId="50"/>
    <cellStyle name="Hyperlink" xfId="51"/>
    <cellStyle name="Komórka połączona" xfId="52"/>
    <cellStyle name="Komórka zaznaczona" xfId="53"/>
    <cellStyle name="Nagłówek 1" xfId="54"/>
    <cellStyle name="Nagłówek 2" xfId="55"/>
    <cellStyle name="Nagłówek 3" xfId="56"/>
    <cellStyle name="Nagłówek 4" xfId="57"/>
    <cellStyle name="Neutralny" xfId="58"/>
    <cellStyle name="Normalny 2" xfId="59"/>
    <cellStyle name="Normalny 2 2" xfId="60"/>
    <cellStyle name="Normalny 3" xfId="61"/>
    <cellStyle name="Normalny 4" xfId="62"/>
    <cellStyle name="Normalny 5" xfId="63"/>
    <cellStyle name="Normalny 7" xfId="64"/>
    <cellStyle name="Normalny_Arkusz1"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Walutowy 2 2" xfId="77"/>
    <cellStyle name="Walutowy 2 3" xfId="78"/>
    <cellStyle name="Walutowy 3" xfId="79"/>
    <cellStyle name="Walutowy 4" xfId="80"/>
    <cellStyle name="Walutowy 5"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D92"/>
  <sheetViews>
    <sheetView showGridLines="0" tabSelected="1" zoomScale="110" zoomScaleNormal="110" zoomScaleSheetLayoutView="93" zoomScalePageLayoutView="115" workbookViewId="0" topLeftCell="A1">
      <selection activeCell="C4" sqref="C4"/>
    </sheetView>
  </sheetViews>
  <sheetFormatPr defaultColWidth="9.00390625" defaultRowHeight="12.75"/>
  <cols>
    <col min="1" max="1" width="4.375" style="1" customWidth="1"/>
    <col min="2" max="3" width="30.00390625" style="1" customWidth="1"/>
    <col min="4" max="4" width="41.625" style="4" customWidth="1"/>
    <col min="5" max="5" width="1.875" style="1" customWidth="1"/>
    <col min="6" max="8" width="9.125" style="1" customWidth="1"/>
    <col min="9" max="9" width="22.25390625" style="1" customWidth="1"/>
    <col min="10" max="11" width="16.125" style="1" customWidth="1"/>
    <col min="12" max="16384" width="9.125" style="1" customWidth="1"/>
  </cols>
  <sheetData>
    <row r="1" ht="15">
      <c r="D1" s="2" t="s">
        <v>56</v>
      </c>
    </row>
    <row r="2" spans="2:4" ht="15">
      <c r="B2" s="3"/>
      <c r="C2" s="3" t="s">
        <v>53</v>
      </c>
      <c r="D2" s="3"/>
    </row>
    <row r="4" spans="2:3" ht="15">
      <c r="B4" s="1" t="s">
        <v>45</v>
      </c>
      <c r="C4" s="1" t="s">
        <v>133</v>
      </c>
    </row>
    <row r="5" ht="10.5" customHeight="1"/>
    <row r="6" spans="2:4" ht="48.75" customHeight="1">
      <c r="B6" s="1" t="s">
        <v>44</v>
      </c>
      <c r="C6" s="106" t="s">
        <v>324</v>
      </c>
      <c r="D6" s="106"/>
    </row>
    <row r="8" spans="2:4" ht="15">
      <c r="B8" s="5" t="s">
        <v>39</v>
      </c>
      <c r="C8" s="109"/>
      <c r="D8" s="102"/>
    </row>
    <row r="9" spans="2:4" ht="15">
      <c r="B9" s="5" t="s">
        <v>46</v>
      </c>
      <c r="C9" s="112"/>
      <c r="D9" s="113"/>
    </row>
    <row r="10" spans="2:4" ht="15">
      <c r="B10" s="5" t="s">
        <v>38</v>
      </c>
      <c r="C10" s="107"/>
      <c r="D10" s="108"/>
    </row>
    <row r="11" spans="2:4" ht="15">
      <c r="B11" s="5" t="s">
        <v>47</v>
      </c>
      <c r="C11" s="107"/>
      <c r="D11" s="108"/>
    </row>
    <row r="12" spans="2:4" ht="15">
      <c r="B12" s="5" t="s">
        <v>48</v>
      </c>
      <c r="C12" s="107"/>
      <c r="D12" s="108"/>
    </row>
    <row r="13" spans="2:4" ht="15">
      <c r="B13" s="5" t="s">
        <v>49</v>
      </c>
      <c r="C13" s="107"/>
      <c r="D13" s="108"/>
    </row>
    <row r="14" spans="2:4" ht="15">
      <c r="B14" s="5" t="s">
        <v>50</v>
      </c>
      <c r="C14" s="107"/>
      <c r="D14" s="108"/>
    </row>
    <row r="15" spans="2:4" ht="15">
      <c r="B15" s="5" t="s">
        <v>51</v>
      </c>
      <c r="C15" s="107"/>
      <c r="D15" s="108"/>
    </row>
    <row r="16" spans="2:4" ht="15">
      <c r="B16" s="5" t="s">
        <v>52</v>
      </c>
      <c r="C16" s="107"/>
      <c r="D16" s="108"/>
    </row>
    <row r="17" spans="3:4" ht="8.25" customHeight="1">
      <c r="C17" s="9"/>
      <c r="D17" s="10"/>
    </row>
    <row r="18" spans="1:4" ht="15">
      <c r="A18" s="1" t="s">
        <v>3</v>
      </c>
      <c r="B18" s="115" t="s">
        <v>66</v>
      </c>
      <c r="C18" s="115"/>
      <c r="D18" s="115"/>
    </row>
    <row r="19" spans="3:4" ht="6.75" customHeight="1">
      <c r="C19" s="11"/>
      <c r="D19" s="12"/>
    </row>
    <row r="20" spans="2:4" ht="21" customHeight="1">
      <c r="B20" s="13" t="s">
        <v>19</v>
      </c>
      <c r="C20" s="14" t="s">
        <v>2</v>
      </c>
      <c r="D20" s="9"/>
    </row>
    <row r="21" spans="2:4" ht="15">
      <c r="B21" s="7" t="s">
        <v>26</v>
      </c>
      <c r="C21" s="15">
        <f>'część (1)'!H$6</f>
        <v>0</v>
      </c>
      <c r="D21" s="16"/>
    </row>
    <row r="22" spans="2:4" ht="15">
      <c r="B22" s="7" t="s">
        <v>27</v>
      </c>
      <c r="C22" s="15">
        <f>'część (2)'!H$6</f>
        <v>0</v>
      </c>
      <c r="D22" s="16"/>
    </row>
    <row r="23" spans="2:4" ht="15">
      <c r="B23" s="7" t="s">
        <v>28</v>
      </c>
      <c r="C23" s="15">
        <f>'część (3)'!H$6</f>
        <v>0</v>
      </c>
      <c r="D23" s="16"/>
    </row>
    <row r="24" spans="2:4" ht="15">
      <c r="B24" s="7" t="s">
        <v>29</v>
      </c>
      <c r="C24" s="15">
        <f>'część (4)'!H$6</f>
        <v>0</v>
      </c>
      <c r="D24" s="16"/>
    </row>
    <row r="25" spans="2:4" ht="15">
      <c r="B25" s="7" t="s">
        <v>30</v>
      </c>
      <c r="C25" s="15">
        <f>'część (5)'!H$6</f>
        <v>0</v>
      </c>
      <c r="D25" s="16"/>
    </row>
    <row r="26" spans="2:4" ht="15">
      <c r="B26" s="7" t="s">
        <v>31</v>
      </c>
      <c r="C26" s="15">
        <f>'część (6)'!H$6</f>
        <v>0</v>
      </c>
      <c r="D26" s="16"/>
    </row>
    <row r="27" spans="2:4" ht="15">
      <c r="B27" s="7" t="s">
        <v>69</v>
      </c>
      <c r="C27" s="15">
        <f>'część (7)'!H$6</f>
        <v>0</v>
      </c>
      <c r="D27" s="16"/>
    </row>
    <row r="28" spans="2:4" ht="15">
      <c r="B28" s="7" t="s">
        <v>70</v>
      </c>
      <c r="C28" s="15">
        <f>'część (8)'!H$6</f>
        <v>0</v>
      </c>
      <c r="D28" s="16"/>
    </row>
    <row r="29" spans="2:4" ht="15">
      <c r="B29" s="7" t="s">
        <v>71</v>
      </c>
      <c r="C29" s="15">
        <f>'część (9)'!H$6</f>
        <v>0</v>
      </c>
      <c r="D29" s="16"/>
    </row>
    <row r="30" spans="2:4" ht="15">
      <c r="B30" s="7" t="s">
        <v>72</v>
      </c>
      <c r="C30" s="15">
        <f>'część (10)'!H$6</f>
        <v>0</v>
      </c>
      <c r="D30" s="16"/>
    </row>
    <row r="31" spans="2:4" ht="15">
      <c r="B31" s="7" t="s">
        <v>73</v>
      </c>
      <c r="C31" s="15">
        <f>'część (11)'!H$6</f>
        <v>0</v>
      </c>
      <c r="D31" s="16"/>
    </row>
    <row r="32" spans="2:4" ht="15">
      <c r="B32" s="7" t="s">
        <v>74</v>
      </c>
      <c r="C32" s="15">
        <f>'część (12)'!H$6</f>
        <v>0</v>
      </c>
      <c r="D32" s="16"/>
    </row>
    <row r="33" spans="2:4" ht="15">
      <c r="B33" s="7" t="s">
        <v>75</v>
      </c>
      <c r="C33" s="15">
        <f>'część (13)'!H$6</f>
        <v>0</v>
      </c>
      <c r="D33" s="16"/>
    </row>
    <row r="34" spans="2:4" ht="15">
      <c r="B34" s="7" t="s">
        <v>76</v>
      </c>
      <c r="C34" s="15">
        <f>'część (14)'!H$6</f>
        <v>0</v>
      </c>
      <c r="D34" s="16"/>
    </row>
    <row r="35" spans="2:4" ht="15">
      <c r="B35" s="7" t="s">
        <v>77</v>
      </c>
      <c r="C35" s="15">
        <f>'część (15)'!H$6</f>
        <v>0</v>
      </c>
      <c r="D35" s="16"/>
    </row>
    <row r="36" spans="2:4" ht="15">
      <c r="B36" s="7" t="s">
        <v>205</v>
      </c>
      <c r="C36" s="15">
        <f>'część (16)'!H$6</f>
        <v>0</v>
      </c>
      <c r="D36" s="16"/>
    </row>
    <row r="37" spans="2:4" ht="15">
      <c r="B37" s="7" t="s">
        <v>208</v>
      </c>
      <c r="C37" s="15">
        <f>'część (17)'!H$6</f>
        <v>0</v>
      </c>
      <c r="D37" s="16"/>
    </row>
    <row r="38" spans="2:4" ht="15">
      <c r="B38" s="7" t="s">
        <v>82</v>
      </c>
      <c r="C38" s="15">
        <f>'część (18)'!H$6</f>
        <v>0</v>
      </c>
      <c r="D38" s="16"/>
    </row>
    <row r="39" spans="2:4" ht="15">
      <c r="B39" s="7" t="s">
        <v>83</v>
      </c>
      <c r="C39" s="15">
        <f>'część (19)'!H$6</f>
        <v>0</v>
      </c>
      <c r="D39" s="16"/>
    </row>
    <row r="40" spans="2:4" ht="15">
      <c r="B40" s="7" t="s">
        <v>84</v>
      </c>
      <c r="C40" s="15">
        <f>'część (20)'!H$6</f>
        <v>0</v>
      </c>
      <c r="D40" s="16"/>
    </row>
    <row r="41" spans="2:4" ht="13.5" customHeight="1">
      <c r="B41" s="7" t="s">
        <v>85</v>
      </c>
      <c r="C41" s="15">
        <f>'część (21)'!H$6</f>
        <v>0</v>
      </c>
      <c r="D41" s="16"/>
    </row>
    <row r="42" spans="2:4" ht="13.5" customHeight="1">
      <c r="B42" s="7" t="s">
        <v>86</v>
      </c>
      <c r="C42" s="15">
        <f>'część (22)'!H$6</f>
        <v>0</v>
      </c>
      <c r="D42" s="16"/>
    </row>
    <row r="43" spans="2:4" ht="13.5" customHeight="1">
      <c r="B43" s="7" t="s">
        <v>87</v>
      </c>
      <c r="C43" s="15">
        <f>'część (23)'!H$6</f>
        <v>0</v>
      </c>
      <c r="D43" s="16"/>
    </row>
    <row r="44" spans="2:4" ht="12" customHeight="1">
      <c r="B44" s="7" t="s">
        <v>112</v>
      </c>
      <c r="C44" s="15">
        <f>'część (24)'!H$6</f>
        <v>0</v>
      </c>
      <c r="D44" s="16"/>
    </row>
    <row r="45" spans="2:4" ht="12" customHeight="1">
      <c r="B45" s="7" t="s">
        <v>113</v>
      </c>
      <c r="C45" s="15">
        <f>'część (25)'!H$6</f>
        <v>0</v>
      </c>
      <c r="D45" s="16"/>
    </row>
    <row r="46" spans="2:4" ht="12" customHeight="1">
      <c r="B46" s="7" t="s">
        <v>114</v>
      </c>
      <c r="C46" s="15">
        <f>'część (26)'!H$6</f>
        <v>0</v>
      </c>
      <c r="D46" s="16"/>
    </row>
    <row r="47" spans="2:4" ht="12" customHeight="1">
      <c r="B47" s="7" t="s">
        <v>115</v>
      </c>
      <c r="C47" s="15">
        <f>'część (27)'!H$6</f>
        <v>0</v>
      </c>
      <c r="D47" s="16"/>
    </row>
    <row r="48" spans="2:4" ht="12" customHeight="1">
      <c r="B48" s="7" t="s">
        <v>116</v>
      </c>
      <c r="C48" s="15">
        <f>'część (28)'!H$6</f>
        <v>0</v>
      </c>
      <c r="D48" s="16"/>
    </row>
    <row r="49" spans="2:4" ht="12" customHeight="1">
      <c r="B49" s="7" t="s">
        <v>117</v>
      </c>
      <c r="C49" s="15">
        <f>'część (29)'!H$6</f>
        <v>0</v>
      </c>
      <c r="D49" s="16"/>
    </row>
    <row r="50" spans="2:4" ht="12" customHeight="1">
      <c r="B50" s="7" t="s">
        <v>118</v>
      </c>
      <c r="C50" s="15">
        <f>'część (30)'!H$6</f>
        <v>0</v>
      </c>
      <c r="D50" s="16"/>
    </row>
    <row r="51" spans="2:4" ht="12" customHeight="1">
      <c r="B51" s="7" t="s">
        <v>119</v>
      </c>
      <c r="C51" s="15">
        <f>'część (31)'!H$6</f>
        <v>0</v>
      </c>
      <c r="D51" s="16"/>
    </row>
    <row r="52" spans="2:4" ht="12" customHeight="1">
      <c r="B52" s="7" t="s">
        <v>120</v>
      </c>
      <c r="C52" s="15">
        <f>'część (32)'!H$6</f>
        <v>0</v>
      </c>
      <c r="D52" s="16"/>
    </row>
    <row r="53" spans="2:4" ht="12" customHeight="1">
      <c r="B53" s="7" t="s">
        <v>121</v>
      </c>
      <c r="C53" s="15">
        <f>'część (33)'!H$6</f>
        <v>0</v>
      </c>
      <c r="D53" s="16"/>
    </row>
    <row r="54" spans="2:4" ht="12" customHeight="1">
      <c r="B54" s="7" t="s">
        <v>122</v>
      </c>
      <c r="C54" s="15">
        <f>'część (34)'!H$6</f>
        <v>0</v>
      </c>
      <c r="D54" s="16"/>
    </row>
    <row r="55" spans="2:4" ht="13.5" customHeight="1">
      <c r="B55" s="7" t="s">
        <v>123</v>
      </c>
      <c r="C55" s="15">
        <f>'część (35)'!H$6</f>
        <v>0</v>
      </c>
      <c r="D55" s="16"/>
    </row>
    <row r="56" spans="2:4" ht="12" customHeight="1">
      <c r="B56" s="7" t="s">
        <v>124</v>
      </c>
      <c r="C56" s="15">
        <f>'część (36)'!H$6</f>
        <v>0</v>
      </c>
      <c r="D56" s="16"/>
    </row>
    <row r="57" spans="2:4" ht="12" customHeight="1">
      <c r="B57" s="7" t="s">
        <v>125</v>
      </c>
      <c r="C57" s="15">
        <f>'część (37)'!H$6</f>
        <v>0</v>
      </c>
      <c r="D57" s="16"/>
    </row>
    <row r="58" spans="2:4" ht="12" customHeight="1">
      <c r="B58" s="7" t="s">
        <v>126</v>
      </c>
      <c r="C58" s="15">
        <f>'część (38)'!H$6</f>
        <v>0</v>
      </c>
      <c r="D58" s="16"/>
    </row>
    <row r="59" spans="2:4" ht="12" customHeight="1">
      <c r="B59" s="7" t="s">
        <v>127</v>
      </c>
      <c r="C59" s="15">
        <f>'część (39)'!H$6</f>
        <v>0</v>
      </c>
      <c r="D59" s="16"/>
    </row>
    <row r="60" spans="2:4" ht="12" customHeight="1">
      <c r="B60" s="7" t="s">
        <v>128</v>
      </c>
      <c r="C60" s="15">
        <f>'część (40)'!H$6</f>
        <v>0</v>
      </c>
      <c r="D60" s="16"/>
    </row>
    <row r="61" spans="2:4" ht="12" customHeight="1">
      <c r="B61" s="7" t="s">
        <v>129</v>
      </c>
      <c r="C61" s="15">
        <f>'część (41)'!H$6</f>
        <v>0</v>
      </c>
      <c r="D61" s="16"/>
    </row>
    <row r="62" spans="2:4" ht="12" customHeight="1">
      <c r="B62" s="7" t="s">
        <v>130</v>
      </c>
      <c r="C62" s="15">
        <f>'część (42)'!H$6</f>
        <v>0</v>
      </c>
      <c r="D62" s="16"/>
    </row>
    <row r="63" spans="2:4" ht="12" customHeight="1">
      <c r="B63" s="7" t="s">
        <v>131</v>
      </c>
      <c r="C63" s="15">
        <f>'część (43)'!H$6</f>
        <v>0</v>
      </c>
      <c r="D63" s="16"/>
    </row>
    <row r="64" spans="3:4" ht="17.25" customHeight="1">
      <c r="C64" s="17"/>
      <c r="D64" s="16"/>
    </row>
    <row r="65" spans="1:4" ht="74.25" customHeight="1">
      <c r="A65" s="1" t="s">
        <v>4</v>
      </c>
      <c r="B65" s="115" t="s">
        <v>88</v>
      </c>
      <c r="C65" s="115"/>
      <c r="D65" s="115"/>
    </row>
    <row r="66" spans="1:4" ht="21" customHeight="1">
      <c r="A66" s="1" t="s">
        <v>5</v>
      </c>
      <c r="B66" s="111" t="s">
        <v>65</v>
      </c>
      <c r="C66" s="111"/>
      <c r="D66" s="111"/>
    </row>
    <row r="67" spans="1:4" ht="66.75" customHeight="1">
      <c r="A67" s="1" t="s">
        <v>6</v>
      </c>
      <c r="B67" s="110" t="s">
        <v>341</v>
      </c>
      <c r="C67" s="110"/>
      <c r="D67" s="110"/>
    </row>
    <row r="68" spans="1:4" ht="30" customHeight="1">
      <c r="A68" s="1" t="s">
        <v>35</v>
      </c>
      <c r="B68" s="116" t="s">
        <v>67</v>
      </c>
      <c r="C68" s="116"/>
      <c r="D68" s="116"/>
    </row>
    <row r="69" spans="1:4" s="19" customFormat="1" ht="108" customHeight="1">
      <c r="A69" s="1" t="s">
        <v>42</v>
      </c>
      <c r="B69" s="117" t="s">
        <v>332</v>
      </c>
      <c r="C69" s="114"/>
      <c r="D69" s="114"/>
    </row>
    <row r="70" spans="1:4" s="19" customFormat="1" ht="64.5" customHeight="1">
      <c r="A70" s="1" t="s">
        <v>7</v>
      </c>
      <c r="B70" s="114" t="s">
        <v>135</v>
      </c>
      <c r="C70" s="114"/>
      <c r="D70" s="114"/>
    </row>
    <row r="71" spans="1:4" s="19" customFormat="1" ht="78.75" customHeight="1">
      <c r="A71" s="1" t="s">
        <v>8</v>
      </c>
      <c r="B71" s="120" t="s">
        <v>134</v>
      </c>
      <c r="C71" s="120"/>
      <c r="D71" s="120"/>
    </row>
    <row r="72" spans="1:4" ht="31.5" customHeight="1">
      <c r="A72" s="1" t="s">
        <v>21</v>
      </c>
      <c r="B72" s="114" t="s">
        <v>24</v>
      </c>
      <c r="C72" s="114"/>
      <c r="D72" s="114"/>
    </row>
    <row r="73" spans="1:4" ht="22.5" customHeight="1">
      <c r="A73" s="1" t="s">
        <v>41</v>
      </c>
      <c r="B73" s="118" t="s">
        <v>36</v>
      </c>
      <c r="C73" s="118"/>
      <c r="D73" s="118"/>
    </row>
    <row r="74" spans="1:4" ht="28.5" customHeight="1">
      <c r="A74" s="1" t="s">
        <v>1</v>
      </c>
      <c r="B74" s="114" t="s">
        <v>37</v>
      </c>
      <c r="C74" s="114"/>
      <c r="D74" s="114"/>
    </row>
    <row r="75" spans="1:4" ht="33.75" customHeight="1">
      <c r="A75" s="1" t="s">
        <v>0</v>
      </c>
      <c r="B75" s="114" t="s">
        <v>62</v>
      </c>
      <c r="C75" s="114"/>
      <c r="D75" s="114"/>
    </row>
    <row r="76" spans="2:4" ht="33.75" customHeight="1">
      <c r="B76" s="114" t="s">
        <v>60</v>
      </c>
      <c r="C76" s="114"/>
      <c r="D76" s="114"/>
    </row>
    <row r="77" spans="2:4" ht="14.25" customHeight="1">
      <c r="B77" s="119" t="s">
        <v>61</v>
      </c>
      <c r="C77" s="119"/>
      <c r="D77" s="119"/>
    </row>
    <row r="78" spans="1:4" ht="18" customHeight="1">
      <c r="A78" s="1" t="s">
        <v>79</v>
      </c>
      <c r="B78" s="20" t="s">
        <v>9</v>
      </c>
      <c r="C78" s="11"/>
      <c r="D78" s="1"/>
    </row>
    <row r="79" spans="1:4" ht="18" customHeight="1">
      <c r="A79" s="21"/>
      <c r="B79" s="100" t="s">
        <v>22</v>
      </c>
      <c r="C79" s="105"/>
      <c r="D79" s="101"/>
    </row>
    <row r="80" spans="2:4" ht="18" customHeight="1">
      <c r="B80" s="100" t="s">
        <v>10</v>
      </c>
      <c r="C80" s="101"/>
      <c r="D80" s="5"/>
    </row>
    <row r="81" spans="2:4" ht="12.75" customHeight="1">
      <c r="B81" s="103"/>
      <c r="C81" s="104"/>
      <c r="D81" s="7"/>
    </row>
    <row r="82" spans="2:4" ht="15.75" customHeight="1">
      <c r="B82" s="103"/>
      <c r="C82" s="104"/>
      <c r="D82" s="7"/>
    </row>
    <row r="83" spans="2:4" ht="9.75" customHeight="1">
      <c r="B83" s="22" t="s">
        <v>12</v>
      </c>
      <c r="C83" s="22"/>
      <c r="D83" s="2"/>
    </row>
    <row r="84" spans="2:4" ht="18" customHeight="1">
      <c r="B84" s="100" t="s">
        <v>23</v>
      </c>
      <c r="C84" s="105"/>
      <c r="D84" s="101"/>
    </row>
    <row r="85" spans="2:4" ht="18" customHeight="1">
      <c r="B85" s="23" t="s">
        <v>10</v>
      </c>
      <c r="C85" s="24" t="s">
        <v>11</v>
      </c>
      <c r="D85" s="25" t="s">
        <v>13</v>
      </c>
    </row>
    <row r="86" spans="2:4" ht="15.75" customHeight="1">
      <c r="B86" s="26"/>
      <c r="C86" s="27"/>
      <c r="D86" s="28"/>
    </row>
    <row r="87" spans="2:4" ht="18" customHeight="1">
      <c r="B87" s="26"/>
      <c r="C87" s="27"/>
      <c r="D87" s="28"/>
    </row>
    <row r="88" spans="2:4" ht="0.75" customHeight="1">
      <c r="B88" s="22"/>
      <c r="C88" s="22"/>
      <c r="D88" s="2"/>
    </row>
    <row r="89" spans="2:4" ht="18" customHeight="1">
      <c r="B89" s="100" t="s">
        <v>25</v>
      </c>
      <c r="C89" s="105"/>
      <c r="D89" s="101"/>
    </row>
    <row r="90" spans="2:4" ht="18" customHeight="1">
      <c r="B90" s="100" t="s">
        <v>14</v>
      </c>
      <c r="C90" s="101"/>
      <c r="D90" s="5"/>
    </row>
    <row r="91" spans="2:4" ht="18" customHeight="1">
      <c r="B91" s="102"/>
      <c r="C91" s="102"/>
      <c r="D91" s="7"/>
    </row>
    <row r="92" spans="2:4" ht="34.5" customHeight="1">
      <c r="B92" s="18"/>
      <c r="C92" s="29"/>
      <c r="D92" s="29"/>
    </row>
  </sheetData>
  <sheetProtection/>
  <mergeCells count="32">
    <mergeCell ref="B74:D74"/>
    <mergeCell ref="B73:D73"/>
    <mergeCell ref="B76:D76"/>
    <mergeCell ref="B75:D75"/>
    <mergeCell ref="B79:D79"/>
    <mergeCell ref="C15:D15"/>
    <mergeCell ref="B72:D72"/>
    <mergeCell ref="B77:D77"/>
    <mergeCell ref="B71:D71"/>
    <mergeCell ref="C12:D12"/>
    <mergeCell ref="B70:D70"/>
    <mergeCell ref="B65:D65"/>
    <mergeCell ref="B18:D18"/>
    <mergeCell ref="B68:D68"/>
    <mergeCell ref="B69:D69"/>
    <mergeCell ref="C6:D6"/>
    <mergeCell ref="C13:D13"/>
    <mergeCell ref="C11:D11"/>
    <mergeCell ref="C14:D14"/>
    <mergeCell ref="C8:D8"/>
    <mergeCell ref="B67:D67"/>
    <mergeCell ref="B66:D66"/>
    <mergeCell ref="C16:D16"/>
    <mergeCell ref="C9:D9"/>
    <mergeCell ref="C10:D10"/>
    <mergeCell ref="B80:C80"/>
    <mergeCell ref="B91:C91"/>
    <mergeCell ref="B81:C81"/>
    <mergeCell ref="B82:C82"/>
    <mergeCell ref="B84:D84"/>
    <mergeCell ref="B90:C90"/>
    <mergeCell ref="B89:D89"/>
  </mergeCells>
  <printOptions horizontalCentered="1"/>
  <pageMargins left="0.25" right="0.25" top="0.75" bottom="0.75" header="0.3" footer="0.3"/>
  <pageSetup fitToHeight="0" fitToWidth="1" horizontalDpi="600" verticalDpi="600" orientation="portrait" paperSize="9" scale="93" r:id="rId1"/>
  <rowBreaks count="2" manualBreakCount="2">
    <brk id="55" max="4" man="1"/>
    <brk id="77" max="4" man="1"/>
  </rowBreaks>
</worksheet>
</file>

<file path=xl/worksheets/sheet10.xml><?xml version="1.0" encoding="utf-8"?>
<worksheet xmlns="http://schemas.openxmlformats.org/spreadsheetml/2006/main" xmlns:r="http://schemas.openxmlformats.org/officeDocument/2006/relationships">
  <sheetPr>
    <pageSetUpPr fitToPage="1"/>
  </sheetPr>
  <dimension ref="A1:T62"/>
  <sheetViews>
    <sheetView showGridLines="0" zoomScaleSheetLayoutView="80" zoomScalePageLayoutView="85" workbookViewId="0" topLeftCell="A1">
      <selection activeCell="F26" sqref="F26"/>
    </sheetView>
  </sheetViews>
  <sheetFormatPr defaultColWidth="9.00390625" defaultRowHeight="12.75"/>
  <cols>
    <col min="1" max="1" width="5.125" style="11" customWidth="1"/>
    <col min="2" max="2" width="22.00390625" style="11" customWidth="1"/>
    <col min="3" max="3" width="17.375" style="11" customWidth="1"/>
    <col min="4" max="4" width="37.7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9</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67.5" customHeight="1">
      <c r="A11" s="7" t="s">
        <v>3</v>
      </c>
      <c r="B11" s="45" t="s">
        <v>308</v>
      </c>
      <c r="C11" s="45" t="s">
        <v>96</v>
      </c>
      <c r="D11" s="45" t="s">
        <v>169</v>
      </c>
      <c r="E11" s="46">
        <v>3000</v>
      </c>
      <c r="F11" s="89" t="s">
        <v>43</v>
      </c>
      <c r="G11" s="39" t="s">
        <v>91</v>
      </c>
      <c r="H11" s="40"/>
      <c r="I11" s="40"/>
      <c r="J11" s="41"/>
      <c r="K11" s="39"/>
      <c r="L11" s="39" t="str">
        <f>IF(K11=0,"0,00",IF(K11&gt;0,ROUND(E11/K11,2)))</f>
        <v>0,00</v>
      </c>
      <c r="M11" s="42">
        <v>0</v>
      </c>
      <c r="N11" s="43">
        <f>ROUND(L11*ROUND(M11,2),2)</f>
        <v>0</v>
      </c>
    </row>
    <row r="12" spans="1:14" ht="67.5" customHeight="1">
      <c r="A12" s="7" t="s">
        <v>4</v>
      </c>
      <c r="B12" s="45" t="s">
        <v>308</v>
      </c>
      <c r="C12" s="45" t="s">
        <v>110</v>
      </c>
      <c r="D12" s="45" t="s">
        <v>169</v>
      </c>
      <c r="E12" s="46">
        <v>114000</v>
      </c>
      <c r="F12" s="49" t="s">
        <v>43</v>
      </c>
      <c r="G12" s="39" t="s">
        <v>91</v>
      </c>
      <c r="H12" s="40"/>
      <c r="I12" s="40"/>
      <c r="J12" s="41"/>
      <c r="K12" s="39"/>
      <c r="L12" s="39" t="str">
        <f>IF(K12=0,"0,00",IF(K12&gt;0,ROUND(E12/K12,2)))</f>
        <v>0,00</v>
      </c>
      <c r="M12" s="42">
        <v>0</v>
      </c>
      <c r="N12" s="43">
        <f>ROUND(L12*ROUND(M12,2),2)</f>
        <v>0</v>
      </c>
    </row>
    <row r="13" spans="1:14" ht="15.75" customHeight="1">
      <c r="A13" s="1"/>
      <c r="B13" s="128"/>
      <c r="C13" s="128"/>
      <c r="D13" s="128"/>
      <c r="E13" s="128"/>
      <c r="F13" s="128"/>
      <c r="G13" s="128"/>
      <c r="H13" s="128"/>
      <c r="I13" s="128"/>
      <c r="J13" s="128"/>
      <c r="K13" s="128"/>
      <c r="L13" s="128"/>
      <c r="M13" s="128"/>
      <c r="N13" s="128"/>
    </row>
    <row r="14" spans="2:17" ht="15" customHeight="1">
      <c r="B14" s="132" t="s">
        <v>305</v>
      </c>
      <c r="C14" s="132"/>
      <c r="D14" s="132"/>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sheetData>
  <sheetProtection/>
  <mergeCells count="4">
    <mergeCell ref="B14:D14"/>
    <mergeCell ref="G2:I2"/>
    <mergeCell ref="H6:I6"/>
    <mergeCell ref="B13:N13"/>
  </mergeCells>
  <printOptions horizontalCentered="1"/>
  <pageMargins left="0.25" right="0.25" top="0.75" bottom="0.75" header="0.3" footer="0.3"/>
  <pageSetup fitToHeight="0" fitToWidth="1"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T65"/>
  <sheetViews>
    <sheetView showGridLines="0" zoomScaleSheetLayoutView="80" zoomScalePageLayoutView="85" workbookViewId="0" topLeftCell="A1">
      <selection activeCell="D22" sqref="D22"/>
    </sheetView>
  </sheetViews>
  <sheetFormatPr defaultColWidth="9.00390625" defaultRowHeight="12.75"/>
  <cols>
    <col min="1" max="1" width="5.125" style="11" customWidth="1"/>
    <col min="2" max="2" width="22.00390625" style="11" customWidth="1"/>
    <col min="3" max="3" width="17.375" style="11" customWidth="1"/>
    <col min="4" max="4" width="37.7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10</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92.25" customHeight="1">
      <c r="A11" s="7" t="s">
        <v>3</v>
      </c>
      <c r="B11" s="45" t="s">
        <v>170</v>
      </c>
      <c r="C11" s="45" t="s">
        <v>92</v>
      </c>
      <c r="D11" s="45" t="s">
        <v>171</v>
      </c>
      <c r="E11" s="46">
        <v>1100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1:14" ht="12.75" customHeight="1">
      <c r="A13" s="1"/>
      <c r="B13" s="126"/>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T67"/>
  <sheetViews>
    <sheetView showGridLines="0" zoomScaleSheetLayoutView="80" zoomScalePageLayoutView="85" workbookViewId="0" topLeftCell="A11">
      <selection activeCell="F24" sqref="F24"/>
    </sheetView>
  </sheetViews>
  <sheetFormatPr defaultColWidth="9.00390625" defaultRowHeight="12.75"/>
  <cols>
    <col min="1" max="1" width="5.125" style="11" customWidth="1"/>
    <col min="2" max="2" width="22.00390625" style="11" customWidth="1"/>
    <col min="3" max="3" width="17.375" style="11" customWidth="1"/>
    <col min="4" max="4" width="37.7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11</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SUM(N11:N16)</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135" customHeight="1">
      <c r="A11" s="7" t="s">
        <v>3</v>
      </c>
      <c r="B11" s="45" t="s">
        <v>172</v>
      </c>
      <c r="C11" s="53" t="s">
        <v>173</v>
      </c>
      <c r="D11" s="53" t="s">
        <v>174</v>
      </c>
      <c r="E11" s="82">
        <v>200</v>
      </c>
      <c r="F11" s="89" t="s">
        <v>43</v>
      </c>
      <c r="G11" s="39" t="s">
        <v>91</v>
      </c>
      <c r="H11" s="40"/>
      <c r="I11" s="40"/>
      <c r="J11" s="41"/>
      <c r="K11" s="39"/>
      <c r="L11" s="39" t="str">
        <f aca="true" t="shared" si="0" ref="L11:L16">IF(K11=0,"0,00",IF(K11&gt;0,ROUND(E11/K11,2)))</f>
        <v>0,00</v>
      </c>
      <c r="M11" s="42">
        <v>0</v>
      </c>
      <c r="N11" s="43">
        <f aca="true" t="shared" si="1" ref="N11:N16">ROUND(L11*ROUND(M11,2),2)</f>
        <v>0</v>
      </c>
    </row>
    <row r="12" spans="1:14" ht="67.5" customHeight="1">
      <c r="A12" s="7" t="s">
        <v>4</v>
      </c>
      <c r="B12" s="97" t="s">
        <v>334</v>
      </c>
      <c r="C12" s="53" t="s">
        <v>175</v>
      </c>
      <c r="D12" s="53" t="s">
        <v>176</v>
      </c>
      <c r="E12" s="82">
        <v>800</v>
      </c>
      <c r="F12" s="89" t="s">
        <v>43</v>
      </c>
      <c r="G12" s="39" t="s">
        <v>91</v>
      </c>
      <c r="H12" s="40"/>
      <c r="I12" s="40"/>
      <c r="J12" s="41"/>
      <c r="K12" s="39"/>
      <c r="L12" s="39" t="str">
        <f t="shared" si="0"/>
        <v>0,00</v>
      </c>
      <c r="M12" s="42">
        <v>0</v>
      </c>
      <c r="N12" s="43">
        <f t="shared" si="1"/>
        <v>0</v>
      </c>
    </row>
    <row r="13" spans="1:14" ht="67.5" customHeight="1">
      <c r="A13" s="7" t="s">
        <v>5</v>
      </c>
      <c r="B13" s="97" t="s">
        <v>334</v>
      </c>
      <c r="C13" s="53" t="s">
        <v>177</v>
      </c>
      <c r="D13" s="53" t="s">
        <v>176</v>
      </c>
      <c r="E13" s="82">
        <v>1000</v>
      </c>
      <c r="F13" s="89" t="s">
        <v>43</v>
      </c>
      <c r="G13" s="39" t="s">
        <v>91</v>
      </c>
      <c r="H13" s="40"/>
      <c r="I13" s="40"/>
      <c r="J13" s="41"/>
      <c r="K13" s="39"/>
      <c r="L13" s="39" t="str">
        <f t="shared" si="0"/>
        <v>0,00</v>
      </c>
      <c r="M13" s="42">
        <v>0</v>
      </c>
      <c r="N13" s="43">
        <f t="shared" si="1"/>
        <v>0</v>
      </c>
    </row>
    <row r="14" spans="1:14" ht="67.5" customHeight="1">
      <c r="A14" s="7" t="s">
        <v>6</v>
      </c>
      <c r="B14" s="97" t="s">
        <v>333</v>
      </c>
      <c r="C14" s="53" t="s">
        <v>178</v>
      </c>
      <c r="D14" s="53" t="s">
        <v>179</v>
      </c>
      <c r="E14" s="82">
        <v>600</v>
      </c>
      <c r="F14" s="89" t="s">
        <v>43</v>
      </c>
      <c r="G14" s="39" t="s">
        <v>91</v>
      </c>
      <c r="H14" s="40"/>
      <c r="I14" s="40"/>
      <c r="J14" s="41"/>
      <c r="K14" s="39"/>
      <c r="L14" s="39" t="str">
        <f t="shared" si="0"/>
        <v>0,00</v>
      </c>
      <c r="M14" s="42">
        <v>0</v>
      </c>
      <c r="N14" s="43">
        <f t="shared" si="1"/>
        <v>0</v>
      </c>
    </row>
    <row r="15" spans="1:14" ht="67.5" customHeight="1">
      <c r="A15" s="7" t="s">
        <v>35</v>
      </c>
      <c r="B15" s="97" t="s">
        <v>333</v>
      </c>
      <c r="C15" s="53" t="s">
        <v>180</v>
      </c>
      <c r="D15" s="53" t="s">
        <v>181</v>
      </c>
      <c r="E15" s="82">
        <v>3200</v>
      </c>
      <c r="F15" s="89" t="s">
        <v>43</v>
      </c>
      <c r="G15" s="39" t="s">
        <v>91</v>
      </c>
      <c r="H15" s="40"/>
      <c r="I15" s="40"/>
      <c r="J15" s="41"/>
      <c r="K15" s="39"/>
      <c r="L15" s="39" t="str">
        <f t="shared" si="0"/>
        <v>0,00</v>
      </c>
      <c r="M15" s="42">
        <v>0</v>
      </c>
      <c r="N15" s="43">
        <f t="shared" si="1"/>
        <v>0</v>
      </c>
    </row>
    <row r="16" spans="1:14" ht="72" customHeight="1">
      <c r="A16" s="7" t="s">
        <v>42</v>
      </c>
      <c r="B16" s="45" t="s">
        <v>325</v>
      </c>
      <c r="C16" s="53" t="s">
        <v>182</v>
      </c>
      <c r="D16" s="53" t="s">
        <v>183</v>
      </c>
      <c r="E16" s="82">
        <v>1000</v>
      </c>
      <c r="F16" s="89" t="s">
        <v>43</v>
      </c>
      <c r="G16" s="39" t="s">
        <v>91</v>
      </c>
      <c r="H16" s="40"/>
      <c r="I16" s="40"/>
      <c r="J16" s="41"/>
      <c r="K16" s="39"/>
      <c r="L16" s="39" t="str">
        <f t="shared" si="0"/>
        <v>0,00</v>
      </c>
      <c r="M16" s="42">
        <v>0</v>
      </c>
      <c r="N16" s="43">
        <f t="shared" si="1"/>
        <v>0</v>
      </c>
    </row>
    <row r="17" spans="1:14" ht="12.75" customHeight="1">
      <c r="A17" s="1"/>
      <c r="B17" s="128"/>
      <c r="C17" s="128"/>
      <c r="D17" s="128"/>
      <c r="E17" s="128"/>
      <c r="F17" s="128"/>
      <c r="G17" s="128"/>
      <c r="H17" s="128"/>
      <c r="I17" s="128"/>
      <c r="J17" s="128"/>
      <c r="K17" s="128"/>
      <c r="L17" s="128"/>
      <c r="M17" s="128"/>
      <c r="N17" s="128"/>
    </row>
    <row r="18" spans="2:17" ht="15">
      <c r="B18" s="125"/>
      <c r="C18" s="125"/>
      <c r="D18" s="125"/>
      <c r="E18" s="125"/>
      <c r="F18" s="125"/>
      <c r="Q18" s="11"/>
    </row>
    <row r="19" spans="2:17" ht="29.25" customHeight="1">
      <c r="B19" s="111" t="s">
        <v>326</v>
      </c>
      <c r="C19" s="111"/>
      <c r="D19" s="111"/>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row r="66" ht="15">
      <c r="Q66" s="11"/>
    </row>
    <row r="67" ht="15">
      <c r="Q67" s="11"/>
    </row>
  </sheetData>
  <sheetProtection/>
  <mergeCells count="5">
    <mergeCell ref="B19:D19"/>
    <mergeCell ref="B18:F18"/>
    <mergeCell ref="G2:I2"/>
    <mergeCell ref="H6:I6"/>
    <mergeCell ref="B17:N17"/>
  </mergeCells>
  <printOptions horizontalCentered="1"/>
  <pageMargins left="0.25" right="0.25" top="0.75" bottom="0.75" header="0.3" footer="0.3"/>
  <pageSetup fitToHeight="0" fitToWidth="1"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sheetPr>
    <pageSetUpPr fitToPage="1"/>
  </sheetPr>
  <dimension ref="A1:T40"/>
  <sheetViews>
    <sheetView showGridLines="0" zoomScale="90" zoomScaleNormal="90" zoomScaleSheetLayoutView="80" zoomScalePageLayoutView="80" workbookViewId="0" topLeftCell="A11">
      <selection activeCell="G25" sqref="G25"/>
    </sheetView>
  </sheetViews>
  <sheetFormatPr defaultColWidth="9.00390625" defaultRowHeight="12.75"/>
  <cols>
    <col min="1" max="1" width="5.125" style="11" customWidth="1"/>
    <col min="2" max="2" width="24.75390625" style="11" customWidth="1"/>
    <col min="3" max="3" width="12.125" style="11" customWidth="1"/>
    <col min="4" max="4" width="41.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12</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SUM(N11:N14)</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116.25" customHeight="1">
      <c r="A11" s="49" t="s">
        <v>3</v>
      </c>
      <c r="B11" s="45" t="s">
        <v>184</v>
      </c>
      <c r="C11" s="45" t="s">
        <v>185</v>
      </c>
      <c r="D11" s="45" t="s">
        <v>186</v>
      </c>
      <c r="E11" s="46">
        <v>6200</v>
      </c>
      <c r="F11" s="50" t="s">
        <v>43</v>
      </c>
      <c r="G11" s="39" t="s">
        <v>55</v>
      </c>
      <c r="H11" s="6"/>
      <c r="I11" s="6"/>
      <c r="J11" s="7"/>
      <c r="K11" s="6"/>
      <c r="L11" s="39" t="str">
        <f>IF(K11=0,"0,00",IF(K11&gt;0,ROUND(E11/K11,2)))</f>
        <v>0,00</v>
      </c>
      <c r="M11" s="48">
        <v>0</v>
      </c>
      <c r="N11" s="43">
        <f>ROUND(L11*ROUND(M11,2),2)</f>
        <v>0</v>
      </c>
    </row>
    <row r="12" spans="1:14" s="20" customFormat="1" ht="117.75" customHeight="1">
      <c r="A12" s="49" t="s">
        <v>4</v>
      </c>
      <c r="B12" s="45" t="s">
        <v>184</v>
      </c>
      <c r="C12" s="45" t="s">
        <v>187</v>
      </c>
      <c r="D12" s="45" t="s">
        <v>186</v>
      </c>
      <c r="E12" s="46">
        <v>15500</v>
      </c>
      <c r="F12" s="50" t="s">
        <v>43</v>
      </c>
      <c r="G12" s="39" t="s">
        <v>55</v>
      </c>
      <c r="H12" s="6"/>
      <c r="I12" s="6"/>
      <c r="J12" s="7"/>
      <c r="K12" s="6"/>
      <c r="L12" s="39" t="str">
        <f>IF(K12=0,"0,00",IF(K12&gt;0,ROUND(E12/K12,2)))</f>
        <v>0,00</v>
      </c>
      <c r="M12" s="48">
        <v>0</v>
      </c>
      <c r="N12" s="43">
        <f>ROUND(L12*ROUND(M12,2),2)</f>
        <v>0</v>
      </c>
    </row>
    <row r="13" spans="1:14" s="20" customFormat="1" ht="115.5" customHeight="1">
      <c r="A13" s="49" t="s">
        <v>5</v>
      </c>
      <c r="B13" s="45" t="s">
        <v>184</v>
      </c>
      <c r="C13" s="45" t="s">
        <v>188</v>
      </c>
      <c r="D13" s="45" t="s">
        <v>186</v>
      </c>
      <c r="E13" s="46">
        <v>9000</v>
      </c>
      <c r="F13" s="50" t="s">
        <v>43</v>
      </c>
      <c r="G13" s="39" t="s">
        <v>55</v>
      </c>
      <c r="H13" s="6"/>
      <c r="I13" s="6"/>
      <c r="J13" s="7"/>
      <c r="K13" s="6"/>
      <c r="L13" s="39" t="str">
        <f>IF(K13=0,"0,00",IF(K13&gt;0,ROUND(E13/K13,2)))</f>
        <v>0,00</v>
      </c>
      <c r="M13" s="48">
        <v>0</v>
      </c>
      <c r="N13" s="43">
        <f>ROUND(L13*ROUND(M13,2),2)</f>
        <v>0</v>
      </c>
    </row>
    <row r="14" spans="1:14" s="20" customFormat="1" ht="114.75" customHeight="1">
      <c r="A14" s="49" t="s">
        <v>6</v>
      </c>
      <c r="B14" s="45" t="s">
        <v>184</v>
      </c>
      <c r="C14" s="45" t="s">
        <v>189</v>
      </c>
      <c r="D14" s="45" t="s">
        <v>190</v>
      </c>
      <c r="E14" s="46">
        <v>6200</v>
      </c>
      <c r="F14" s="50" t="s">
        <v>43</v>
      </c>
      <c r="G14" s="39" t="s">
        <v>55</v>
      </c>
      <c r="H14" s="6"/>
      <c r="I14" s="6"/>
      <c r="J14" s="7"/>
      <c r="K14" s="6"/>
      <c r="L14" s="39" t="str">
        <f>IF(K14=0,"0,00",IF(K14&gt;0,ROUND(E14/K14,2)))</f>
        <v>0,00</v>
      </c>
      <c r="M14" s="48">
        <v>0</v>
      </c>
      <c r="N14" s="43">
        <f>ROUND(L14*ROUND(M14,2),2)</f>
        <v>0</v>
      </c>
    </row>
    <row r="15" spans="2:14" ht="15" customHeight="1">
      <c r="B15" s="122"/>
      <c r="C15" s="122"/>
      <c r="D15" s="122"/>
      <c r="E15" s="122"/>
      <c r="F15" s="122"/>
      <c r="G15" s="122"/>
      <c r="H15" s="122"/>
      <c r="I15" s="122"/>
      <c r="J15" s="122"/>
      <c r="K15" s="122"/>
      <c r="L15" s="122"/>
      <c r="M15" s="122"/>
      <c r="N15" s="122"/>
    </row>
    <row r="16" spans="2:17" ht="27" customHeight="1">
      <c r="B16" s="111" t="s">
        <v>327</v>
      </c>
      <c r="C16" s="111"/>
      <c r="D16" s="111"/>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sheetData>
  <sheetProtection/>
  <mergeCells count="4">
    <mergeCell ref="G2:I2"/>
    <mergeCell ref="H6:I6"/>
    <mergeCell ref="B15:N15"/>
    <mergeCell ref="B16:D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T42"/>
  <sheetViews>
    <sheetView showGridLines="0" zoomScaleSheetLayoutView="80" zoomScalePageLayoutView="80" workbookViewId="0" topLeftCell="A1">
      <selection activeCell="B13" sqref="B13:G13"/>
    </sheetView>
  </sheetViews>
  <sheetFormatPr defaultColWidth="9.00390625" defaultRowHeight="12.75"/>
  <cols>
    <col min="1" max="1" width="5.125" style="11" customWidth="1"/>
    <col min="2" max="2" width="24.75390625" style="11" customWidth="1"/>
    <col min="3" max="3" width="12.1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13</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51.75" customHeight="1">
      <c r="A11" s="49" t="s">
        <v>3</v>
      </c>
      <c r="B11" s="53" t="s">
        <v>193</v>
      </c>
      <c r="C11" s="53" t="s">
        <v>164</v>
      </c>
      <c r="D11" s="53" t="s">
        <v>191</v>
      </c>
      <c r="E11" s="46">
        <v>86500</v>
      </c>
      <c r="F11" s="50" t="s">
        <v>43</v>
      </c>
      <c r="G11" s="39" t="s">
        <v>55</v>
      </c>
      <c r="H11" s="6"/>
      <c r="I11" s="6"/>
      <c r="J11" s="7"/>
      <c r="K11" s="6"/>
      <c r="L11" s="39" t="str">
        <f>IF(K11=0,"0,00",IF(K11&gt;0,ROUND(E11/K11,2)))</f>
        <v>0,00</v>
      </c>
      <c r="M11" s="48">
        <v>0</v>
      </c>
      <c r="N11" s="43">
        <f>ROUND(L11*ROUND(M11,2),2)</f>
        <v>0</v>
      </c>
    </row>
    <row r="12" spans="1:14" s="20" customFormat="1" ht="51.75" customHeight="1">
      <c r="A12" s="49" t="s">
        <v>4</v>
      </c>
      <c r="B12" s="62" t="s">
        <v>193</v>
      </c>
      <c r="C12" s="62" t="s">
        <v>192</v>
      </c>
      <c r="D12" s="62" t="s">
        <v>169</v>
      </c>
      <c r="E12" s="59">
        <v>47000</v>
      </c>
      <c r="F12" s="50" t="s">
        <v>43</v>
      </c>
      <c r="G12" s="39" t="s">
        <v>55</v>
      </c>
      <c r="H12" s="6"/>
      <c r="I12" s="6"/>
      <c r="J12" s="7"/>
      <c r="K12" s="6"/>
      <c r="L12" s="39" t="str">
        <f>IF(K12=0,"0,00",IF(K12&gt;0,ROUND(E12/K12,2)))</f>
        <v>0,00</v>
      </c>
      <c r="M12" s="48">
        <v>0</v>
      </c>
      <c r="N12" s="43">
        <f>ROUND(L12*ROUND(M12,2),2)</f>
        <v>0</v>
      </c>
    </row>
    <row r="13" spans="2:7" ht="15">
      <c r="B13" s="130"/>
      <c r="C13" s="131"/>
      <c r="D13" s="131"/>
      <c r="E13" s="131"/>
      <c r="F13" s="131"/>
      <c r="G13" s="131"/>
    </row>
    <row r="14" spans="2:14" ht="15" customHeight="1">
      <c r="B14" s="122" t="s">
        <v>81</v>
      </c>
      <c r="C14" s="122"/>
      <c r="D14" s="122"/>
      <c r="E14" s="122"/>
      <c r="F14" s="122"/>
      <c r="G14" s="122"/>
      <c r="H14" s="122"/>
      <c r="I14" s="122"/>
      <c r="J14" s="122"/>
      <c r="K14" s="122"/>
      <c r="L14" s="122"/>
      <c r="M14" s="122"/>
      <c r="N14" s="122"/>
    </row>
    <row r="15" spans="2:7" ht="13.5" customHeight="1">
      <c r="B15" s="129"/>
      <c r="C15" s="129"/>
      <c r="D15" s="129"/>
      <c r="E15" s="129"/>
      <c r="F15" s="129"/>
      <c r="G15" s="129"/>
    </row>
    <row r="16" spans="2:17" ht="20.25" customHeight="1">
      <c r="B16" s="111"/>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sheetData>
  <sheetProtection/>
  <mergeCells count="6">
    <mergeCell ref="G2:I2"/>
    <mergeCell ref="H6:I6"/>
    <mergeCell ref="B13:G13"/>
    <mergeCell ref="B14:N14"/>
    <mergeCell ref="B15:G15"/>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tabColor rgb="FFC00000"/>
    <pageSetUpPr fitToPage="1"/>
  </sheetPr>
  <dimension ref="A1:T43"/>
  <sheetViews>
    <sheetView showGridLines="0" zoomScaleSheetLayoutView="80" zoomScalePageLayoutView="80" workbookViewId="0" topLeftCell="A1">
      <selection activeCell="D18" sqref="D18"/>
    </sheetView>
  </sheetViews>
  <sheetFormatPr defaultColWidth="9.00390625" defaultRowHeight="12.75"/>
  <cols>
    <col min="1" max="1" width="5.125" style="11" customWidth="1"/>
    <col min="2" max="2" width="24.75390625" style="11" customWidth="1"/>
    <col min="3" max="3" width="19.003906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14</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SUM(N11:N14)</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51.75" customHeight="1">
      <c r="A11" s="49" t="s">
        <v>3</v>
      </c>
      <c r="B11" s="53" t="s">
        <v>309</v>
      </c>
      <c r="C11" s="53" t="s">
        <v>194</v>
      </c>
      <c r="D11" s="53" t="s">
        <v>195</v>
      </c>
      <c r="E11" s="46">
        <v>200</v>
      </c>
      <c r="F11" s="50" t="s">
        <v>43</v>
      </c>
      <c r="G11" s="39" t="s">
        <v>55</v>
      </c>
      <c r="H11" s="6"/>
      <c r="I11" s="6"/>
      <c r="J11" s="7"/>
      <c r="K11" s="6"/>
      <c r="L11" s="39" t="str">
        <f>IF(K11=0,"0,00",IF(K11&gt;0,ROUND(E11/K11,2)))</f>
        <v>0,00</v>
      </c>
      <c r="M11" s="48">
        <v>0</v>
      </c>
      <c r="N11" s="43">
        <f>ROUND(L11*ROUND(M11,2),2)</f>
        <v>0</v>
      </c>
    </row>
    <row r="12" spans="1:14" s="20" customFormat="1" ht="51.75" customHeight="1">
      <c r="A12" s="49" t="s">
        <v>4</v>
      </c>
      <c r="B12" s="63" t="s">
        <v>309</v>
      </c>
      <c r="C12" s="54" t="s">
        <v>196</v>
      </c>
      <c r="D12" s="63" t="s">
        <v>195</v>
      </c>
      <c r="E12" s="46">
        <v>5500</v>
      </c>
      <c r="F12" s="50" t="s">
        <v>43</v>
      </c>
      <c r="G12" s="39" t="s">
        <v>55</v>
      </c>
      <c r="H12" s="6"/>
      <c r="I12" s="6"/>
      <c r="J12" s="7"/>
      <c r="K12" s="6"/>
      <c r="L12" s="39" t="str">
        <f>IF(K12=0,"0,00",IF(K12&gt;0,ROUND(E12/K12,2)))</f>
        <v>0,00</v>
      </c>
      <c r="M12" s="48">
        <v>0</v>
      </c>
      <c r="N12" s="43">
        <f>ROUND(L12*ROUND(M12,2),2)</f>
        <v>0</v>
      </c>
    </row>
    <row r="13" spans="1:14" s="20" customFormat="1" ht="51.75" customHeight="1">
      <c r="A13" s="49" t="s">
        <v>5</v>
      </c>
      <c r="B13" s="63" t="s">
        <v>345</v>
      </c>
      <c r="C13" s="54" t="s">
        <v>197</v>
      </c>
      <c r="D13" s="63" t="s">
        <v>195</v>
      </c>
      <c r="E13" s="52">
        <v>1000</v>
      </c>
      <c r="F13" s="50" t="s">
        <v>43</v>
      </c>
      <c r="G13" s="39" t="s">
        <v>55</v>
      </c>
      <c r="H13" s="6"/>
      <c r="I13" s="6"/>
      <c r="J13" s="7"/>
      <c r="K13" s="6"/>
      <c r="L13" s="39" t="str">
        <f>IF(K13=0,"0,00",IF(K13&gt;0,ROUND(E13/K13,2)))</f>
        <v>0,00</v>
      </c>
      <c r="M13" s="48">
        <v>0</v>
      </c>
      <c r="N13" s="43">
        <f>ROUND(L13*ROUND(M13,2),2)</f>
        <v>0</v>
      </c>
    </row>
    <row r="14" spans="1:14" s="20" customFormat="1" ht="61.5" customHeight="1">
      <c r="A14" s="49" t="s">
        <v>6</v>
      </c>
      <c r="B14" s="70" t="s">
        <v>345</v>
      </c>
      <c r="C14" s="71" t="s">
        <v>198</v>
      </c>
      <c r="D14" s="53" t="s">
        <v>195</v>
      </c>
      <c r="E14" s="72">
        <v>1000</v>
      </c>
      <c r="F14" s="50" t="s">
        <v>43</v>
      </c>
      <c r="G14" s="39" t="s">
        <v>55</v>
      </c>
      <c r="H14" s="6"/>
      <c r="I14" s="6"/>
      <c r="J14" s="7"/>
      <c r="K14" s="6"/>
      <c r="L14" s="39" t="str">
        <f>IF(K14=0,"0,00",IF(K14&gt;0,ROUND(E14/K14,2)))</f>
        <v>0,00</v>
      </c>
      <c r="M14" s="48">
        <v>0</v>
      </c>
      <c r="N14" s="43">
        <f>ROUND(L14*ROUND(M14,2),2)</f>
        <v>0</v>
      </c>
    </row>
    <row r="15" spans="2:14" ht="15" customHeight="1">
      <c r="B15" s="122"/>
      <c r="C15" s="122"/>
      <c r="D15" s="122"/>
      <c r="E15" s="122"/>
      <c r="F15" s="122"/>
      <c r="G15" s="122"/>
      <c r="H15" s="122"/>
      <c r="I15" s="122"/>
      <c r="J15" s="122"/>
      <c r="K15" s="122"/>
      <c r="L15" s="122"/>
      <c r="M15" s="122"/>
      <c r="N15" s="122"/>
    </row>
    <row r="16" spans="2:7" ht="19.5" customHeight="1">
      <c r="B16" s="129" t="s">
        <v>81</v>
      </c>
      <c r="C16" s="129"/>
      <c r="D16" s="129"/>
      <c r="E16" s="129"/>
      <c r="F16" s="129"/>
      <c r="G16" s="129"/>
    </row>
    <row r="17" spans="2:17" ht="20.25" customHeight="1">
      <c r="B17" s="111"/>
      <c r="C17" s="138"/>
      <c r="D17" s="138"/>
      <c r="E17" s="138"/>
      <c r="F17" s="138"/>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sheetData>
  <sheetProtection/>
  <mergeCells count="5">
    <mergeCell ref="G2:I2"/>
    <mergeCell ref="H6:I6"/>
    <mergeCell ref="B15:N15"/>
    <mergeCell ref="B16:G1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pageSetUpPr fitToPage="1"/>
  </sheetPr>
  <dimension ref="A1:T62"/>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2.00390625" style="11" customWidth="1"/>
    <col min="3" max="3" width="17.375" style="11" customWidth="1"/>
    <col min="4" max="4" width="37.7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15</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64.5" customHeight="1">
      <c r="A11" s="7" t="s">
        <v>3</v>
      </c>
      <c r="B11" s="63" t="s">
        <v>310</v>
      </c>
      <c r="C11" s="63" t="s">
        <v>199</v>
      </c>
      <c r="D11" s="63" t="s">
        <v>200</v>
      </c>
      <c r="E11" s="46">
        <v>1500</v>
      </c>
      <c r="F11" s="89" t="s">
        <v>68</v>
      </c>
      <c r="G11" s="39" t="s">
        <v>91</v>
      </c>
      <c r="H11" s="40"/>
      <c r="I11" s="40"/>
      <c r="J11" s="41"/>
      <c r="K11" s="39"/>
      <c r="L11" s="39" t="str">
        <f>IF(K11=0,"0,00",IF(K11&gt;0,ROUND(E11/K11,2)))</f>
        <v>0,00</v>
      </c>
      <c r="M11" s="42">
        <v>0</v>
      </c>
      <c r="N11" s="43">
        <f>ROUND(L11*ROUND(M11,2),2)</f>
        <v>0</v>
      </c>
    </row>
    <row r="12" spans="1:14" ht="64.5" customHeight="1">
      <c r="A12" s="7" t="s">
        <v>4</v>
      </c>
      <c r="B12" s="63" t="s">
        <v>310</v>
      </c>
      <c r="C12" s="63" t="s">
        <v>201</v>
      </c>
      <c r="D12" s="63" t="s">
        <v>200</v>
      </c>
      <c r="E12" s="46">
        <v>500</v>
      </c>
      <c r="F12" s="49" t="s">
        <v>68</v>
      </c>
      <c r="G12" s="39" t="s">
        <v>91</v>
      </c>
      <c r="H12" s="40"/>
      <c r="I12" s="40"/>
      <c r="J12" s="41"/>
      <c r="K12" s="39"/>
      <c r="L12" s="39" t="str">
        <f>IF(K12=0,"0,00",IF(K12&gt;0,ROUND(E12/K12,2)))</f>
        <v>0,00</v>
      </c>
      <c r="M12" s="42">
        <v>0</v>
      </c>
      <c r="N12" s="43">
        <f>ROUND(L12*ROUND(M12,2),2)</f>
        <v>0</v>
      </c>
    </row>
    <row r="13" spans="1:14" ht="12.75" customHeight="1">
      <c r="A13" s="1"/>
      <c r="B13" s="128"/>
      <c r="C13" s="128"/>
      <c r="D13" s="128"/>
      <c r="E13" s="128"/>
      <c r="F13" s="128"/>
      <c r="G13" s="128"/>
      <c r="H13" s="128"/>
      <c r="I13" s="128"/>
      <c r="J13" s="128"/>
      <c r="K13" s="128"/>
      <c r="L13" s="128"/>
      <c r="M13" s="128"/>
      <c r="N13" s="128"/>
    </row>
    <row r="14" spans="2:17" ht="21.75" customHeight="1">
      <c r="B14" s="134" t="s">
        <v>81</v>
      </c>
      <c r="C14" s="134"/>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sheetData>
  <sheetProtection/>
  <mergeCells count="4">
    <mergeCell ref="B14:C14"/>
    <mergeCell ref="G2:I2"/>
    <mergeCell ref="H6:I6"/>
    <mergeCell ref="B13:N13"/>
  </mergeCells>
  <printOptions horizontalCentered="1"/>
  <pageMargins left="0.25" right="0.25" top="0.75" bottom="0.75" header="0.3" footer="0.3"/>
  <pageSetup fitToHeight="0" fitToWidth="1" horizontalDpi="600" verticalDpi="600" orientation="landscape" paperSize="9" scale="58" r:id="rId1"/>
</worksheet>
</file>

<file path=xl/worksheets/sheet17.xml><?xml version="1.0" encoding="utf-8"?>
<worksheet xmlns="http://schemas.openxmlformats.org/spreadsheetml/2006/main" xmlns:r="http://schemas.openxmlformats.org/officeDocument/2006/relationships">
  <sheetPr>
    <pageSetUpPr fitToPage="1"/>
  </sheetPr>
  <dimension ref="A1:T38"/>
  <sheetViews>
    <sheetView showGridLines="0" zoomScaleSheetLayoutView="80" zoomScalePageLayoutView="80" workbookViewId="0" topLeftCell="A1">
      <selection activeCell="H6" sqref="H6:I6"/>
    </sheetView>
  </sheetViews>
  <sheetFormatPr defaultColWidth="9.00390625" defaultRowHeight="12.75"/>
  <cols>
    <col min="1" max="1" width="5.125" style="11" customWidth="1"/>
    <col min="2" max="2" width="24.75390625" style="11" customWidth="1"/>
    <col min="3" max="3" width="20.253906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16</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SUM(N10:N10)</f>
        <v>0</v>
      </c>
      <c r="I6" s="124"/>
      <c r="Q6" s="11"/>
    </row>
    <row r="7" spans="1:17" ht="15">
      <c r="A7" s="20"/>
      <c r="C7" s="1"/>
      <c r="D7" s="1"/>
      <c r="E7" s="4"/>
      <c r="F7" s="1"/>
      <c r="G7" s="1"/>
      <c r="H7" s="1"/>
      <c r="I7" s="1"/>
      <c r="J7" s="1"/>
      <c r="K7" s="1"/>
      <c r="L7" s="1"/>
      <c r="Q7" s="11"/>
    </row>
    <row r="8" spans="2:17" ht="15">
      <c r="B8" s="20"/>
      <c r="Q8" s="11"/>
    </row>
    <row r="9" spans="1:14" s="20" customFormat="1" ht="73.5" customHeight="1">
      <c r="A9" s="13" t="s">
        <v>40</v>
      </c>
      <c r="B9" s="13" t="s">
        <v>16</v>
      </c>
      <c r="C9" s="13" t="s">
        <v>17</v>
      </c>
      <c r="D9" s="47" t="s">
        <v>64</v>
      </c>
      <c r="E9" s="37" t="s">
        <v>90</v>
      </c>
      <c r="F9" s="38"/>
      <c r="G9" s="13" t="str">
        <f>"Nazwa handlowa /
"&amp;C9&amp;" / 
"&amp;D9</f>
        <v>Nazwa handlowa /
Dawka / 
Postać/ Opakowanie</v>
      </c>
      <c r="H9" s="13" t="s">
        <v>58</v>
      </c>
      <c r="I9" s="13" t="str">
        <f>B9</f>
        <v>Skład</v>
      </c>
      <c r="J9" s="13" t="s">
        <v>212</v>
      </c>
      <c r="K9" s="13" t="s">
        <v>32</v>
      </c>
      <c r="L9" s="13" t="s">
        <v>33</v>
      </c>
      <c r="M9" s="13" t="s">
        <v>34</v>
      </c>
      <c r="N9" s="13" t="s">
        <v>18</v>
      </c>
    </row>
    <row r="10" spans="1:14" s="20" customFormat="1" ht="51.75" customHeight="1">
      <c r="A10" s="49" t="s">
        <v>3</v>
      </c>
      <c r="B10" s="45" t="s">
        <v>202</v>
      </c>
      <c r="C10" s="45" t="s">
        <v>203</v>
      </c>
      <c r="D10" s="45" t="s">
        <v>204</v>
      </c>
      <c r="E10" s="60">
        <v>16000</v>
      </c>
      <c r="F10" s="50" t="s">
        <v>43</v>
      </c>
      <c r="G10" s="39" t="s">
        <v>55</v>
      </c>
      <c r="H10" s="6"/>
      <c r="I10" s="6"/>
      <c r="J10" s="7"/>
      <c r="K10" s="6"/>
      <c r="L10" s="39" t="str">
        <f>IF(K10=0,"0,00",IF(K10&gt;0,ROUND(E10/K10,2)))</f>
        <v>0,00</v>
      </c>
      <c r="M10" s="48">
        <v>0</v>
      </c>
      <c r="N10" s="43">
        <f>ROUND(L10*ROUND(M10,2),2)</f>
        <v>0</v>
      </c>
    </row>
    <row r="11" spans="2:7" ht="19.5" customHeight="1">
      <c r="B11" s="129"/>
      <c r="C11" s="129"/>
      <c r="D11" s="129"/>
      <c r="E11" s="129"/>
      <c r="F11" s="129"/>
      <c r="G11" s="129"/>
    </row>
    <row r="12" spans="2:17" ht="20.25" customHeight="1">
      <c r="B12" s="111"/>
      <c r="C12" s="138"/>
      <c r="D12" s="138"/>
      <c r="E12" s="138"/>
      <c r="F12" s="138"/>
      <c r="Q12" s="11"/>
    </row>
    <row r="13" ht="15">
      <c r="Q13" s="11"/>
    </row>
    <row r="14" ht="15">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sheetData>
  <sheetProtection/>
  <mergeCells count="4">
    <mergeCell ref="G2:I2"/>
    <mergeCell ref="H6:I6"/>
    <mergeCell ref="B11:G11"/>
    <mergeCell ref="B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18.xml><?xml version="1.0" encoding="utf-8"?>
<worksheet xmlns="http://schemas.openxmlformats.org/spreadsheetml/2006/main" xmlns:r="http://schemas.openxmlformats.org/officeDocument/2006/relationships">
  <sheetPr>
    <pageSetUpPr fitToPage="1"/>
  </sheetPr>
  <dimension ref="A1:T65"/>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2.00390625" style="11" customWidth="1"/>
    <col min="3" max="3" width="17.375" style="11" customWidth="1"/>
    <col min="4" max="4" width="37.7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17</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54" customHeight="1">
      <c r="A11" s="7" t="s">
        <v>3</v>
      </c>
      <c r="B11" s="45" t="s">
        <v>206</v>
      </c>
      <c r="C11" s="45" t="s">
        <v>207</v>
      </c>
      <c r="D11" s="45" t="s">
        <v>136</v>
      </c>
      <c r="E11" s="46">
        <v>2240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1:14" ht="12.75" customHeight="1">
      <c r="A13" s="1"/>
      <c r="B13" s="126"/>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19.xml><?xml version="1.0" encoding="utf-8"?>
<worksheet xmlns="http://schemas.openxmlformats.org/spreadsheetml/2006/main" xmlns:r="http://schemas.openxmlformats.org/officeDocument/2006/relationships">
  <sheetPr>
    <pageSetUpPr fitToPage="1"/>
  </sheetPr>
  <dimension ref="A1:T38"/>
  <sheetViews>
    <sheetView showGridLines="0" zoomScaleSheetLayoutView="80" zoomScalePageLayoutView="80" workbookViewId="0" topLeftCell="A1">
      <selection activeCell="F10" sqref="F10"/>
    </sheetView>
  </sheetViews>
  <sheetFormatPr defaultColWidth="9.00390625" defaultRowHeight="12.75"/>
  <cols>
    <col min="1" max="1" width="5.125" style="11" customWidth="1"/>
    <col min="2" max="2" width="24.75390625" style="11" customWidth="1"/>
    <col min="3" max="3" width="20.253906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18</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SUM(N10:N10)</f>
        <v>0</v>
      </c>
      <c r="I6" s="124"/>
      <c r="Q6" s="11"/>
    </row>
    <row r="7" spans="1:17" ht="15">
      <c r="A7" s="20"/>
      <c r="C7" s="1"/>
      <c r="D7" s="1"/>
      <c r="E7" s="4"/>
      <c r="F7" s="1"/>
      <c r="G7" s="1"/>
      <c r="H7" s="1"/>
      <c r="I7" s="1"/>
      <c r="J7" s="1"/>
      <c r="K7" s="1"/>
      <c r="L7" s="1"/>
      <c r="Q7" s="11"/>
    </row>
    <row r="8" spans="2:17" ht="15">
      <c r="B8" s="20"/>
      <c r="Q8" s="11"/>
    </row>
    <row r="9" spans="1:14" s="20" customFormat="1" ht="73.5" customHeight="1">
      <c r="A9" s="13" t="s">
        <v>40</v>
      </c>
      <c r="B9" s="13" t="s">
        <v>16</v>
      </c>
      <c r="C9" s="13" t="s">
        <v>17</v>
      </c>
      <c r="D9" s="47" t="s">
        <v>64</v>
      </c>
      <c r="E9" s="37" t="s">
        <v>90</v>
      </c>
      <c r="F9" s="38"/>
      <c r="G9" s="13" t="str">
        <f>"Nazwa handlowa /
"&amp;C9&amp;" / 
"&amp;D9</f>
        <v>Nazwa handlowa /
Dawka / 
Postać/ Opakowanie</v>
      </c>
      <c r="H9" s="13" t="s">
        <v>58</v>
      </c>
      <c r="I9" s="13" t="str">
        <f>B9</f>
        <v>Skład</v>
      </c>
      <c r="J9" s="13" t="s">
        <v>59</v>
      </c>
      <c r="K9" s="13" t="s">
        <v>32</v>
      </c>
      <c r="L9" s="13" t="s">
        <v>33</v>
      </c>
      <c r="M9" s="13" t="s">
        <v>34</v>
      </c>
      <c r="N9" s="13" t="s">
        <v>18</v>
      </c>
    </row>
    <row r="10" spans="1:14" s="20" customFormat="1" ht="51.75" customHeight="1">
      <c r="A10" s="49" t="s">
        <v>3</v>
      </c>
      <c r="B10" s="53" t="s">
        <v>209</v>
      </c>
      <c r="C10" s="53" t="s">
        <v>210</v>
      </c>
      <c r="D10" s="53" t="s">
        <v>95</v>
      </c>
      <c r="E10" s="60">
        <v>1500</v>
      </c>
      <c r="F10" s="50" t="s">
        <v>43</v>
      </c>
      <c r="G10" s="39" t="s">
        <v>55</v>
      </c>
      <c r="H10" s="6"/>
      <c r="I10" s="6"/>
      <c r="J10" s="7"/>
      <c r="K10" s="6"/>
      <c r="L10" s="39" t="str">
        <f>IF(K10=0,"0,00",IF(K10&gt;0,ROUND(E10/K10,2)))</f>
        <v>0,00</v>
      </c>
      <c r="M10" s="48">
        <v>0</v>
      </c>
      <c r="N10" s="43">
        <f>ROUND(L10*ROUND(M10,2),2)</f>
        <v>0</v>
      </c>
    </row>
    <row r="11" spans="2:7" ht="19.5" customHeight="1">
      <c r="B11" s="129"/>
      <c r="C11" s="129"/>
      <c r="D11" s="129"/>
      <c r="E11" s="129"/>
      <c r="F11" s="129"/>
      <c r="G11" s="129"/>
    </row>
    <row r="12" spans="2:17" ht="33.75" customHeight="1">
      <c r="B12" s="111"/>
      <c r="C12" s="138"/>
      <c r="D12" s="138"/>
      <c r="E12" s="138"/>
      <c r="F12" s="138"/>
      <c r="Q12" s="11"/>
    </row>
    <row r="13" spans="2:17" ht="22.5" customHeight="1">
      <c r="B13" s="122"/>
      <c r="C13" s="122"/>
      <c r="D13" s="122"/>
      <c r="Q13" s="11"/>
    </row>
    <row r="14" ht="15">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sheetData>
  <sheetProtection/>
  <mergeCells count="5">
    <mergeCell ref="G2:I2"/>
    <mergeCell ref="H6:I6"/>
    <mergeCell ref="B11:G11"/>
    <mergeCell ref="B12:F12"/>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zoomScaleSheetLayoutView="80" zoomScalePageLayoutView="85" workbookViewId="0" topLeftCell="A1">
      <selection activeCell="I23" sqref="I23"/>
    </sheetView>
  </sheetViews>
  <sheetFormatPr defaultColWidth="9.00390625" defaultRowHeight="12.75"/>
  <cols>
    <col min="1" max="1" width="5.125" style="11" customWidth="1"/>
    <col min="2" max="2" width="22.00390625" style="11" customWidth="1"/>
    <col min="3" max="3" width="17.375" style="11" customWidth="1"/>
    <col min="4" max="4" width="37.7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67.5" customHeight="1">
      <c r="A11" s="7" t="s">
        <v>3</v>
      </c>
      <c r="B11" s="45" t="s">
        <v>297</v>
      </c>
      <c r="C11" s="45" t="s">
        <v>103</v>
      </c>
      <c r="D11" s="45" t="s">
        <v>136</v>
      </c>
      <c r="E11" s="46">
        <v>7560</v>
      </c>
      <c r="F11" s="89" t="s">
        <v>43</v>
      </c>
      <c r="G11" s="39" t="s">
        <v>91</v>
      </c>
      <c r="H11" s="40"/>
      <c r="I11" s="40"/>
      <c r="J11" s="41"/>
      <c r="K11" s="39"/>
      <c r="L11" s="39" t="str">
        <f>IF(K11=0,"0,00",IF(K11&gt;0,ROUND(E11/K11,2)))</f>
        <v>0,00</v>
      </c>
      <c r="M11" s="42">
        <v>0</v>
      </c>
      <c r="N11" s="43">
        <f>ROUND(L11*ROUND(M11,2),2)</f>
        <v>0</v>
      </c>
    </row>
    <row r="12" spans="1:14" ht="67.5" customHeight="1">
      <c r="A12" s="7" t="s">
        <v>4</v>
      </c>
      <c r="B12" s="45" t="s">
        <v>297</v>
      </c>
      <c r="C12" s="45" t="s">
        <v>99</v>
      </c>
      <c r="D12" s="45" t="s">
        <v>136</v>
      </c>
      <c r="E12" s="46">
        <v>8400</v>
      </c>
      <c r="F12" s="49" t="s">
        <v>43</v>
      </c>
      <c r="G12" s="39" t="s">
        <v>91</v>
      </c>
      <c r="H12" s="40"/>
      <c r="I12" s="40"/>
      <c r="J12" s="41"/>
      <c r="K12" s="39"/>
      <c r="L12" s="39" t="str">
        <f>IF(K12=0,"0,00",IF(K12&gt;0,ROUND(E12/K12,2)))</f>
        <v>0,00</v>
      </c>
      <c r="M12" s="42">
        <v>0</v>
      </c>
      <c r="N12" s="43">
        <f>ROUND(L12*ROUND(M12,2),2)</f>
        <v>0</v>
      </c>
    </row>
    <row r="13" spans="1:14" ht="12.75" customHeight="1">
      <c r="A13" s="1"/>
      <c r="B13" s="127"/>
      <c r="C13" s="127"/>
      <c r="D13" s="127"/>
      <c r="E13" s="127"/>
      <c r="F13" s="127"/>
      <c r="G13" s="127"/>
      <c r="H13" s="127"/>
      <c r="I13" s="127"/>
      <c r="J13" s="127"/>
      <c r="K13" s="127"/>
      <c r="L13" s="127"/>
      <c r="M13" s="127"/>
      <c r="N13" s="127"/>
    </row>
    <row r="14" spans="1:14" ht="19.5" customHeight="1">
      <c r="A14" s="1"/>
      <c r="B14" s="121" t="s">
        <v>81</v>
      </c>
      <c r="C14" s="121"/>
      <c r="D14" s="90"/>
      <c r="E14" s="90"/>
      <c r="F14" s="90"/>
      <c r="G14" s="90"/>
      <c r="H14" s="90"/>
      <c r="I14" s="90"/>
      <c r="J14" s="90"/>
      <c r="K14" s="90"/>
      <c r="L14" s="90"/>
      <c r="M14" s="90"/>
      <c r="N14" s="90"/>
    </row>
    <row r="15" spans="1:14" ht="12.75" customHeight="1">
      <c r="A15" s="1"/>
      <c r="B15" s="128"/>
      <c r="C15" s="128"/>
      <c r="D15" s="128"/>
      <c r="E15" s="128"/>
      <c r="F15" s="128"/>
      <c r="G15" s="128"/>
      <c r="H15" s="128"/>
      <c r="I15" s="128"/>
      <c r="J15" s="128"/>
      <c r="K15" s="128"/>
      <c r="L15" s="128"/>
      <c r="M15" s="128"/>
      <c r="N15" s="128"/>
    </row>
    <row r="16" spans="1:17" ht="15">
      <c r="A16" s="1"/>
      <c r="B16" s="126"/>
      <c r="C16" s="126"/>
      <c r="D16" s="126"/>
      <c r="E16" s="126"/>
      <c r="F16" s="126"/>
      <c r="G16" s="126"/>
      <c r="H16" s="126"/>
      <c r="I16" s="126"/>
      <c r="J16" s="126"/>
      <c r="K16" s="126"/>
      <c r="L16" s="126"/>
      <c r="M16" s="126"/>
      <c r="N16" s="126"/>
      <c r="Q16" s="11"/>
    </row>
    <row r="17" spans="2:17" ht="15">
      <c r="B17" s="125"/>
      <c r="C17" s="125"/>
      <c r="D17" s="125"/>
      <c r="E17" s="125"/>
      <c r="F17" s="12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row r="66" ht="15">
      <c r="Q66" s="11"/>
    </row>
  </sheetData>
  <sheetProtection/>
  <mergeCells count="7">
    <mergeCell ref="B14:C14"/>
    <mergeCell ref="G2:I2"/>
    <mergeCell ref="H6:I6"/>
    <mergeCell ref="B17:F17"/>
    <mergeCell ref="B16:N16"/>
    <mergeCell ref="B13:N13"/>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20.xml><?xml version="1.0" encoding="utf-8"?>
<worksheet xmlns="http://schemas.openxmlformats.org/spreadsheetml/2006/main" xmlns:r="http://schemas.openxmlformats.org/officeDocument/2006/relationships">
  <sheetPr>
    <tabColor rgb="FFC00000"/>
    <pageSetUpPr fitToPage="1"/>
  </sheetPr>
  <dimension ref="A1:T14"/>
  <sheetViews>
    <sheetView showGridLines="0" zoomScaleSheetLayoutView="80" zoomScalePageLayoutView="80" workbookViewId="0" topLeftCell="A1">
      <selection activeCell="E18" sqref="E18"/>
    </sheetView>
  </sheetViews>
  <sheetFormatPr defaultColWidth="9.00390625" defaultRowHeight="12.75"/>
  <cols>
    <col min="1" max="1" width="5.125" style="11" customWidth="1"/>
    <col min="2" max="2" width="24.75390625" style="11" customWidth="1"/>
    <col min="3" max="3" width="22.37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19</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4.25" customHeight="1">
      <c r="A10" s="13" t="s">
        <v>40</v>
      </c>
      <c r="B10" s="13" t="s">
        <v>16</v>
      </c>
      <c r="C10" s="13" t="s">
        <v>17</v>
      </c>
      <c r="D10" s="47" t="s">
        <v>64</v>
      </c>
      <c r="E10" s="37" t="s">
        <v>90</v>
      </c>
      <c r="F10" s="38"/>
      <c r="G10" s="13" t="str">
        <f>"Nazwa handlowa /
"&amp;C10&amp;" / 
"&amp;D10</f>
        <v>Nazwa handlowa /
Dawka / 
Postać/ Opakowanie</v>
      </c>
      <c r="H10" s="13" t="s">
        <v>211</v>
      </c>
      <c r="I10" s="13" t="str">
        <f>B10</f>
        <v>Skład</v>
      </c>
      <c r="J10" s="13" t="s">
        <v>212</v>
      </c>
      <c r="K10" s="13" t="s">
        <v>32</v>
      </c>
      <c r="L10" s="13" t="s">
        <v>33</v>
      </c>
      <c r="M10" s="13" t="s">
        <v>34</v>
      </c>
      <c r="N10" s="13" t="s">
        <v>18</v>
      </c>
    </row>
    <row r="11" spans="1:14" s="20" customFormat="1" ht="51.75" customHeight="1">
      <c r="A11" s="49" t="s">
        <v>3</v>
      </c>
      <c r="B11" s="73" t="s">
        <v>213</v>
      </c>
      <c r="C11" s="73" t="s">
        <v>214</v>
      </c>
      <c r="D11" s="73" t="s">
        <v>215</v>
      </c>
      <c r="E11" s="74">
        <v>230000</v>
      </c>
      <c r="F11" s="50" t="s">
        <v>43</v>
      </c>
      <c r="G11" s="39" t="s">
        <v>55</v>
      </c>
      <c r="H11" s="6"/>
      <c r="I11" s="6"/>
      <c r="J11" s="7"/>
      <c r="K11" s="6"/>
      <c r="L11" s="39" t="str">
        <f>IF(K11=0,"0,00",IF(K11&gt;0,ROUND(E11/K11,2)))</f>
        <v>0,00</v>
      </c>
      <c r="M11" s="48">
        <v>0</v>
      </c>
      <c r="N11" s="43">
        <f>ROUND(L11*ROUND(M11,2),2)</f>
        <v>0</v>
      </c>
    </row>
    <row r="12" spans="2:17" ht="15">
      <c r="B12" s="137"/>
      <c r="C12" s="136"/>
      <c r="D12" s="136"/>
      <c r="E12" s="68"/>
      <c r="Q12" s="11"/>
    </row>
    <row r="13" spans="2:17" ht="15">
      <c r="B13" s="139" t="s">
        <v>342</v>
      </c>
      <c r="C13" s="140"/>
      <c r="D13" s="140"/>
      <c r="E13" s="68"/>
      <c r="Q13" s="11"/>
    </row>
    <row r="14" spans="3:17" ht="30" customHeight="1">
      <c r="C14" s="122"/>
      <c r="D14" s="122"/>
      <c r="Q14" s="11"/>
    </row>
  </sheetData>
  <sheetProtection/>
  <mergeCells count="5">
    <mergeCell ref="B13:D13"/>
    <mergeCell ref="C14:D14"/>
    <mergeCell ref="G2:I2"/>
    <mergeCell ref="H6:I6"/>
    <mergeCell ref="B12:D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21.xml><?xml version="1.0" encoding="utf-8"?>
<worksheet xmlns="http://schemas.openxmlformats.org/spreadsheetml/2006/main" xmlns:r="http://schemas.openxmlformats.org/officeDocument/2006/relationships">
  <sheetPr>
    <pageSetUpPr fitToPage="1"/>
  </sheetPr>
  <dimension ref="A1:T65"/>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20</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48" customHeight="1">
      <c r="A11" s="7" t="s">
        <v>3</v>
      </c>
      <c r="B11" s="44" t="s">
        <v>216</v>
      </c>
      <c r="C11" s="53" t="s">
        <v>217</v>
      </c>
      <c r="D11" s="53" t="s">
        <v>218</v>
      </c>
      <c r="E11" s="60">
        <v>200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1:14" ht="12.75" customHeight="1">
      <c r="A13" s="1"/>
      <c r="B13" s="126"/>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22.xml><?xml version="1.0" encoding="utf-8"?>
<worksheet xmlns="http://schemas.openxmlformats.org/spreadsheetml/2006/main" xmlns:r="http://schemas.openxmlformats.org/officeDocument/2006/relationships">
  <sheetPr>
    <pageSetUpPr fitToPage="1"/>
  </sheetPr>
  <dimension ref="A1:T66"/>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21</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51" customHeight="1">
      <c r="A11" s="7" t="s">
        <v>3</v>
      </c>
      <c r="B11" s="45" t="s">
        <v>219</v>
      </c>
      <c r="C11" s="53" t="s">
        <v>220</v>
      </c>
      <c r="D11" s="53" t="s">
        <v>221</v>
      </c>
      <c r="E11" s="60">
        <v>540</v>
      </c>
      <c r="F11" s="89" t="s">
        <v>43</v>
      </c>
      <c r="G11" s="39" t="s">
        <v>91</v>
      </c>
      <c r="H11" s="40"/>
      <c r="I11" s="40"/>
      <c r="J11" s="41"/>
      <c r="K11" s="39"/>
      <c r="L11" s="39" t="str">
        <f>IF(K11=0,"0,00",IF(K11&gt;0,ROUND(E11/K11,2)))</f>
        <v>0,00</v>
      </c>
      <c r="M11" s="42">
        <v>0</v>
      </c>
      <c r="N11" s="43">
        <f>ROUND(L11*ROUND(M11,2),2)</f>
        <v>0</v>
      </c>
    </row>
    <row r="12" spans="1:14" ht="51" customHeight="1">
      <c r="A12" s="7" t="s">
        <v>4</v>
      </c>
      <c r="B12" s="45" t="s">
        <v>222</v>
      </c>
      <c r="C12" s="53" t="s">
        <v>223</v>
      </c>
      <c r="D12" s="53" t="s">
        <v>224</v>
      </c>
      <c r="E12" s="60">
        <v>30</v>
      </c>
      <c r="F12" s="49" t="s">
        <v>43</v>
      </c>
      <c r="G12" s="39" t="s">
        <v>91</v>
      </c>
      <c r="H12" s="40"/>
      <c r="I12" s="40"/>
      <c r="J12" s="41"/>
      <c r="K12" s="39"/>
      <c r="L12" s="39" t="str">
        <f>IF(K12=0,"0,00",IF(K12&gt;0,ROUND(E12/K12,2)))</f>
        <v>0,00</v>
      </c>
      <c r="M12" s="42">
        <v>0</v>
      </c>
      <c r="N12" s="43">
        <f>ROUND(L12*ROUND(M12,2),2)</f>
        <v>0</v>
      </c>
    </row>
    <row r="13" spans="1:14" ht="12.75" customHeight="1">
      <c r="A13" s="1"/>
      <c r="B13" s="128"/>
      <c r="C13" s="128"/>
      <c r="D13" s="128"/>
      <c r="E13" s="128"/>
      <c r="F13" s="128"/>
      <c r="G13" s="128"/>
      <c r="H13" s="128"/>
      <c r="I13" s="128"/>
      <c r="J13" s="128"/>
      <c r="K13" s="128"/>
      <c r="L13" s="128"/>
      <c r="M13" s="128"/>
      <c r="N13" s="128"/>
    </row>
    <row r="14" spans="1:14" ht="12.75" customHeight="1">
      <c r="A14" s="1"/>
      <c r="B14" s="126"/>
      <c r="C14" s="126"/>
      <c r="D14" s="126"/>
      <c r="E14" s="126"/>
      <c r="F14" s="126"/>
      <c r="G14" s="126"/>
      <c r="H14" s="126"/>
      <c r="I14" s="126"/>
      <c r="J14" s="126"/>
      <c r="K14" s="126"/>
      <c r="L14" s="126"/>
      <c r="M14" s="126"/>
      <c r="N14" s="126"/>
    </row>
    <row r="15" spans="1:14" ht="12.75" customHeight="1">
      <c r="A15" s="1"/>
      <c r="B15" s="128"/>
      <c r="C15" s="128"/>
      <c r="D15" s="128"/>
      <c r="E15" s="128"/>
      <c r="F15" s="128"/>
      <c r="G15" s="128"/>
      <c r="H15" s="128"/>
      <c r="I15" s="128"/>
      <c r="J15" s="128"/>
      <c r="K15" s="128"/>
      <c r="L15" s="128"/>
      <c r="M15" s="128"/>
      <c r="N15" s="128"/>
    </row>
    <row r="16" spans="1:17" ht="15">
      <c r="A16" s="1"/>
      <c r="B16" s="126"/>
      <c r="C16" s="126"/>
      <c r="D16" s="126"/>
      <c r="E16" s="126"/>
      <c r="F16" s="126"/>
      <c r="G16" s="126"/>
      <c r="H16" s="126"/>
      <c r="I16" s="126"/>
      <c r="J16" s="126"/>
      <c r="K16" s="126"/>
      <c r="L16" s="126"/>
      <c r="M16" s="126"/>
      <c r="N16" s="126"/>
      <c r="Q16" s="11"/>
    </row>
    <row r="17" spans="2:17" ht="15">
      <c r="B17" s="125"/>
      <c r="C17" s="125"/>
      <c r="D17" s="125"/>
      <c r="E17" s="125"/>
      <c r="F17" s="12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row r="66" ht="15">
      <c r="Q66" s="11"/>
    </row>
  </sheetData>
  <sheetProtection/>
  <mergeCells count="7">
    <mergeCell ref="B17:F17"/>
    <mergeCell ref="G2:I2"/>
    <mergeCell ref="H6:I6"/>
    <mergeCell ref="B13:N13"/>
    <mergeCell ref="B14:N14"/>
    <mergeCell ref="B15:N15"/>
    <mergeCell ref="B16:N16"/>
  </mergeCells>
  <printOptions horizontalCentered="1"/>
  <pageMargins left="0.25" right="0.25" top="0.75" bottom="0.75" header="0.3" footer="0.3"/>
  <pageSetup fitToHeight="0" fitToWidth="1" horizontalDpi="600" verticalDpi="600" orientation="landscape" paperSize="9" scale="58" r:id="rId1"/>
</worksheet>
</file>

<file path=xl/worksheets/sheet23.xml><?xml version="1.0" encoding="utf-8"?>
<worksheet xmlns="http://schemas.openxmlformats.org/spreadsheetml/2006/main" xmlns:r="http://schemas.openxmlformats.org/officeDocument/2006/relationships">
  <sheetPr>
    <pageSetUpPr fitToPage="1"/>
  </sheetPr>
  <dimension ref="A1:T41"/>
  <sheetViews>
    <sheetView showGridLines="0" zoomScaleSheetLayoutView="80" zoomScalePageLayoutView="80" workbookViewId="0" topLeftCell="A1">
      <selection activeCell="H6" sqref="H6:I6"/>
    </sheetView>
  </sheetViews>
  <sheetFormatPr defaultColWidth="9.00390625" defaultRowHeight="12.75"/>
  <cols>
    <col min="1" max="1" width="5.125" style="11" customWidth="1"/>
    <col min="2" max="2" width="24.75390625" style="11" customWidth="1"/>
    <col min="3" max="3" width="13.375" style="11" customWidth="1"/>
    <col min="4" max="4" width="33.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22</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59.25" customHeight="1">
      <c r="A11" s="49" t="s">
        <v>3</v>
      </c>
      <c r="B11" s="45" t="s">
        <v>311</v>
      </c>
      <c r="C11" s="45" t="s">
        <v>110</v>
      </c>
      <c r="D11" s="45" t="s">
        <v>225</v>
      </c>
      <c r="E11" s="60">
        <v>4000</v>
      </c>
      <c r="F11" s="50" t="s">
        <v>43</v>
      </c>
      <c r="G11" s="39" t="s">
        <v>55</v>
      </c>
      <c r="H11" s="6"/>
      <c r="I11" s="6"/>
      <c r="J11" s="7"/>
      <c r="K11" s="6"/>
      <c r="L11" s="39" t="str">
        <f>IF(K11=0,"0,00",IF(K11&gt;0,ROUND(E11/K11,2)))</f>
        <v>0,00</v>
      </c>
      <c r="M11" s="48">
        <v>0</v>
      </c>
      <c r="N11" s="43">
        <f>ROUND(L11*ROUND(M11,2),2)</f>
        <v>0</v>
      </c>
    </row>
    <row r="12" spans="1:14" s="20" customFormat="1" ht="54.75" customHeight="1">
      <c r="A12" s="49" t="s">
        <v>4</v>
      </c>
      <c r="B12" s="45" t="s">
        <v>311</v>
      </c>
      <c r="C12" s="45" t="s">
        <v>226</v>
      </c>
      <c r="D12" s="45" t="s">
        <v>227</v>
      </c>
      <c r="E12" s="60">
        <v>2000</v>
      </c>
      <c r="F12" s="50" t="s">
        <v>43</v>
      </c>
      <c r="G12" s="39" t="s">
        <v>55</v>
      </c>
      <c r="H12" s="6"/>
      <c r="I12" s="6"/>
      <c r="J12" s="7"/>
      <c r="K12" s="6"/>
      <c r="L12" s="39" t="str">
        <f>IF(K12=0,"0,00",IF(K12&gt;0,ROUND(E12/K12,2)))</f>
        <v>0,00</v>
      </c>
      <c r="M12" s="48">
        <v>0</v>
      </c>
      <c r="N12" s="43">
        <f>ROUND(L12*ROUND(M12,2),2)</f>
        <v>0</v>
      </c>
    </row>
    <row r="13" spans="2:14" ht="15" customHeight="1">
      <c r="B13" s="122"/>
      <c r="C13" s="122"/>
      <c r="D13" s="122"/>
      <c r="E13" s="122"/>
      <c r="F13" s="122"/>
      <c r="G13" s="122"/>
      <c r="H13" s="122"/>
      <c r="I13" s="122"/>
      <c r="J13" s="122"/>
      <c r="K13" s="122"/>
      <c r="L13" s="122"/>
      <c r="M13" s="122"/>
      <c r="N13" s="122"/>
    </row>
    <row r="14" spans="2:7" ht="19.5" customHeight="1">
      <c r="B14" s="129" t="s">
        <v>81</v>
      </c>
      <c r="C14" s="129"/>
      <c r="D14" s="129"/>
      <c r="E14" s="129"/>
      <c r="F14" s="129"/>
      <c r="G14" s="129"/>
    </row>
    <row r="15" spans="2:17" ht="20.25" customHeight="1">
      <c r="B15" s="111"/>
      <c r="C15" s="138"/>
      <c r="D15" s="138"/>
      <c r="E15" s="138"/>
      <c r="F15" s="138"/>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sheetData>
  <sheetProtection/>
  <mergeCells count="5">
    <mergeCell ref="G2:I2"/>
    <mergeCell ref="H6:I6"/>
    <mergeCell ref="B13:N13"/>
    <mergeCell ref="B14:G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T41"/>
  <sheetViews>
    <sheetView showGridLines="0" zoomScaleSheetLayoutView="80" zoomScalePageLayoutView="80" workbookViewId="0" topLeftCell="A1">
      <selection activeCell="H6" sqref="H6:I6"/>
    </sheetView>
  </sheetViews>
  <sheetFormatPr defaultColWidth="9.00390625" defaultRowHeight="12.75"/>
  <cols>
    <col min="1" max="1" width="5.125" style="11" customWidth="1"/>
    <col min="2" max="2" width="24.75390625" style="11" customWidth="1"/>
    <col min="3" max="3" width="13.375" style="11" customWidth="1"/>
    <col min="4" max="4" width="33.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23</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53.25" customHeight="1">
      <c r="A11" s="49" t="s">
        <v>3</v>
      </c>
      <c r="B11" s="53" t="s">
        <v>312</v>
      </c>
      <c r="C11" s="53" t="s">
        <v>228</v>
      </c>
      <c r="D11" s="45" t="s">
        <v>229</v>
      </c>
      <c r="E11" s="60">
        <v>7000</v>
      </c>
      <c r="F11" s="50" t="s">
        <v>43</v>
      </c>
      <c r="G11" s="39" t="s">
        <v>55</v>
      </c>
      <c r="H11" s="6"/>
      <c r="I11" s="6"/>
      <c r="J11" s="7"/>
      <c r="K11" s="6"/>
      <c r="L11" s="39" t="str">
        <f>IF(K11=0,"0,00",IF(K11&gt;0,ROUND(E11/K11,2)))</f>
        <v>0,00</v>
      </c>
      <c r="M11" s="48">
        <v>0</v>
      </c>
      <c r="N11" s="43">
        <f>ROUND(L11*ROUND(M11,2),2)</f>
        <v>0</v>
      </c>
    </row>
    <row r="12" spans="1:14" s="20" customFormat="1" ht="52.5" customHeight="1">
      <c r="A12" s="49" t="s">
        <v>4</v>
      </c>
      <c r="B12" s="53" t="s">
        <v>312</v>
      </c>
      <c r="C12" s="53" t="s">
        <v>230</v>
      </c>
      <c r="D12" s="45" t="s">
        <v>229</v>
      </c>
      <c r="E12" s="60">
        <v>3000</v>
      </c>
      <c r="F12" s="50" t="s">
        <v>43</v>
      </c>
      <c r="G12" s="39" t="s">
        <v>55</v>
      </c>
      <c r="H12" s="6"/>
      <c r="I12" s="6"/>
      <c r="J12" s="7"/>
      <c r="K12" s="6"/>
      <c r="L12" s="39" t="str">
        <f>IF(K12=0,"0,00",IF(K12&gt;0,ROUND(E12/K12,2)))</f>
        <v>0,00</v>
      </c>
      <c r="M12" s="48">
        <v>0</v>
      </c>
      <c r="N12" s="43">
        <f>ROUND(L12*ROUND(M12,2),2)</f>
        <v>0</v>
      </c>
    </row>
    <row r="13" spans="2:14" ht="15" customHeight="1">
      <c r="B13" s="122"/>
      <c r="C13" s="122"/>
      <c r="D13" s="122"/>
      <c r="E13" s="122"/>
      <c r="F13" s="122"/>
      <c r="G13" s="122"/>
      <c r="H13" s="122"/>
      <c r="I13" s="122"/>
      <c r="J13" s="122"/>
      <c r="K13" s="122"/>
      <c r="L13" s="122"/>
      <c r="M13" s="122"/>
      <c r="N13" s="122"/>
    </row>
    <row r="14" spans="2:7" ht="19.5" customHeight="1">
      <c r="B14" s="129" t="s">
        <v>81</v>
      </c>
      <c r="C14" s="129"/>
      <c r="D14" s="129"/>
      <c r="E14" s="129"/>
      <c r="F14" s="129"/>
      <c r="G14" s="129"/>
    </row>
    <row r="15" spans="2:17" ht="20.25" customHeight="1">
      <c r="B15" s="111"/>
      <c r="C15" s="138"/>
      <c r="D15" s="138"/>
      <c r="E15" s="138"/>
      <c r="F15" s="138"/>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sheetData>
  <sheetProtection/>
  <mergeCells count="5">
    <mergeCell ref="G2:I2"/>
    <mergeCell ref="H6:I6"/>
    <mergeCell ref="B13:N13"/>
    <mergeCell ref="B14:G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25.xml><?xml version="1.0" encoding="utf-8"?>
<worksheet xmlns="http://schemas.openxmlformats.org/spreadsheetml/2006/main" xmlns:r="http://schemas.openxmlformats.org/officeDocument/2006/relationships">
  <sheetPr>
    <pageSetUpPr fitToPage="1"/>
  </sheetPr>
  <dimension ref="A1:T61"/>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24</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60.75" customHeight="1">
      <c r="A11" s="7" t="s">
        <v>3</v>
      </c>
      <c r="B11" s="45" t="s">
        <v>231</v>
      </c>
      <c r="C11" s="45" t="s">
        <v>232</v>
      </c>
      <c r="D11" s="45" t="s">
        <v>233</v>
      </c>
      <c r="E11" s="60">
        <v>4500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2:17" ht="32.25" customHeight="1">
      <c r="B13" s="122" t="s">
        <v>234</v>
      </c>
      <c r="C13" s="122"/>
      <c r="D13" s="122"/>
      <c r="Q13" s="11"/>
    </row>
    <row r="14" ht="15">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sheetData>
  <sheetProtection/>
  <mergeCells count="4">
    <mergeCell ref="B13:D13"/>
    <mergeCell ref="G2:I2"/>
    <mergeCell ref="H6:I6"/>
    <mergeCell ref="B12:N12"/>
  </mergeCells>
  <printOptions horizontalCentered="1"/>
  <pageMargins left="0.25" right="0.25" top="0.75" bottom="0.75" header="0.3" footer="0.3"/>
  <pageSetup fitToHeight="0" fitToWidth="1" horizontalDpi="600" verticalDpi="600" orientation="landscape" paperSize="9" scale="58" r:id="rId1"/>
</worksheet>
</file>

<file path=xl/worksheets/sheet26.xml><?xml version="1.0" encoding="utf-8"?>
<worksheet xmlns="http://schemas.openxmlformats.org/spreadsheetml/2006/main" xmlns:r="http://schemas.openxmlformats.org/officeDocument/2006/relationships">
  <sheetPr>
    <tabColor rgb="FFC00000"/>
    <pageSetUpPr fitToPage="1"/>
  </sheetPr>
  <dimension ref="A1:T65"/>
  <sheetViews>
    <sheetView showGridLines="0" zoomScaleSheetLayoutView="80" zoomScalePageLayoutView="85" workbookViewId="0" topLeftCell="A1">
      <selection activeCell="B15" sqref="B15:N15"/>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25</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60.75" customHeight="1">
      <c r="A11" s="7" t="s">
        <v>3</v>
      </c>
      <c r="B11" s="45" t="s">
        <v>235</v>
      </c>
      <c r="C11" s="45" t="s">
        <v>232</v>
      </c>
      <c r="D11" s="76" t="s">
        <v>108</v>
      </c>
      <c r="E11" s="61">
        <v>1000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1:14" ht="21.75" customHeight="1">
      <c r="A13" s="1"/>
      <c r="B13" s="141" t="s">
        <v>344</v>
      </c>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27.xml><?xml version="1.0" encoding="utf-8"?>
<worksheet xmlns="http://schemas.openxmlformats.org/spreadsheetml/2006/main" xmlns:r="http://schemas.openxmlformats.org/officeDocument/2006/relationships">
  <sheetPr>
    <pageSetUpPr fitToPage="1"/>
  </sheetPr>
  <dimension ref="A1:T64"/>
  <sheetViews>
    <sheetView showGridLines="0" zoomScaleSheetLayoutView="80" zoomScalePageLayoutView="85" workbookViewId="0" topLeftCell="A1">
      <selection activeCell="H15" sqref="H15"/>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26</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60.75" customHeight="1">
      <c r="A11" s="7" t="s">
        <v>3</v>
      </c>
      <c r="B11" s="53" t="s">
        <v>236</v>
      </c>
      <c r="C11" s="54" t="s">
        <v>237</v>
      </c>
      <c r="D11" s="45" t="s">
        <v>238</v>
      </c>
      <c r="E11" s="61">
        <v>20000</v>
      </c>
      <c r="F11" s="89" t="s">
        <v>43</v>
      </c>
      <c r="G11" s="39" t="s">
        <v>91</v>
      </c>
      <c r="H11" s="40"/>
      <c r="I11" s="40"/>
      <c r="J11" s="41"/>
      <c r="K11" s="39"/>
      <c r="L11" s="39" t="str">
        <f>IF(K11=0,"0,00",IF(K11&gt;0,ROUND(E11/K11,2)))</f>
        <v>0,00</v>
      </c>
      <c r="M11" s="42">
        <v>0</v>
      </c>
      <c r="N11" s="43">
        <f>ROUND(L11*ROUND(M11,2),2)</f>
        <v>0</v>
      </c>
    </row>
    <row r="12" spans="1:14" ht="12.75" customHeight="1">
      <c r="A12" s="1"/>
      <c r="B12" s="126"/>
      <c r="C12" s="126"/>
      <c r="D12" s="126"/>
      <c r="E12" s="126"/>
      <c r="F12" s="126"/>
      <c r="G12" s="126"/>
      <c r="H12" s="126"/>
      <c r="I12" s="126"/>
      <c r="J12" s="126"/>
      <c r="K12" s="126"/>
      <c r="L12" s="126"/>
      <c r="M12" s="126"/>
      <c r="N12" s="126"/>
    </row>
    <row r="13" spans="1:14" ht="21" customHeight="1">
      <c r="A13" s="1"/>
      <c r="B13" s="126"/>
      <c r="C13" s="126"/>
      <c r="D13" s="126"/>
      <c r="E13" s="126"/>
      <c r="F13" s="126"/>
      <c r="G13" s="126"/>
      <c r="H13" s="126"/>
      <c r="I13" s="126"/>
      <c r="J13" s="126"/>
      <c r="K13" s="126"/>
      <c r="L13" s="126"/>
      <c r="M13" s="126"/>
      <c r="N13" s="126"/>
    </row>
    <row r="14" spans="1:17" ht="15">
      <c r="A14" s="1"/>
      <c r="B14" s="126"/>
      <c r="C14" s="126"/>
      <c r="D14" s="126"/>
      <c r="E14" s="126"/>
      <c r="F14" s="126"/>
      <c r="G14" s="126"/>
      <c r="H14" s="126"/>
      <c r="I14" s="126"/>
      <c r="J14" s="126"/>
      <c r="K14" s="126"/>
      <c r="L14" s="126"/>
      <c r="M14" s="126"/>
      <c r="N14" s="126"/>
      <c r="Q14" s="11"/>
    </row>
    <row r="15" spans="2:17" ht="15">
      <c r="B15" s="125"/>
      <c r="C15" s="125"/>
      <c r="D15" s="125"/>
      <c r="E15" s="125"/>
      <c r="F15" s="12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sheetData>
  <sheetProtection/>
  <mergeCells count="6">
    <mergeCell ref="B15:F15"/>
    <mergeCell ref="G2:I2"/>
    <mergeCell ref="H6:I6"/>
    <mergeCell ref="B12:N12"/>
    <mergeCell ref="B13:N13"/>
    <mergeCell ref="B14:N14"/>
  </mergeCells>
  <printOptions horizontalCentered="1"/>
  <pageMargins left="0.25" right="0.25" top="0.75" bottom="0.75" header="0.3" footer="0.3"/>
  <pageSetup fitToHeight="0" fitToWidth="1" horizontalDpi="600" verticalDpi="600" orientation="landscape" paperSize="9" scale="58" r:id="rId1"/>
</worksheet>
</file>

<file path=xl/worksheets/sheet28.xml><?xml version="1.0" encoding="utf-8"?>
<worksheet xmlns="http://schemas.openxmlformats.org/spreadsheetml/2006/main" xmlns:r="http://schemas.openxmlformats.org/officeDocument/2006/relationships">
  <sheetPr>
    <pageSetUpPr fitToPage="1"/>
  </sheetPr>
  <dimension ref="A1:T38"/>
  <sheetViews>
    <sheetView showGridLines="0" zoomScaleSheetLayoutView="80" zoomScalePageLayoutView="80" workbookViewId="0" topLeftCell="A1">
      <selection activeCell="H6" sqref="H6:I6"/>
    </sheetView>
  </sheetViews>
  <sheetFormatPr defaultColWidth="9.00390625" defaultRowHeight="12.75"/>
  <cols>
    <col min="1" max="1" width="5.125" style="11" customWidth="1"/>
    <col min="2" max="2" width="24.75390625" style="11" customWidth="1"/>
    <col min="3" max="3" width="20.253906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27</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SUM(N10:N10)</f>
        <v>0</v>
      </c>
      <c r="I6" s="124"/>
      <c r="Q6" s="11"/>
    </row>
    <row r="7" spans="1:17" ht="15">
      <c r="A7" s="20"/>
      <c r="C7" s="1"/>
      <c r="D7" s="1"/>
      <c r="E7" s="4"/>
      <c r="F7" s="1"/>
      <c r="G7" s="1"/>
      <c r="H7" s="1"/>
      <c r="I7" s="1"/>
      <c r="J7" s="1"/>
      <c r="K7" s="1"/>
      <c r="L7" s="1"/>
      <c r="Q7" s="11"/>
    </row>
    <row r="8" spans="2:17" ht="15">
      <c r="B8" s="20"/>
      <c r="Q8" s="11"/>
    </row>
    <row r="9" spans="1:14" s="20" customFormat="1" ht="73.5" customHeight="1">
      <c r="A9" s="13" t="s">
        <v>40</v>
      </c>
      <c r="B9" s="13" t="s">
        <v>16</v>
      </c>
      <c r="C9" s="13" t="s">
        <v>17</v>
      </c>
      <c r="D9" s="47" t="s">
        <v>64</v>
      </c>
      <c r="E9" s="37" t="s">
        <v>90</v>
      </c>
      <c r="F9" s="38"/>
      <c r="G9" s="13" t="str">
        <f>"Nazwa handlowa /
"&amp;C9&amp;" / 
"&amp;D9</f>
        <v>Nazwa handlowa /
Dawka / 
Postać/ Opakowanie</v>
      </c>
      <c r="H9" s="13" t="s">
        <v>58</v>
      </c>
      <c r="I9" s="13" t="str">
        <f>B9</f>
        <v>Skład</v>
      </c>
      <c r="J9" s="13" t="s">
        <v>59</v>
      </c>
      <c r="K9" s="13" t="s">
        <v>32</v>
      </c>
      <c r="L9" s="13" t="s">
        <v>33</v>
      </c>
      <c r="M9" s="13" t="s">
        <v>34</v>
      </c>
      <c r="N9" s="13" t="s">
        <v>18</v>
      </c>
    </row>
    <row r="10" spans="1:14" s="20" customFormat="1" ht="51.75" customHeight="1">
      <c r="A10" s="49" t="s">
        <v>3</v>
      </c>
      <c r="B10" s="53" t="s">
        <v>239</v>
      </c>
      <c r="C10" s="53" t="s">
        <v>240</v>
      </c>
      <c r="D10" s="45" t="s">
        <v>241</v>
      </c>
      <c r="E10" s="60">
        <v>560</v>
      </c>
      <c r="F10" s="50" t="s">
        <v>43</v>
      </c>
      <c r="G10" s="39" t="s">
        <v>55</v>
      </c>
      <c r="H10" s="6"/>
      <c r="I10" s="6"/>
      <c r="J10" s="7"/>
      <c r="K10" s="6"/>
      <c r="L10" s="39" t="str">
        <f>IF(K10=0,"0,00",IF(K10&gt;0,ROUND(E10/K10,2)))</f>
        <v>0,00</v>
      </c>
      <c r="M10" s="48">
        <v>0</v>
      </c>
      <c r="N10" s="43">
        <f>ROUND(L10*ROUND(M10,2),2)</f>
        <v>0</v>
      </c>
    </row>
    <row r="11" spans="2:7" ht="19.5" customHeight="1">
      <c r="B11" s="129"/>
      <c r="C11" s="129"/>
      <c r="D11" s="129"/>
      <c r="E11" s="129"/>
      <c r="F11" s="129"/>
      <c r="G11" s="129"/>
    </row>
    <row r="12" spans="2:17" ht="33.75" customHeight="1">
      <c r="B12" s="111"/>
      <c r="C12" s="138"/>
      <c r="D12" s="138"/>
      <c r="E12" s="138"/>
      <c r="F12" s="138"/>
      <c r="Q12" s="11"/>
    </row>
    <row r="13" spans="2:17" ht="22.5" customHeight="1">
      <c r="B13" s="122"/>
      <c r="C13" s="122"/>
      <c r="D13" s="122"/>
      <c r="Q13" s="11"/>
    </row>
    <row r="14" ht="15">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sheetData>
  <sheetProtection/>
  <mergeCells count="5">
    <mergeCell ref="G2:I2"/>
    <mergeCell ref="H6:I6"/>
    <mergeCell ref="B11:G11"/>
    <mergeCell ref="B12:F12"/>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29.xml><?xml version="1.0" encoding="utf-8"?>
<worksheet xmlns="http://schemas.openxmlformats.org/spreadsheetml/2006/main" xmlns:r="http://schemas.openxmlformats.org/officeDocument/2006/relationships">
  <sheetPr>
    <pageSetUpPr fitToPage="1"/>
  </sheetPr>
  <dimension ref="A1:T65"/>
  <sheetViews>
    <sheetView showGridLines="0" zoomScaleSheetLayoutView="80" zoomScalePageLayoutView="85" workbookViewId="0" topLeftCell="A1">
      <selection activeCell="F11" sqref="F11"/>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28</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245</v>
      </c>
      <c r="F10" s="38"/>
      <c r="G10" s="13" t="str">
        <f>"Nazwa handlowa /
"&amp;C10&amp;" / 
"&amp;D10</f>
        <v>Nazwa handlowa /
Dawka / 
Postać /Opakowanie</v>
      </c>
      <c r="H10" s="13" t="s">
        <v>58</v>
      </c>
      <c r="I10" s="13" t="str">
        <f>B10</f>
        <v>Skład</v>
      </c>
      <c r="J10" s="13" t="s">
        <v>59</v>
      </c>
      <c r="K10" s="13" t="s">
        <v>32</v>
      </c>
      <c r="L10" s="13" t="s">
        <v>322</v>
      </c>
      <c r="M10" s="13" t="s">
        <v>323</v>
      </c>
      <c r="N10" s="13" t="s">
        <v>18</v>
      </c>
    </row>
    <row r="11" spans="1:14" ht="60.75" customHeight="1">
      <c r="A11" s="7" t="s">
        <v>3</v>
      </c>
      <c r="B11" s="53" t="s">
        <v>242</v>
      </c>
      <c r="C11" s="53" t="s">
        <v>243</v>
      </c>
      <c r="D11" s="53" t="s">
        <v>244</v>
      </c>
      <c r="E11" s="60">
        <v>200</v>
      </c>
      <c r="F11" s="98" t="s">
        <v>80</v>
      </c>
      <c r="G11" s="39" t="s">
        <v>91</v>
      </c>
      <c r="H11" s="40"/>
      <c r="I11" s="40"/>
      <c r="J11" s="41"/>
      <c r="K11" s="39"/>
      <c r="L11" s="39"/>
      <c r="M11" s="42"/>
      <c r="N11" s="43">
        <f>ROUND(L11*ROUND(M11,2),2)</f>
        <v>0</v>
      </c>
    </row>
    <row r="12" spans="1:14" ht="12.75" customHeight="1">
      <c r="A12" s="1"/>
      <c r="B12" s="127"/>
      <c r="C12" s="127"/>
      <c r="D12" s="127"/>
      <c r="E12" s="127"/>
      <c r="F12" s="127"/>
      <c r="G12" s="127"/>
      <c r="H12" s="127"/>
      <c r="I12" s="127"/>
      <c r="J12" s="127"/>
      <c r="K12" s="127"/>
      <c r="L12" s="127"/>
      <c r="M12" s="127"/>
      <c r="N12" s="127"/>
    </row>
    <row r="13" spans="1:14" ht="12.75" customHeight="1">
      <c r="A13" s="1"/>
      <c r="B13" s="126"/>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T42"/>
  <sheetViews>
    <sheetView showGridLines="0" zoomScaleSheetLayoutView="80" zoomScalePageLayoutView="80" workbookViewId="0" topLeftCell="A1">
      <selection activeCell="D32" sqref="D32"/>
    </sheetView>
  </sheetViews>
  <sheetFormatPr defaultColWidth="9.00390625" defaultRowHeight="12.75"/>
  <cols>
    <col min="1" max="1" width="5.125" style="11" customWidth="1"/>
    <col min="2" max="2" width="24.75390625" style="11" customWidth="1"/>
    <col min="3" max="3" width="12.1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51.75" customHeight="1">
      <c r="A11" s="49" t="s">
        <v>3</v>
      </c>
      <c r="B11" s="51" t="s">
        <v>298</v>
      </c>
      <c r="C11" s="51" t="s">
        <v>137</v>
      </c>
      <c r="D11" s="51" t="s">
        <v>138</v>
      </c>
      <c r="E11" s="66">
        <v>10</v>
      </c>
      <c r="F11" s="50" t="s">
        <v>80</v>
      </c>
      <c r="G11" s="39" t="s">
        <v>55</v>
      </c>
      <c r="H11" s="6"/>
      <c r="I11" s="6"/>
      <c r="J11" s="7"/>
      <c r="K11" s="6"/>
      <c r="L11" s="39"/>
      <c r="M11" s="48"/>
      <c r="N11" s="43">
        <f>ROUND(L11*ROUND(M11,2),2)</f>
        <v>0</v>
      </c>
    </row>
    <row r="12" spans="1:14" s="20" customFormat="1" ht="51.75" customHeight="1">
      <c r="A12" s="49" t="s">
        <v>4</v>
      </c>
      <c r="B12" s="51" t="s">
        <v>298</v>
      </c>
      <c r="C12" s="51" t="s">
        <v>139</v>
      </c>
      <c r="D12" s="51" t="s">
        <v>138</v>
      </c>
      <c r="E12" s="66">
        <v>5</v>
      </c>
      <c r="F12" s="50" t="s">
        <v>80</v>
      </c>
      <c r="G12" s="39" t="s">
        <v>55</v>
      </c>
      <c r="H12" s="6"/>
      <c r="I12" s="6"/>
      <c r="J12" s="7"/>
      <c r="K12" s="6"/>
      <c r="L12" s="39"/>
      <c r="M12" s="48"/>
      <c r="N12" s="43">
        <f>ROUND(L12*ROUND(M12,2),2)</f>
        <v>0</v>
      </c>
    </row>
    <row r="13" spans="2:7" ht="15">
      <c r="B13" s="130"/>
      <c r="C13" s="131"/>
      <c r="D13" s="131"/>
      <c r="E13" s="131"/>
      <c r="F13" s="131"/>
      <c r="G13" s="131"/>
    </row>
    <row r="14" spans="2:14" ht="15" customHeight="1">
      <c r="B14" s="122" t="s">
        <v>81</v>
      </c>
      <c r="C14" s="122"/>
      <c r="D14" s="122"/>
      <c r="E14" s="122"/>
      <c r="F14" s="122"/>
      <c r="G14" s="122"/>
      <c r="H14" s="122"/>
      <c r="I14" s="122"/>
      <c r="J14" s="122"/>
      <c r="K14" s="122"/>
      <c r="L14" s="122"/>
      <c r="M14" s="122"/>
      <c r="N14" s="122"/>
    </row>
    <row r="15" spans="2:7" ht="13.5" customHeight="1">
      <c r="B15" s="129"/>
      <c r="C15" s="129"/>
      <c r="D15" s="129"/>
      <c r="E15" s="129"/>
      <c r="F15" s="129"/>
      <c r="G15" s="129"/>
    </row>
    <row r="16" spans="2:17" ht="20.25" customHeight="1">
      <c r="B16" s="111"/>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sheetData>
  <sheetProtection/>
  <mergeCells count="6">
    <mergeCell ref="G2:I2"/>
    <mergeCell ref="H6:I6"/>
    <mergeCell ref="B16:F16"/>
    <mergeCell ref="B15:G15"/>
    <mergeCell ref="B14:N14"/>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30.xml><?xml version="1.0" encoding="utf-8"?>
<worksheet xmlns="http://schemas.openxmlformats.org/spreadsheetml/2006/main" xmlns:r="http://schemas.openxmlformats.org/officeDocument/2006/relationships">
  <sheetPr>
    <pageSetUpPr fitToPage="1"/>
  </sheetPr>
  <dimension ref="A1:T69"/>
  <sheetViews>
    <sheetView showGridLines="0" zoomScaleSheetLayoutView="80" zoomScalePageLayoutView="85" workbookViewId="0" topLeftCell="A10">
      <selection activeCell="B11" sqref="B11:B15"/>
    </sheetView>
  </sheetViews>
  <sheetFormatPr defaultColWidth="9.00390625" defaultRowHeight="12.75"/>
  <cols>
    <col min="1" max="1" width="5.125" style="11" customWidth="1"/>
    <col min="2" max="2" width="28.75390625" style="11" customWidth="1"/>
    <col min="3" max="3" width="27.625" style="11" customWidth="1"/>
    <col min="4" max="4" width="30.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29</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SUM(N11:N15)</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141.75" customHeight="1">
      <c r="A11" s="7" t="s">
        <v>3</v>
      </c>
      <c r="B11" s="75" t="s">
        <v>335</v>
      </c>
      <c r="C11" s="53" t="s">
        <v>246</v>
      </c>
      <c r="D11" s="53" t="s">
        <v>247</v>
      </c>
      <c r="E11" s="60">
        <v>450</v>
      </c>
      <c r="F11" s="89" t="s">
        <v>80</v>
      </c>
      <c r="G11" s="39" t="s">
        <v>91</v>
      </c>
      <c r="H11" s="40"/>
      <c r="I11" s="40"/>
      <c r="J11" s="41"/>
      <c r="K11" s="39"/>
      <c r="L11" s="39"/>
      <c r="M11" s="42">
        <v>0</v>
      </c>
      <c r="N11" s="43">
        <f>ROUND(L11*ROUND(M11,2),2)</f>
        <v>0</v>
      </c>
    </row>
    <row r="12" spans="1:14" ht="95.25" customHeight="1">
      <c r="A12" s="7" t="s">
        <v>4</v>
      </c>
      <c r="B12" s="75" t="s">
        <v>336</v>
      </c>
      <c r="C12" s="53" t="s">
        <v>248</v>
      </c>
      <c r="D12" s="53" t="s">
        <v>247</v>
      </c>
      <c r="E12" s="60">
        <v>400</v>
      </c>
      <c r="F12" s="89" t="s">
        <v>80</v>
      </c>
      <c r="G12" s="39" t="s">
        <v>91</v>
      </c>
      <c r="H12" s="40"/>
      <c r="I12" s="40"/>
      <c r="J12" s="41"/>
      <c r="K12" s="39"/>
      <c r="L12" s="39"/>
      <c r="M12" s="42">
        <v>0</v>
      </c>
      <c r="N12" s="43">
        <f>ROUND(L12*ROUND(M12,2),2)</f>
        <v>0</v>
      </c>
    </row>
    <row r="13" spans="1:14" ht="97.5" customHeight="1">
      <c r="A13" s="7" t="s">
        <v>5</v>
      </c>
      <c r="B13" s="75" t="s">
        <v>337</v>
      </c>
      <c r="C13" s="53" t="s">
        <v>249</v>
      </c>
      <c r="D13" s="53" t="s">
        <v>250</v>
      </c>
      <c r="E13" s="60">
        <v>400</v>
      </c>
      <c r="F13" s="89" t="s">
        <v>80</v>
      </c>
      <c r="G13" s="39" t="s">
        <v>91</v>
      </c>
      <c r="H13" s="40"/>
      <c r="I13" s="40"/>
      <c r="J13" s="41"/>
      <c r="K13" s="39"/>
      <c r="L13" s="39"/>
      <c r="M13" s="42">
        <v>0</v>
      </c>
      <c r="N13" s="43">
        <f>ROUND(L13*ROUND(M13,2),2)</f>
        <v>0</v>
      </c>
    </row>
    <row r="14" spans="1:14" ht="106.5" customHeight="1">
      <c r="A14" s="7" t="s">
        <v>6</v>
      </c>
      <c r="B14" s="75" t="s">
        <v>338</v>
      </c>
      <c r="C14" s="53" t="s">
        <v>251</v>
      </c>
      <c r="D14" s="53" t="s">
        <v>252</v>
      </c>
      <c r="E14" s="60">
        <v>900</v>
      </c>
      <c r="F14" s="89" t="s">
        <v>80</v>
      </c>
      <c r="G14" s="39" t="s">
        <v>91</v>
      </c>
      <c r="H14" s="40"/>
      <c r="I14" s="40"/>
      <c r="J14" s="41"/>
      <c r="K14" s="39"/>
      <c r="L14" s="39"/>
      <c r="M14" s="42">
        <v>0</v>
      </c>
      <c r="N14" s="43">
        <f>ROUND(L14*ROUND(M14,2),2)</f>
        <v>0</v>
      </c>
    </row>
    <row r="15" spans="1:14" ht="60.75" customHeight="1">
      <c r="A15" s="7" t="s">
        <v>35</v>
      </c>
      <c r="B15" s="75" t="s">
        <v>339</v>
      </c>
      <c r="C15" s="53" t="s">
        <v>253</v>
      </c>
      <c r="D15" s="53" t="s">
        <v>247</v>
      </c>
      <c r="E15" s="60">
        <v>1000</v>
      </c>
      <c r="F15" s="89" t="s">
        <v>80</v>
      </c>
      <c r="G15" s="39" t="s">
        <v>91</v>
      </c>
      <c r="H15" s="40"/>
      <c r="I15" s="40"/>
      <c r="J15" s="41"/>
      <c r="K15" s="39"/>
      <c r="L15" s="39"/>
      <c r="M15" s="42">
        <v>0</v>
      </c>
      <c r="N15" s="43">
        <f>ROUND(L15*ROUND(M15,2),2)</f>
        <v>0</v>
      </c>
    </row>
    <row r="16" spans="1:14" ht="12.75" customHeight="1">
      <c r="A16" s="1"/>
      <c r="B16" s="128"/>
      <c r="C16" s="128"/>
      <c r="D16" s="128"/>
      <c r="E16" s="128"/>
      <c r="F16" s="128"/>
      <c r="G16" s="128"/>
      <c r="H16" s="128"/>
      <c r="I16" s="128"/>
      <c r="J16" s="128"/>
      <c r="K16" s="128"/>
      <c r="L16" s="128"/>
      <c r="M16" s="128"/>
      <c r="N16" s="128"/>
    </row>
    <row r="17" spans="1:14" ht="28.5" customHeight="1">
      <c r="A17" s="1"/>
      <c r="B17" s="142" t="s">
        <v>328</v>
      </c>
      <c r="C17" s="142"/>
      <c r="D17" s="142"/>
      <c r="E17" s="142"/>
      <c r="F17" s="142"/>
      <c r="G17" s="142"/>
      <c r="H17" s="142"/>
      <c r="I17" s="142"/>
      <c r="J17" s="142"/>
      <c r="K17" s="142"/>
      <c r="L17" s="142"/>
      <c r="M17" s="142"/>
      <c r="N17" s="142"/>
    </row>
    <row r="18" spans="1:14" ht="12.75" customHeight="1">
      <c r="A18" s="1"/>
      <c r="B18" s="128"/>
      <c r="C18" s="128"/>
      <c r="D18" s="128"/>
      <c r="E18" s="128"/>
      <c r="F18" s="128"/>
      <c r="G18" s="128"/>
      <c r="H18" s="128"/>
      <c r="I18" s="128"/>
      <c r="J18" s="128"/>
      <c r="K18" s="128"/>
      <c r="L18" s="128"/>
      <c r="M18" s="128"/>
      <c r="N18" s="128"/>
    </row>
    <row r="19" spans="1:17" ht="15">
      <c r="A19" s="1"/>
      <c r="B19" s="126"/>
      <c r="C19" s="126"/>
      <c r="D19" s="126"/>
      <c r="E19" s="126"/>
      <c r="F19" s="126"/>
      <c r="G19" s="126"/>
      <c r="H19" s="126"/>
      <c r="I19" s="126"/>
      <c r="J19" s="126"/>
      <c r="K19" s="126"/>
      <c r="L19" s="126"/>
      <c r="M19" s="126"/>
      <c r="N19" s="126"/>
      <c r="Q19" s="11"/>
    </row>
    <row r="20" spans="2:17" ht="15">
      <c r="B20" s="125"/>
      <c r="C20" s="125"/>
      <c r="D20" s="125"/>
      <c r="E20" s="125"/>
      <c r="F20" s="12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row r="66" ht="15">
      <c r="Q66" s="11"/>
    </row>
    <row r="67" ht="15">
      <c r="Q67" s="11"/>
    </row>
    <row r="68" ht="15">
      <c r="Q68" s="11"/>
    </row>
    <row r="69" ht="15">
      <c r="Q69" s="11"/>
    </row>
  </sheetData>
  <sheetProtection/>
  <mergeCells count="7">
    <mergeCell ref="B20:F20"/>
    <mergeCell ref="G2:I2"/>
    <mergeCell ref="H6:I6"/>
    <mergeCell ref="B16:N16"/>
    <mergeCell ref="B17:N17"/>
    <mergeCell ref="B18:N18"/>
    <mergeCell ref="B19:N19"/>
  </mergeCells>
  <printOptions horizontalCentered="1"/>
  <pageMargins left="0.25" right="0.25" top="0.75" bottom="0.75" header="0.3" footer="0.3"/>
  <pageSetup fitToHeight="0" fitToWidth="1" horizontalDpi="600" verticalDpi="600" orientation="landscape" paperSize="9" scale="56" r:id="rId1"/>
</worksheet>
</file>

<file path=xl/worksheets/sheet31.xml><?xml version="1.0" encoding="utf-8"?>
<worksheet xmlns="http://schemas.openxmlformats.org/spreadsheetml/2006/main" xmlns:r="http://schemas.openxmlformats.org/officeDocument/2006/relationships">
  <sheetPr>
    <pageSetUpPr fitToPage="1"/>
  </sheetPr>
  <dimension ref="A1:T65"/>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30</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47.25" customHeight="1">
      <c r="A11" s="7" t="s">
        <v>3</v>
      </c>
      <c r="B11" s="75" t="s">
        <v>254</v>
      </c>
      <c r="C11" s="75" t="s">
        <v>255</v>
      </c>
      <c r="D11" s="75" t="s">
        <v>109</v>
      </c>
      <c r="E11" s="77">
        <v>1000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1:14" ht="12.75" customHeight="1">
      <c r="A13" s="1"/>
      <c r="B13" s="126"/>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32.xml><?xml version="1.0" encoding="utf-8"?>
<worksheet xmlns="http://schemas.openxmlformats.org/spreadsheetml/2006/main" xmlns:r="http://schemas.openxmlformats.org/officeDocument/2006/relationships">
  <sheetPr>
    <pageSetUpPr fitToPage="1"/>
  </sheetPr>
  <dimension ref="A1:T65"/>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31</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51" customHeight="1">
      <c r="A11" s="7" t="s">
        <v>3</v>
      </c>
      <c r="B11" s="53" t="s">
        <v>256</v>
      </c>
      <c r="C11" s="53" t="s">
        <v>257</v>
      </c>
      <c r="D11" s="53" t="s">
        <v>258</v>
      </c>
      <c r="E11" s="60">
        <v>50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1:14" ht="12.75" customHeight="1">
      <c r="A13" s="1"/>
      <c r="B13" s="126"/>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33.xml><?xml version="1.0" encoding="utf-8"?>
<worksheet xmlns="http://schemas.openxmlformats.org/spreadsheetml/2006/main" xmlns:r="http://schemas.openxmlformats.org/officeDocument/2006/relationships">
  <sheetPr>
    <pageSetUpPr fitToPage="1"/>
  </sheetPr>
  <dimension ref="A1:T64"/>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32</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50.25" customHeight="1">
      <c r="A11" s="7" t="s">
        <v>3</v>
      </c>
      <c r="B11" s="53" t="s">
        <v>259</v>
      </c>
      <c r="C11" s="53" t="s">
        <v>99</v>
      </c>
      <c r="D11" s="53" t="s">
        <v>260</v>
      </c>
      <c r="E11" s="60">
        <v>1500</v>
      </c>
      <c r="F11" s="89" t="s">
        <v>43</v>
      </c>
      <c r="G11" s="39" t="s">
        <v>91</v>
      </c>
      <c r="H11" s="40"/>
      <c r="I11" s="40"/>
      <c r="J11" s="41"/>
      <c r="K11" s="39"/>
      <c r="L11" s="39" t="str">
        <f>IF(K11=0,"0,00",IF(K11&gt;0,ROUND(E11/K11,2)))</f>
        <v>0,00</v>
      </c>
      <c r="M11" s="42">
        <v>0</v>
      </c>
      <c r="N11" s="43">
        <f>ROUND(L11*ROUND(M11,2),2)</f>
        <v>0</v>
      </c>
    </row>
    <row r="12" spans="1:14" ht="12.75" customHeight="1">
      <c r="A12" s="1"/>
      <c r="B12" s="126"/>
      <c r="C12" s="126"/>
      <c r="D12" s="126"/>
      <c r="E12" s="126"/>
      <c r="F12" s="126"/>
      <c r="G12" s="126"/>
      <c r="H12" s="126"/>
      <c r="I12" s="126"/>
      <c r="J12" s="126"/>
      <c r="K12" s="126"/>
      <c r="L12" s="126"/>
      <c r="M12" s="126"/>
      <c r="N12" s="126"/>
    </row>
    <row r="13" spans="1:14" ht="21" customHeight="1">
      <c r="A13" s="1"/>
      <c r="B13" s="126"/>
      <c r="C13" s="126"/>
      <c r="D13" s="126"/>
      <c r="E13" s="126"/>
      <c r="F13" s="126"/>
      <c r="G13" s="126"/>
      <c r="H13" s="126"/>
      <c r="I13" s="126"/>
      <c r="J13" s="126"/>
      <c r="K13" s="126"/>
      <c r="L13" s="126"/>
      <c r="M13" s="126"/>
      <c r="N13" s="126"/>
    </row>
    <row r="14" spans="1:17" ht="15">
      <c r="A14" s="1"/>
      <c r="B14" s="126"/>
      <c r="C14" s="126"/>
      <c r="D14" s="126"/>
      <c r="E14" s="126"/>
      <c r="F14" s="126"/>
      <c r="G14" s="126"/>
      <c r="H14" s="126"/>
      <c r="I14" s="126"/>
      <c r="J14" s="126"/>
      <c r="K14" s="126"/>
      <c r="L14" s="126"/>
      <c r="M14" s="126"/>
      <c r="N14" s="126"/>
      <c r="Q14" s="11"/>
    </row>
    <row r="15" spans="2:17" ht="15">
      <c r="B15" s="125"/>
      <c r="C15" s="125"/>
      <c r="D15" s="125"/>
      <c r="E15" s="125"/>
      <c r="F15" s="12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sheetData>
  <sheetProtection/>
  <mergeCells count="6">
    <mergeCell ref="G2:I2"/>
    <mergeCell ref="H6:I6"/>
    <mergeCell ref="B12:N12"/>
    <mergeCell ref="B13:N13"/>
    <mergeCell ref="B14:N14"/>
    <mergeCell ref="B15:F15"/>
  </mergeCells>
  <printOptions horizontalCentered="1"/>
  <pageMargins left="0.25" right="0.25" top="0.75" bottom="0.75" header="0.3" footer="0.3"/>
  <pageSetup fitToHeight="0" fitToWidth="1" horizontalDpi="600" verticalDpi="600" orientation="landscape" paperSize="9" scale="58" r:id="rId1"/>
</worksheet>
</file>

<file path=xl/worksheets/sheet34.xml><?xml version="1.0" encoding="utf-8"?>
<worksheet xmlns="http://schemas.openxmlformats.org/spreadsheetml/2006/main" xmlns:r="http://schemas.openxmlformats.org/officeDocument/2006/relationships">
  <sheetPr>
    <pageSetUpPr fitToPage="1"/>
  </sheetPr>
  <dimension ref="A1:T40"/>
  <sheetViews>
    <sheetView showGridLines="0" zoomScaleSheetLayoutView="80" zoomScalePageLayoutView="80" workbookViewId="0" topLeftCell="A1">
      <selection activeCell="H6" sqref="H6:I6"/>
    </sheetView>
  </sheetViews>
  <sheetFormatPr defaultColWidth="9.00390625" defaultRowHeight="12.75"/>
  <cols>
    <col min="1" max="1" width="5.125" style="11" customWidth="1"/>
    <col min="2" max="2" width="24.75390625" style="11" customWidth="1"/>
    <col min="3" max="3" width="13.375" style="11" customWidth="1"/>
    <col min="4" max="4" width="33.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33</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69" customHeight="1">
      <c r="A11" s="49" t="s">
        <v>3</v>
      </c>
      <c r="B11" s="45" t="s">
        <v>106</v>
      </c>
      <c r="C11" s="45" t="s">
        <v>97</v>
      </c>
      <c r="D11" s="45" t="s">
        <v>89</v>
      </c>
      <c r="E11" s="60">
        <v>36000</v>
      </c>
      <c r="F11" s="50" t="s">
        <v>43</v>
      </c>
      <c r="G11" s="39" t="s">
        <v>55</v>
      </c>
      <c r="H11" s="6"/>
      <c r="I11" s="6"/>
      <c r="J11" s="7"/>
      <c r="K11" s="6"/>
      <c r="L11" s="39" t="str">
        <f>IF(K11=0,"0,00",IF(K11&gt;0,ROUND(E11/K11,2)))</f>
        <v>0,00</v>
      </c>
      <c r="M11" s="48">
        <v>0</v>
      </c>
      <c r="N11" s="43">
        <f>ROUND(L11*ROUND(M11,2),2)</f>
        <v>0</v>
      </c>
    </row>
    <row r="12" spans="2:14" ht="15" customHeight="1">
      <c r="B12" s="122"/>
      <c r="C12" s="122"/>
      <c r="D12" s="122"/>
      <c r="E12" s="122"/>
      <c r="F12" s="122"/>
      <c r="G12" s="122"/>
      <c r="H12" s="122"/>
      <c r="I12" s="122"/>
      <c r="J12" s="122"/>
      <c r="K12" s="122"/>
      <c r="L12" s="122"/>
      <c r="M12" s="122"/>
      <c r="N12" s="122"/>
    </row>
    <row r="13" spans="2:7" ht="19.5" customHeight="1">
      <c r="B13" s="129"/>
      <c r="C13" s="129"/>
      <c r="D13" s="129"/>
      <c r="E13" s="129"/>
      <c r="F13" s="129"/>
      <c r="G13" s="129"/>
    </row>
    <row r="14" spans="2:17" ht="20.25" customHeight="1">
      <c r="B14" s="111"/>
      <c r="C14" s="138"/>
      <c r="D14" s="138"/>
      <c r="E14" s="138"/>
      <c r="F14" s="138"/>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sheetData>
  <sheetProtection/>
  <mergeCells count="5">
    <mergeCell ref="G2:I2"/>
    <mergeCell ref="H6:I6"/>
    <mergeCell ref="B12:N12"/>
    <mergeCell ref="B13:G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35.xml><?xml version="1.0" encoding="utf-8"?>
<worksheet xmlns="http://schemas.openxmlformats.org/spreadsheetml/2006/main" xmlns:r="http://schemas.openxmlformats.org/officeDocument/2006/relationships">
  <sheetPr>
    <pageSetUpPr fitToPage="1"/>
  </sheetPr>
  <dimension ref="A1:T64"/>
  <sheetViews>
    <sheetView showGridLines="0" zoomScaleSheetLayoutView="80" zoomScalePageLayoutView="85" workbookViewId="0" topLeftCell="A1">
      <selection activeCell="H6" sqref="H6:I6"/>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34</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SUM(N11:N14)</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51" customHeight="1">
      <c r="A11" s="7" t="s">
        <v>3</v>
      </c>
      <c r="B11" s="53" t="s">
        <v>261</v>
      </c>
      <c r="C11" s="53" t="s">
        <v>262</v>
      </c>
      <c r="D11" s="53" t="s">
        <v>263</v>
      </c>
      <c r="E11" s="60">
        <v>10</v>
      </c>
      <c r="F11" s="89" t="s">
        <v>267</v>
      </c>
      <c r="G11" s="39" t="s">
        <v>91</v>
      </c>
      <c r="H11" s="40"/>
      <c r="I11" s="40"/>
      <c r="J11" s="41"/>
      <c r="K11" s="39"/>
      <c r="L11" s="39" t="str">
        <f>IF(K11=0,"0,00",IF(K11&gt;0,ROUND(E11/K11,2)))</f>
        <v>0,00</v>
      </c>
      <c r="M11" s="42">
        <v>0</v>
      </c>
      <c r="N11" s="43">
        <f>ROUND(L11*ROUND(M11,2),2)</f>
        <v>0</v>
      </c>
    </row>
    <row r="12" spans="1:14" ht="53.25" customHeight="1">
      <c r="A12" s="7" t="s">
        <v>4</v>
      </c>
      <c r="B12" s="53" t="s">
        <v>261</v>
      </c>
      <c r="C12" s="53" t="s">
        <v>262</v>
      </c>
      <c r="D12" s="53" t="s">
        <v>264</v>
      </c>
      <c r="E12" s="60">
        <v>60</v>
      </c>
      <c r="F12" s="49" t="s">
        <v>267</v>
      </c>
      <c r="G12" s="39" t="s">
        <v>91</v>
      </c>
      <c r="H12" s="40"/>
      <c r="I12" s="40"/>
      <c r="J12" s="41"/>
      <c r="K12" s="39"/>
      <c r="L12" s="39" t="str">
        <f>IF(K12=0,"0,00",IF(K12&gt;0,ROUND(E12/K12,2)))</f>
        <v>0,00</v>
      </c>
      <c r="M12" s="42">
        <v>0</v>
      </c>
      <c r="N12" s="43">
        <f>ROUND(L12*ROUND(M12,2),2)</f>
        <v>0</v>
      </c>
    </row>
    <row r="13" spans="1:14" ht="53.25" customHeight="1">
      <c r="A13" s="7" t="s">
        <v>5</v>
      </c>
      <c r="B13" s="53" t="s">
        <v>261</v>
      </c>
      <c r="C13" s="53" t="s">
        <v>262</v>
      </c>
      <c r="D13" s="53" t="s">
        <v>265</v>
      </c>
      <c r="E13" s="60">
        <v>50</v>
      </c>
      <c r="F13" s="49" t="s">
        <v>267</v>
      </c>
      <c r="G13" s="39" t="s">
        <v>91</v>
      </c>
      <c r="H13" s="40"/>
      <c r="I13" s="40"/>
      <c r="J13" s="41"/>
      <c r="K13" s="39"/>
      <c r="L13" s="39" t="str">
        <f>IF(K13=0,"0,00",IF(K13&gt;0,ROUND(E13/K13,2)))</f>
        <v>0,00</v>
      </c>
      <c r="M13" s="42">
        <v>0</v>
      </c>
      <c r="N13" s="43">
        <f>ROUND(L13*ROUND(M13,2),2)</f>
        <v>0</v>
      </c>
    </row>
    <row r="14" spans="1:14" ht="54.75" customHeight="1">
      <c r="A14" s="7" t="s">
        <v>6</v>
      </c>
      <c r="B14" s="53" t="s">
        <v>261</v>
      </c>
      <c r="C14" s="53" t="s">
        <v>262</v>
      </c>
      <c r="D14" s="53" t="s">
        <v>266</v>
      </c>
      <c r="E14" s="60">
        <v>10</v>
      </c>
      <c r="F14" s="49" t="s">
        <v>267</v>
      </c>
      <c r="G14" s="39" t="s">
        <v>91</v>
      </c>
      <c r="H14" s="40"/>
      <c r="I14" s="40"/>
      <c r="J14" s="41"/>
      <c r="K14" s="39"/>
      <c r="L14" s="39" t="str">
        <f>IF(K14=0,"0,00",IF(K14&gt;0,ROUND(E14/K14,2)))</f>
        <v>0,00</v>
      </c>
      <c r="M14" s="42">
        <v>0</v>
      </c>
      <c r="N14" s="43">
        <f>ROUND(L14*ROUND(M14,2),2)</f>
        <v>0</v>
      </c>
    </row>
    <row r="15" spans="1:14" ht="12.75" customHeight="1">
      <c r="A15" s="1"/>
      <c r="B15" s="128"/>
      <c r="C15" s="128"/>
      <c r="D15" s="128"/>
      <c r="E15" s="128"/>
      <c r="F15" s="128"/>
      <c r="G15" s="128"/>
      <c r="H15" s="128"/>
      <c r="I15" s="128"/>
      <c r="J15" s="128"/>
      <c r="K15" s="128"/>
      <c r="L15" s="128"/>
      <c r="M15" s="128"/>
      <c r="N15" s="128"/>
    </row>
    <row r="16" spans="2:17" ht="30" customHeight="1">
      <c r="B16" s="122" t="s">
        <v>81</v>
      </c>
      <c r="C16" s="122"/>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sheetData>
  <sheetProtection/>
  <mergeCells count="4">
    <mergeCell ref="B16:C16"/>
    <mergeCell ref="G2:I2"/>
    <mergeCell ref="H6:I6"/>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36.xml><?xml version="1.0" encoding="utf-8"?>
<worksheet xmlns="http://schemas.openxmlformats.org/spreadsheetml/2006/main" xmlns:r="http://schemas.openxmlformats.org/officeDocument/2006/relationships">
  <sheetPr>
    <pageSetUpPr fitToPage="1"/>
  </sheetPr>
  <dimension ref="A1:T61"/>
  <sheetViews>
    <sheetView showGridLines="0" zoomScaleSheetLayoutView="80" zoomScalePageLayoutView="85" workbookViewId="0" topLeftCell="A1">
      <selection activeCell="B17" sqref="B17"/>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35</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99" t="s">
        <v>78</v>
      </c>
      <c r="K10" s="13" t="s">
        <v>32</v>
      </c>
      <c r="L10" s="13" t="s">
        <v>33</v>
      </c>
      <c r="M10" s="13" t="s">
        <v>34</v>
      </c>
      <c r="N10" s="13" t="s">
        <v>18</v>
      </c>
    </row>
    <row r="11" spans="1:14" ht="60.75" customHeight="1">
      <c r="A11" s="7" t="s">
        <v>3</v>
      </c>
      <c r="B11" s="53" t="s">
        <v>313</v>
      </c>
      <c r="C11" s="53" t="s">
        <v>164</v>
      </c>
      <c r="D11" s="53" t="s">
        <v>268</v>
      </c>
      <c r="E11" s="61">
        <v>400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2:17" ht="15">
      <c r="B13" s="11" t="s">
        <v>105</v>
      </c>
      <c r="Q13" s="11"/>
    </row>
    <row r="14" ht="15">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sheetData>
  <sheetProtection/>
  <mergeCells count="3">
    <mergeCell ref="G2:I2"/>
    <mergeCell ref="H6:I6"/>
    <mergeCell ref="B12:N12"/>
  </mergeCells>
  <printOptions horizontalCentered="1"/>
  <pageMargins left="0.25" right="0.25" top="0.75" bottom="0.75" header="0.3" footer="0.3"/>
  <pageSetup fitToHeight="0" fitToWidth="1" horizontalDpi="600" verticalDpi="600" orientation="landscape" paperSize="9" scale="58" r:id="rId1"/>
</worksheet>
</file>

<file path=xl/worksheets/sheet37.xml><?xml version="1.0" encoding="utf-8"?>
<worksheet xmlns="http://schemas.openxmlformats.org/spreadsheetml/2006/main" xmlns:r="http://schemas.openxmlformats.org/officeDocument/2006/relationships">
  <sheetPr>
    <pageSetUpPr fitToPage="1"/>
  </sheetPr>
  <dimension ref="A1:T61"/>
  <sheetViews>
    <sheetView showGridLines="0" zoomScaleSheetLayoutView="80" zoomScalePageLayoutView="85" workbookViewId="0" topLeftCell="A1">
      <selection activeCell="J10" sqref="J10"/>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36</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78</v>
      </c>
      <c r="K10" s="13" t="s">
        <v>32</v>
      </c>
      <c r="L10" s="13" t="s">
        <v>33</v>
      </c>
      <c r="M10" s="13" t="s">
        <v>34</v>
      </c>
      <c r="N10" s="13" t="s">
        <v>18</v>
      </c>
    </row>
    <row r="11" spans="1:14" ht="55.5" customHeight="1">
      <c r="A11" s="7" t="s">
        <v>3</v>
      </c>
      <c r="B11" s="53" t="s">
        <v>314</v>
      </c>
      <c r="C11" s="53" t="s">
        <v>137</v>
      </c>
      <c r="D11" s="53" t="s">
        <v>269</v>
      </c>
      <c r="E11" s="60">
        <v>100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2:17" ht="15">
      <c r="B13" s="11" t="s">
        <v>315</v>
      </c>
      <c r="Q13" s="11"/>
    </row>
    <row r="14" ht="15">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sheetData>
  <sheetProtection/>
  <mergeCells count="3">
    <mergeCell ref="G2:I2"/>
    <mergeCell ref="H6:I6"/>
    <mergeCell ref="B12:N12"/>
  </mergeCells>
  <printOptions horizontalCentered="1"/>
  <pageMargins left="0.25" right="0.25" top="0.75" bottom="0.75" header="0.3" footer="0.3"/>
  <pageSetup fitToHeight="0" fitToWidth="1" horizontalDpi="600" verticalDpi="600" orientation="landscape" paperSize="9" scale="58" r:id="rId1"/>
</worksheet>
</file>

<file path=xl/worksheets/sheet38.xml><?xml version="1.0" encoding="utf-8"?>
<worksheet xmlns="http://schemas.openxmlformats.org/spreadsheetml/2006/main" xmlns:r="http://schemas.openxmlformats.org/officeDocument/2006/relationships">
  <sheetPr>
    <pageSetUpPr fitToPage="1"/>
  </sheetPr>
  <dimension ref="A1:T61"/>
  <sheetViews>
    <sheetView showGridLines="0" zoomScaleSheetLayoutView="80" zoomScalePageLayoutView="85" workbookViewId="0" topLeftCell="A1">
      <selection activeCell="J10" sqref="J10"/>
    </sheetView>
  </sheetViews>
  <sheetFormatPr defaultColWidth="9.00390625" defaultRowHeight="12.75"/>
  <cols>
    <col min="1" max="1" width="5.125" style="11" customWidth="1"/>
    <col min="2" max="2" width="28.75390625" style="11" customWidth="1"/>
    <col min="3" max="3" width="17.375" style="11" customWidth="1"/>
    <col min="4" max="4" width="21.8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37</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99" t="s">
        <v>340</v>
      </c>
      <c r="K10" s="13" t="s">
        <v>32</v>
      </c>
      <c r="L10" s="13" t="s">
        <v>33</v>
      </c>
      <c r="M10" s="13" t="s">
        <v>34</v>
      </c>
      <c r="N10" s="13" t="s">
        <v>18</v>
      </c>
    </row>
    <row r="11" spans="1:14" ht="60.75" customHeight="1">
      <c r="A11" s="7" t="s">
        <v>3</v>
      </c>
      <c r="B11" s="45" t="s">
        <v>316</v>
      </c>
      <c r="C11" s="45" t="s">
        <v>270</v>
      </c>
      <c r="D11" s="45" t="s">
        <v>107</v>
      </c>
      <c r="E11" s="60">
        <v>100</v>
      </c>
      <c r="F11" s="89" t="s">
        <v>43</v>
      </c>
      <c r="G11" s="39" t="s">
        <v>91</v>
      </c>
      <c r="H11" s="40"/>
      <c r="I11" s="40"/>
      <c r="J11" s="41"/>
      <c r="K11" s="39"/>
      <c r="L11" s="39" t="str">
        <f>IF(K11=0,"0,00",IF(K11&gt;0,ROUND(E11/K11,2)))</f>
        <v>0,00</v>
      </c>
      <c r="M11" s="42">
        <v>0</v>
      </c>
      <c r="N11" s="43">
        <f>ROUND(L11*ROUND(M11,2),2)</f>
        <v>0</v>
      </c>
    </row>
    <row r="12" spans="1:14" ht="60.75" customHeight="1">
      <c r="A12" s="7" t="s">
        <v>4</v>
      </c>
      <c r="B12" s="45" t="s">
        <v>317</v>
      </c>
      <c r="C12" s="45" t="s">
        <v>271</v>
      </c>
      <c r="D12" s="45" t="s">
        <v>111</v>
      </c>
      <c r="E12" s="60">
        <v>400</v>
      </c>
      <c r="F12" s="49" t="s">
        <v>43</v>
      </c>
      <c r="G12" s="39" t="s">
        <v>91</v>
      </c>
      <c r="H12" s="40"/>
      <c r="I12" s="40"/>
      <c r="J12" s="41"/>
      <c r="K12" s="39"/>
      <c r="L12" s="39" t="str">
        <f>IF(K12=0,"0,00",IF(K12&gt;0,ROUND(E12/K12,2)))</f>
        <v>0,00</v>
      </c>
      <c r="M12" s="42">
        <v>0</v>
      </c>
      <c r="N12" s="43">
        <f>ROUND(L12*ROUND(M12,2),2)</f>
        <v>0</v>
      </c>
    </row>
    <row r="13" spans="1:14" ht="12.75" customHeight="1">
      <c r="A13" s="1"/>
      <c r="B13" s="128"/>
      <c r="C13" s="128"/>
      <c r="D13" s="128"/>
      <c r="E13" s="128"/>
      <c r="F13" s="128"/>
      <c r="G13" s="128"/>
      <c r="H13" s="128"/>
      <c r="I13" s="128"/>
      <c r="J13" s="128"/>
      <c r="K13" s="128"/>
      <c r="L13" s="128"/>
      <c r="M13" s="128"/>
      <c r="N13" s="128"/>
    </row>
    <row r="14" spans="2:17" ht="15">
      <c r="B14" s="11" t="s">
        <v>318</v>
      </c>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sheetData>
  <sheetProtection/>
  <mergeCells count="3">
    <mergeCell ref="G2:I2"/>
    <mergeCell ref="H6:I6"/>
    <mergeCell ref="B13:N13"/>
  </mergeCells>
  <printOptions horizontalCentered="1"/>
  <pageMargins left="0.25" right="0.25" top="0.75" bottom="0.75" header="0.3" footer="0.3"/>
  <pageSetup fitToHeight="0" fitToWidth="1" horizontalDpi="600" verticalDpi="600" orientation="landscape" paperSize="9" scale="60" r:id="rId1"/>
</worksheet>
</file>

<file path=xl/worksheets/sheet39.xml><?xml version="1.0" encoding="utf-8"?>
<worksheet xmlns="http://schemas.openxmlformats.org/spreadsheetml/2006/main" xmlns:r="http://schemas.openxmlformats.org/officeDocument/2006/relationships">
  <sheetPr>
    <tabColor rgb="FFC00000"/>
    <pageSetUpPr fitToPage="1"/>
  </sheetPr>
  <dimension ref="A1:T60"/>
  <sheetViews>
    <sheetView showGridLines="0" zoomScaleSheetLayoutView="80" zoomScalePageLayoutView="85" workbookViewId="0" topLeftCell="A1">
      <selection activeCell="A14" sqref="A14:IV14"/>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38</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99" t="s">
        <v>340</v>
      </c>
      <c r="K10" s="13" t="s">
        <v>32</v>
      </c>
      <c r="L10" s="13" t="s">
        <v>33</v>
      </c>
      <c r="M10" s="13" t="s">
        <v>34</v>
      </c>
      <c r="N10" s="13" t="s">
        <v>18</v>
      </c>
    </row>
    <row r="11" spans="1:14" ht="51" customHeight="1">
      <c r="A11" s="7" t="s">
        <v>3</v>
      </c>
      <c r="B11" s="71" t="s">
        <v>319</v>
      </c>
      <c r="C11" s="71" t="s">
        <v>272</v>
      </c>
      <c r="D11" s="71" t="s">
        <v>273</v>
      </c>
      <c r="E11" s="46">
        <v>50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2:17" ht="15">
      <c r="B13" s="11" t="s">
        <v>315</v>
      </c>
      <c r="Q13" s="11"/>
    </row>
    <row r="14" spans="2:17" ht="21" customHeight="1">
      <c r="B14" s="143" t="s">
        <v>343</v>
      </c>
      <c r="C14" s="143"/>
      <c r="D14" s="143"/>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sheetData>
  <sheetProtection/>
  <mergeCells count="4">
    <mergeCell ref="G2:I2"/>
    <mergeCell ref="H6:I6"/>
    <mergeCell ref="B12:N12"/>
    <mergeCell ref="B14:D14"/>
  </mergeCells>
  <printOptions horizontalCentered="1"/>
  <pageMargins left="0.25" right="0.25" top="0.75" bottom="0.75" header="0.3" footer="0.3"/>
  <pageSetup fitToHeight="0"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T51"/>
  <sheetViews>
    <sheetView showGridLines="0" zoomScaleSheetLayoutView="80" zoomScalePageLayoutView="80" workbookViewId="0" topLeftCell="A13">
      <selection activeCell="N22" sqref="N22"/>
    </sheetView>
  </sheetViews>
  <sheetFormatPr defaultColWidth="9.00390625" defaultRowHeight="12.75"/>
  <cols>
    <col min="1" max="1" width="5.125" style="11" customWidth="1"/>
    <col min="2" max="2" width="24.75390625" style="11" customWidth="1"/>
    <col min="3" max="3" width="12.1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SUM(N11:N22)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69" customHeight="1">
      <c r="A11" s="49" t="s">
        <v>3</v>
      </c>
      <c r="B11" s="53" t="s">
        <v>140</v>
      </c>
      <c r="C11" s="53" t="s">
        <v>141</v>
      </c>
      <c r="D11" s="45" t="s">
        <v>142</v>
      </c>
      <c r="E11" s="80">
        <v>7600</v>
      </c>
      <c r="F11" s="50" t="s">
        <v>43</v>
      </c>
      <c r="G11" s="39" t="s">
        <v>55</v>
      </c>
      <c r="H11" s="6"/>
      <c r="I11" s="6"/>
      <c r="J11" s="7"/>
      <c r="K11" s="6"/>
      <c r="L11" s="39" t="str">
        <f aca="true" t="shared" si="0" ref="L11:L19">IF(K11=0,"0,00",IF(K11&gt;0,ROUND(E11/K11,2)))</f>
        <v>0,00</v>
      </c>
      <c r="M11" s="48">
        <v>0</v>
      </c>
      <c r="N11" s="43">
        <f aca="true" t="shared" si="1" ref="N11:N19">ROUND(L11*ROUND(M11,2),2)</f>
        <v>0</v>
      </c>
    </row>
    <row r="12" spans="1:14" s="20" customFormat="1" ht="51.75" customHeight="1">
      <c r="A12" s="49" t="s">
        <v>4</v>
      </c>
      <c r="B12" s="53" t="s">
        <v>101</v>
      </c>
      <c r="C12" s="53" t="s">
        <v>98</v>
      </c>
      <c r="D12" s="45" t="s">
        <v>93</v>
      </c>
      <c r="E12" s="80">
        <v>400</v>
      </c>
      <c r="F12" s="50" t="s">
        <v>43</v>
      </c>
      <c r="G12" s="39" t="s">
        <v>55</v>
      </c>
      <c r="H12" s="6"/>
      <c r="I12" s="6"/>
      <c r="J12" s="7"/>
      <c r="K12" s="6"/>
      <c r="L12" s="39" t="str">
        <f t="shared" si="0"/>
        <v>0,00</v>
      </c>
      <c r="M12" s="48">
        <v>0</v>
      </c>
      <c r="N12" s="43">
        <f t="shared" si="1"/>
        <v>0</v>
      </c>
    </row>
    <row r="13" spans="1:14" s="20" customFormat="1" ht="51.75" customHeight="1">
      <c r="A13" s="49" t="s">
        <v>5</v>
      </c>
      <c r="B13" s="53" t="s">
        <v>299</v>
      </c>
      <c r="C13" s="53" t="s">
        <v>103</v>
      </c>
      <c r="D13" s="97" t="s">
        <v>93</v>
      </c>
      <c r="E13" s="80">
        <v>840</v>
      </c>
      <c r="F13" s="50" t="s">
        <v>43</v>
      </c>
      <c r="G13" s="39" t="s">
        <v>55</v>
      </c>
      <c r="H13" s="6"/>
      <c r="I13" s="6"/>
      <c r="J13" s="7"/>
      <c r="K13" s="6"/>
      <c r="L13" s="39" t="str">
        <f t="shared" si="0"/>
        <v>0,00</v>
      </c>
      <c r="M13" s="48">
        <v>0</v>
      </c>
      <c r="N13" s="43">
        <f t="shared" si="1"/>
        <v>0</v>
      </c>
    </row>
    <row r="14" spans="1:14" s="20" customFormat="1" ht="51.75" customHeight="1">
      <c r="A14" s="49" t="s">
        <v>6</v>
      </c>
      <c r="B14" s="53" t="s">
        <v>299</v>
      </c>
      <c r="C14" s="53" t="s">
        <v>99</v>
      </c>
      <c r="D14" s="97" t="s">
        <v>93</v>
      </c>
      <c r="E14" s="80">
        <v>420</v>
      </c>
      <c r="F14" s="50" t="s">
        <v>43</v>
      </c>
      <c r="G14" s="39" t="s">
        <v>55</v>
      </c>
      <c r="H14" s="6"/>
      <c r="I14" s="6"/>
      <c r="J14" s="7"/>
      <c r="K14" s="6"/>
      <c r="L14" s="39" t="str">
        <f t="shared" si="0"/>
        <v>0,00</v>
      </c>
      <c r="M14" s="48">
        <v>0</v>
      </c>
      <c r="N14" s="43">
        <f t="shared" si="1"/>
        <v>0</v>
      </c>
    </row>
    <row r="15" spans="1:14" s="20" customFormat="1" ht="51.75" customHeight="1">
      <c r="A15" s="49" t="s">
        <v>35</v>
      </c>
      <c r="B15" s="53" t="s">
        <v>143</v>
      </c>
      <c r="C15" s="53" t="s">
        <v>144</v>
      </c>
      <c r="D15" s="45" t="s">
        <v>145</v>
      </c>
      <c r="E15" s="80">
        <v>25000</v>
      </c>
      <c r="F15" s="50" t="s">
        <v>43</v>
      </c>
      <c r="G15" s="39" t="s">
        <v>55</v>
      </c>
      <c r="H15" s="6"/>
      <c r="I15" s="6"/>
      <c r="J15" s="7"/>
      <c r="K15" s="6"/>
      <c r="L15" s="39" t="str">
        <f t="shared" si="0"/>
        <v>0,00</v>
      </c>
      <c r="M15" s="48">
        <v>0</v>
      </c>
      <c r="N15" s="43">
        <f t="shared" si="1"/>
        <v>0</v>
      </c>
    </row>
    <row r="16" spans="1:14" s="20" customFormat="1" ht="51.75" customHeight="1">
      <c r="A16" s="49" t="s">
        <v>42</v>
      </c>
      <c r="B16" s="53" t="s">
        <v>302</v>
      </c>
      <c r="C16" s="53" t="s">
        <v>94</v>
      </c>
      <c r="D16" s="45" t="s">
        <v>93</v>
      </c>
      <c r="E16" s="80">
        <v>8000</v>
      </c>
      <c r="F16" s="50" t="s">
        <v>43</v>
      </c>
      <c r="G16" s="39" t="s">
        <v>55</v>
      </c>
      <c r="H16" s="6"/>
      <c r="I16" s="6"/>
      <c r="J16" s="7"/>
      <c r="K16" s="6"/>
      <c r="L16" s="39" t="str">
        <f t="shared" si="0"/>
        <v>0,00</v>
      </c>
      <c r="M16" s="48">
        <v>0</v>
      </c>
      <c r="N16" s="43">
        <f t="shared" si="1"/>
        <v>0</v>
      </c>
    </row>
    <row r="17" spans="1:14" s="20" customFormat="1" ht="51.75" customHeight="1">
      <c r="A17" s="49" t="s">
        <v>7</v>
      </c>
      <c r="B17" s="53" t="s">
        <v>302</v>
      </c>
      <c r="C17" s="53" t="s">
        <v>102</v>
      </c>
      <c r="D17" s="45" t="s">
        <v>93</v>
      </c>
      <c r="E17" s="80">
        <v>17000</v>
      </c>
      <c r="F17" s="50" t="s">
        <v>43</v>
      </c>
      <c r="G17" s="39" t="s">
        <v>55</v>
      </c>
      <c r="H17" s="6"/>
      <c r="I17" s="6"/>
      <c r="J17" s="7"/>
      <c r="K17" s="6"/>
      <c r="L17" s="39" t="str">
        <f t="shared" si="0"/>
        <v>0,00</v>
      </c>
      <c r="M17" s="48">
        <v>0</v>
      </c>
      <c r="N17" s="43">
        <f t="shared" si="1"/>
        <v>0</v>
      </c>
    </row>
    <row r="18" spans="1:14" s="20" customFormat="1" ht="51.75" customHeight="1">
      <c r="A18" s="49" t="s">
        <v>8</v>
      </c>
      <c r="B18" s="53" t="s">
        <v>146</v>
      </c>
      <c r="C18" s="53" t="s">
        <v>147</v>
      </c>
      <c r="D18" s="45" t="s">
        <v>148</v>
      </c>
      <c r="E18" s="80">
        <v>1620</v>
      </c>
      <c r="F18" s="50" t="s">
        <v>43</v>
      </c>
      <c r="G18" s="39" t="s">
        <v>55</v>
      </c>
      <c r="H18" s="6"/>
      <c r="I18" s="6"/>
      <c r="J18" s="7"/>
      <c r="K18" s="6"/>
      <c r="L18" s="39" t="str">
        <f t="shared" si="0"/>
        <v>0,00</v>
      </c>
      <c r="M18" s="48">
        <v>0</v>
      </c>
      <c r="N18" s="43">
        <f t="shared" si="1"/>
        <v>0</v>
      </c>
    </row>
    <row r="19" spans="1:14" s="20" customFormat="1" ht="51.75" customHeight="1">
      <c r="A19" s="49" t="s">
        <v>21</v>
      </c>
      <c r="B19" s="53" t="s">
        <v>149</v>
      </c>
      <c r="C19" s="53" t="s">
        <v>150</v>
      </c>
      <c r="D19" s="45" t="s">
        <v>151</v>
      </c>
      <c r="E19" s="80">
        <v>1800</v>
      </c>
      <c r="F19" s="50" t="s">
        <v>43</v>
      </c>
      <c r="G19" s="39" t="s">
        <v>55</v>
      </c>
      <c r="H19" s="6"/>
      <c r="I19" s="6"/>
      <c r="J19" s="7"/>
      <c r="K19" s="6"/>
      <c r="L19" s="39" t="str">
        <f t="shared" si="0"/>
        <v>0,00</v>
      </c>
      <c r="M19" s="48">
        <v>0</v>
      </c>
      <c r="N19" s="43">
        <f t="shared" si="1"/>
        <v>0</v>
      </c>
    </row>
    <row r="20" spans="1:14" s="20" customFormat="1" ht="60.75" customHeight="1">
      <c r="A20" s="91" t="s">
        <v>40</v>
      </c>
      <c r="B20" s="13" t="s">
        <v>16</v>
      </c>
      <c r="C20" s="13" t="s">
        <v>17</v>
      </c>
      <c r="D20" s="47" t="s">
        <v>64</v>
      </c>
      <c r="E20" s="88" t="s">
        <v>90</v>
      </c>
      <c r="F20" s="38"/>
      <c r="G20" s="13" t="str">
        <f>"Nazwa handlowa /
"&amp;C20&amp;" / 
"&amp;D20</f>
        <v>Nazwa handlowa /
Dawka / 
Postać/ Opakowanie</v>
      </c>
      <c r="H20" s="13" t="s">
        <v>58</v>
      </c>
      <c r="I20" s="13" t="str">
        <f>B20</f>
        <v>Skład</v>
      </c>
      <c r="J20" s="13" t="s">
        <v>59</v>
      </c>
      <c r="K20" s="13" t="s">
        <v>32</v>
      </c>
      <c r="L20" s="13" t="s">
        <v>33</v>
      </c>
      <c r="M20" s="13" t="s">
        <v>34</v>
      </c>
      <c r="N20" s="13" t="s">
        <v>18</v>
      </c>
    </row>
    <row r="21" spans="1:14" s="20" customFormat="1" ht="51.75" customHeight="1">
      <c r="A21" s="49" t="s">
        <v>41</v>
      </c>
      <c r="B21" s="53" t="s">
        <v>300</v>
      </c>
      <c r="C21" s="53" t="s">
        <v>152</v>
      </c>
      <c r="D21" s="45" t="s">
        <v>153</v>
      </c>
      <c r="E21" s="80">
        <v>36</v>
      </c>
      <c r="F21" s="50" t="s">
        <v>80</v>
      </c>
      <c r="G21" s="39" t="s">
        <v>55</v>
      </c>
      <c r="H21" s="6"/>
      <c r="I21" s="6"/>
      <c r="J21" s="7"/>
      <c r="K21" s="6"/>
      <c r="L21" s="39"/>
      <c r="M21" s="48"/>
      <c r="N21" s="43">
        <f>ROUND(L21*ROUND(M21,2),2)</f>
        <v>0</v>
      </c>
    </row>
    <row r="22" spans="1:14" s="20" customFormat="1" ht="51.75" customHeight="1">
      <c r="A22" s="49">
        <v>11</v>
      </c>
      <c r="B22" s="53" t="s">
        <v>300</v>
      </c>
      <c r="C22" s="53" t="s">
        <v>154</v>
      </c>
      <c r="D22" s="53" t="s">
        <v>153</v>
      </c>
      <c r="E22" s="80">
        <v>20</v>
      </c>
      <c r="F22" s="50" t="s">
        <v>80</v>
      </c>
      <c r="G22" s="39" t="s">
        <v>55</v>
      </c>
      <c r="H22" s="6"/>
      <c r="I22" s="6"/>
      <c r="J22" s="7"/>
      <c r="K22" s="6"/>
      <c r="L22" s="39"/>
      <c r="M22" s="48"/>
      <c r="N22" s="43">
        <f>ROUND(L22*ROUND(M22,2),2)</f>
        <v>0</v>
      </c>
    </row>
    <row r="23" spans="2:5" ht="15" customHeight="1">
      <c r="B23" s="85"/>
      <c r="E23" s="11"/>
    </row>
    <row r="24" spans="2:7" ht="31.5" customHeight="1">
      <c r="B24" s="132" t="s">
        <v>301</v>
      </c>
      <c r="C24" s="132"/>
      <c r="D24" s="132"/>
      <c r="E24" s="86"/>
      <c r="F24" s="86"/>
      <c r="G24" s="86"/>
    </row>
    <row r="25" spans="2:17" ht="20.25" customHeight="1">
      <c r="B25" s="86"/>
      <c r="C25" s="87"/>
      <c r="D25" s="87"/>
      <c r="E25" s="87"/>
      <c r="F25" s="87"/>
      <c r="Q25" s="11"/>
    </row>
    <row r="26" spans="2:17" ht="15">
      <c r="B26" s="84"/>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sheetData>
  <sheetProtection/>
  <mergeCells count="3">
    <mergeCell ref="G2:I2"/>
    <mergeCell ref="H6:I6"/>
    <mergeCell ref="B24:D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40.xml><?xml version="1.0" encoding="utf-8"?>
<worksheet xmlns="http://schemas.openxmlformats.org/spreadsheetml/2006/main" xmlns:r="http://schemas.openxmlformats.org/officeDocument/2006/relationships">
  <sheetPr>
    <pageSetUpPr fitToPage="1"/>
  </sheetPr>
  <dimension ref="A1:T65"/>
  <sheetViews>
    <sheetView showGridLines="0" zoomScaleSheetLayoutView="80" zoomScalePageLayoutView="85" workbookViewId="0" topLeftCell="A1">
      <selection activeCell="B11" sqref="B11"/>
    </sheetView>
  </sheetViews>
  <sheetFormatPr defaultColWidth="9.00390625" defaultRowHeight="12.75"/>
  <cols>
    <col min="1" max="1" width="5.125" style="11" customWidth="1"/>
    <col min="2" max="2" width="28.75390625" style="11" customWidth="1"/>
    <col min="3" max="3" width="17.375" style="11" customWidth="1"/>
    <col min="4" max="4" width="28.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39</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83" t="s">
        <v>90</v>
      </c>
      <c r="F10" s="38"/>
      <c r="G10" s="13" t="str">
        <f>"Nazwa handlowa /
"&amp;C10&amp;" / 
"&amp;D10</f>
        <v>Nazwa handlowa /
Dawka / 
Postać /Opakowanie</v>
      </c>
      <c r="H10" s="13" t="s">
        <v>296</v>
      </c>
      <c r="I10" s="13" t="str">
        <f>B10</f>
        <v>Skład</v>
      </c>
      <c r="J10" s="13" t="s">
        <v>78</v>
      </c>
      <c r="K10" s="13" t="s">
        <v>32</v>
      </c>
      <c r="L10" s="13" t="s">
        <v>33</v>
      </c>
      <c r="M10" s="13" t="s">
        <v>34</v>
      </c>
      <c r="N10" s="13" t="s">
        <v>18</v>
      </c>
    </row>
    <row r="11" spans="1:14" ht="66.75" customHeight="1">
      <c r="A11" s="7" t="s">
        <v>3</v>
      </c>
      <c r="B11" s="45" t="s">
        <v>329</v>
      </c>
      <c r="C11" s="53" t="s">
        <v>274</v>
      </c>
      <c r="D11" s="53" t="s">
        <v>275</v>
      </c>
      <c r="E11" s="46">
        <v>3000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1:14" ht="12.75" customHeight="1">
      <c r="A13" s="1"/>
      <c r="B13" s="126"/>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41.xml><?xml version="1.0" encoding="utf-8"?>
<worksheet xmlns="http://schemas.openxmlformats.org/spreadsheetml/2006/main" xmlns:r="http://schemas.openxmlformats.org/officeDocument/2006/relationships">
  <sheetPr>
    <pageSetUpPr fitToPage="1"/>
  </sheetPr>
  <dimension ref="A1:T40"/>
  <sheetViews>
    <sheetView showGridLines="0" zoomScaleSheetLayoutView="80" zoomScalePageLayoutView="80" workbookViewId="0" topLeftCell="A1">
      <selection activeCell="H6" sqref="H6:I6"/>
    </sheetView>
  </sheetViews>
  <sheetFormatPr defaultColWidth="9.00390625" defaultRowHeight="12.75"/>
  <cols>
    <col min="1" max="1" width="5.125" style="11" customWidth="1"/>
    <col min="2" max="2" width="24.75390625" style="11" customWidth="1"/>
    <col min="3" max="3" width="13.375" style="11" customWidth="1"/>
    <col min="4" max="4" width="33.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40</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296</v>
      </c>
      <c r="I10" s="13" t="str">
        <f>B10</f>
        <v>Skład</v>
      </c>
      <c r="J10" s="13" t="s">
        <v>78</v>
      </c>
      <c r="K10" s="13" t="s">
        <v>32</v>
      </c>
      <c r="L10" s="13" t="s">
        <v>33</v>
      </c>
      <c r="M10" s="13" t="s">
        <v>34</v>
      </c>
      <c r="N10" s="13" t="s">
        <v>18</v>
      </c>
    </row>
    <row r="11" spans="1:14" s="20" customFormat="1" ht="51" customHeight="1">
      <c r="A11" s="49" t="s">
        <v>3</v>
      </c>
      <c r="B11" s="53" t="s">
        <v>276</v>
      </c>
      <c r="C11" s="45" t="s">
        <v>277</v>
      </c>
      <c r="D11" s="53" t="s">
        <v>278</v>
      </c>
      <c r="E11" s="81">
        <v>150</v>
      </c>
      <c r="F11" s="50" t="s">
        <v>43</v>
      </c>
      <c r="G11" s="39" t="s">
        <v>55</v>
      </c>
      <c r="H11" s="6"/>
      <c r="I11" s="6"/>
      <c r="J11" s="7"/>
      <c r="K11" s="6"/>
      <c r="L11" s="39" t="str">
        <f>IF(K11=0,"0,00",IF(K11&gt;0,ROUND(E11/K11,2)))</f>
        <v>0,00</v>
      </c>
      <c r="M11" s="48">
        <v>0</v>
      </c>
      <c r="N11" s="43">
        <f>ROUND(L11*ROUND(M11,2),2)</f>
        <v>0</v>
      </c>
    </row>
    <row r="12" spans="2:14" ht="15" customHeight="1">
      <c r="B12" s="122"/>
      <c r="C12" s="122"/>
      <c r="D12" s="122"/>
      <c r="E12" s="122"/>
      <c r="F12" s="122"/>
      <c r="G12" s="122"/>
      <c r="H12" s="122"/>
      <c r="I12" s="122"/>
      <c r="J12" s="122"/>
      <c r="K12" s="122"/>
      <c r="L12" s="122"/>
      <c r="M12" s="122"/>
      <c r="N12" s="122"/>
    </row>
    <row r="13" spans="2:7" ht="19.5" customHeight="1">
      <c r="B13" s="129"/>
      <c r="C13" s="129"/>
      <c r="D13" s="129"/>
      <c r="E13" s="129"/>
      <c r="F13" s="129"/>
      <c r="G13" s="129"/>
    </row>
    <row r="14" spans="2:17" ht="20.25" customHeight="1">
      <c r="B14" s="111"/>
      <c r="C14" s="138"/>
      <c r="D14" s="138"/>
      <c r="E14" s="138"/>
      <c r="F14" s="138"/>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sheetData>
  <sheetProtection/>
  <mergeCells count="5">
    <mergeCell ref="G2:I2"/>
    <mergeCell ref="H6:I6"/>
    <mergeCell ref="B12:N12"/>
    <mergeCell ref="B13:G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42.xml><?xml version="1.0" encoding="utf-8"?>
<worksheet xmlns="http://schemas.openxmlformats.org/spreadsheetml/2006/main" xmlns:r="http://schemas.openxmlformats.org/officeDocument/2006/relationships">
  <sheetPr>
    <pageSetUpPr fitToPage="1"/>
  </sheetPr>
  <dimension ref="A1:T36"/>
  <sheetViews>
    <sheetView showGridLines="0" zoomScaleSheetLayoutView="80" zoomScalePageLayoutView="80" workbookViewId="0" topLeftCell="A6">
      <selection activeCell="G22" sqref="G22"/>
    </sheetView>
  </sheetViews>
  <sheetFormatPr defaultColWidth="9.00390625" defaultRowHeight="12.75"/>
  <cols>
    <col min="1" max="1" width="5.125" style="11" customWidth="1"/>
    <col min="2" max="2" width="29.625" style="11" customWidth="1"/>
    <col min="3" max="3" width="13.375" style="11" customWidth="1"/>
    <col min="4" max="4" width="33.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41</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296</v>
      </c>
      <c r="I10" s="13" t="str">
        <f>B10</f>
        <v>Skład</v>
      </c>
      <c r="J10" s="13" t="s">
        <v>78</v>
      </c>
      <c r="K10" s="13" t="s">
        <v>32</v>
      </c>
      <c r="L10" s="13" t="s">
        <v>33</v>
      </c>
      <c r="M10" s="13" t="s">
        <v>34</v>
      </c>
      <c r="N10" s="13" t="s">
        <v>18</v>
      </c>
    </row>
    <row r="11" spans="1:14" s="20" customFormat="1" ht="241.5" customHeight="1">
      <c r="A11" s="49" t="s">
        <v>3</v>
      </c>
      <c r="B11" s="53" t="s">
        <v>320</v>
      </c>
      <c r="C11" s="45" t="s">
        <v>279</v>
      </c>
      <c r="D11" s="45" t="s">
        <v>280</v>
      </c>
      <c r="E11" s="52">
        <v>200</v>
      </c>
      <c r="F11" s="50" t="s">
        <v>43</v>
      </c>
      <c r="G11" s="39" t="s">
        <v>55</v>
      </c>
      <c r="H11" s="6"/>
      <c r="I11" s="6"/>
      <c r="J11" s="7"/>
      <c r="K11" s="6"/>
      <c r="L11" s="39" t="str">
        <f>IF(K11=0,"0,00",IF(K11&gt;0,ROUND(E11/K11,2)))</f>
        <v>0,00</v>
      </c>
      <c r="M11" s="48">
        <v>0</v>
      </c>
      <c r="N11" s="43">
        <f>ROUND(L11*ROUND(M11,2),2)</f>
        <v>0</v>
      </c>
    </row>
    <row r="12" spans="1:14" s="20" customFormat="1" ht="214.5" customHeight="1">
      <c r="A12" s="49" t="s">
        <v>4</v>
      </c>
      <c r="B12" s="53" t="s">
        <v>281</v>
      </c>
      <c r="C12" s="45" t="s">
        <v>282</v>
      </c>
      <c r="D12" s="45" t="s">
        <v>321</v>
      </c>
      <c r="E12" s="52">
        <v>200</v>
      </c>
      <c r="F12" s="50" t="s">
        <v>43</v>
      </c>
      <c r="G12" s="39" t="s">
        <v>55</v>
      </c>
      <c r="H12" s="6"/>
      <c r="I12" s="6"/>
      <c r="J12" s="7"/>
      <c r="K12" s="6"/>
      <c r="L12" s="39" t="str">
        <f>IF(K12=0,"0,00",IF(K12&gt;0,ROUND(E12/K12,2)))</f>
        <v>0,00</v>
      </c>
      <c r="M12" s="48">
        <v>0</v>
      </c>
      <c r="N12" s="43">
        <f>ROUND(L12*ROUND(M12,2),2)</f>
        <v>0</v>
      </c>
    </row>
    <row r="13" spans="2:17" ht="15">
      <c r="B13" s="11" t="s">
        <v>283</v>
      </c>
      <c r="Q13" s="11"/>
    </row>
    <row r="14" spans="2:17" ht="45" customHeight="1">
      <c r="B14" s="122" t="s">
        <v>330</v>
      </c>
      <c r="C14" s="122"/>
      <c r="D14" s="122"/>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sheetData>
  <sheetProtection/>
  <mergeCells count="3">
    <mergeCell ref="G2:I2"/>
    <mergeCell ref="H6:I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43.xml><?xml version="1.0" encoding="utf-8"?>
<worksheet xmlns="http://schemas.openxmlformats.org/spreadsheetml/2006/main" xmlns:r="http://schemas.openxmlformats.org/officeDocument/2006/relationships">
  <sheetPr>
    <pageSetUpPr fitToPage="1"/>
  </sheetPr>
  <dimension ref="A1:S41"/>
  <sheetViews>
    <sheetView showGridLines="0" zoomScaleSheetLayoutView="80" zoomScalePageLayoutView="80" workbookViewId="0" topLeftCell="A1">
      <selection activeCell="F11" sqref="F11:F12"/>
    </sheetView>
  </sheetViews>
  <sheetFormatPr defaultColWidth="9.00390625" defaultRowHeight="12.75"/>
  <cols>
    <col min="1" max="1" width="5.125" style="11" customWidth="1"/>
    <col min="2" max="2" width="28.25390625" style="11" customWidth="1"/>
    <col min="3" max="3" width="13.375" style="11" customWidth="1"/>
    <col min="4" max="4" width="33.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2" width="15.25390625" style="11" customWidth="1"/>
    <col min="13" max="13" width="18.75390625" style="11" customWidth="1"/>
    <col min="14" max="14" width="8.00390625" style="11" customWidth="1"/>
    <col min="15" max="15" width="15.875" style="11" customWidth="1"/>
    <col min="16" max="16" width="15.875" style="32" customWidth="1"/>
    <col min="17" max="17" width="15.875" style="11" customWidth="1"/>
    <col min="18" max="19" width="14.25390625" style="11" customWidth="1"/>
    <col min="20" max="16384" width="9.125" style="11" customWidth="1"/>
  </cols>
  <sheetData>
    <row r="1" spans="2:19" ht="15">
      <c r="B1" s="30" t="str">
        <f>'formularz oferty'!C4</f>
        <v>DFP.271.149.2020.ADB</v>
      </c>
      <c r="M1" s="31" t="s">
        <v>57</v>
      </c>
      <c r="R1" s="30"/>
      <c r="S1" s="30"/>
    </row>
    <row r="2" spans="7:9" ht="15">
      <c r="G2" s="122"/>
      <c r="H2" s="122"/>
      <c r="I2" s="122"/>
    </row>
    <row r="3" ht="15">
      <c r="M3" s="31" t="s">
        <v>63</v>
      </c>
    </row>
    <row r="4" spans="2:16" ht="15">
      <c r="B4" s="20" t="s">
        <v>15</v>
      </c>
      <c r="C4" s="6">
        <v>42</v>
      </c>
      <c r="D4" s="9"/>
      <c r="E4" s="4"/>
      <c r="F4" s="1"/>
      <c r="G4" s="33" t="s">
        <v>20</v>
      </c>
      <c r="H4" s="1"/>
      <c r="I4" s="9"/>
      <c r="J4" s="1"/>
      <c r="K4" s="1"/>
      <c r="L4" s="1"/>
      <c r="M4" s="1"/>
      <c r="P4" s="11"/>
    </row>
    <row r="5" spans="2:16" ht="15">
      <c r="B5" s="20"/>
      <c r="C5" s="9"/>
      <c r="D5" s="9"/>
      <c r="E5" s="4"/>
      <c r="F5" s="1"/>
      <c r="G5" s="33"/>
      <c r="H5" s="1"/>
      <c r="I5" s="9"/>
      <c r="J5" s="1"/>
      <c r="K5" s="1"/>
      <c r="L5" s="1"/>
      <c r="M5" s="1"/>
      <c r="P5" s="11"/>
    </row>
    <row r="6" spans="1:16" ht="15">
      <c r="A6" s="20"/>
      <c r="B6" s="20"/>
      <c r="C6" s="34"/>
      <c r="D6" s="34"/>
      <c r="E6" s="4"/>
      <c r="F6" s="1"/>
      <c r="G6" s="8" t="s">
        <v>2</v>
      </c>
      <c r="H6" s="123">
        <f>SUM(M11:M12)</f>
        <v>0</v>
      </c>
      <c r="I6" s="124"/>
      <c r="P6" s="11"/>
    </row>
    <row r="7" spans="1:16" ht="15">
      <c r="A7" s="20"/>
      <c r="C7" s="1"/>
      <c r="D7" s="1"/>
      <c r="E7" s="4"/>
      <c r="F7" s="1"/>
      <c r="G7" s="1"/>
      <c r="H7" s="1"/>
      <c r="I7" s="1"/>
      <c r="J7" s="1"/>
      <c r="K7" s="1"/>
      <c r="P7" s="11"/>
    </row>
    <row r="8" spans="1:16" ht="15">
      <c r="A8" s="20"/>
      <c r="B8" s="35"/>
      <c r="C8" s="36"/>
      <c r="D8" s="36"/>
      <c r="E8" s="36"/>
      <c r="F8" s="36"/>
      <c r="G8" s="36"/>
      <c r="H8" s="36"/>
      <c r="I8" s="36"/>
      <c r="J8" s="36"/>
      <c r="K8" s="36"/>
      <c r="P8" s="11"/>
    </row>
    <row r="9" spans="2:16" ht="15">
      <c r="B9" s="20"/>
      <c r="P9" s="11"/>
    </row>
    <row r="10" spans="1:13" s="20" customFormat="1" ht="73.5" customHeight="1">
      <c r="A10" s="13" t="s">
        <v>40</v>
      </c>
      <c r="B10" s="13" t="s">
        <v>16</v>
      </c>
      <c r="C10" s="13" t="s">
        <v>17</v>
      </c>
      <c r="D10" s="47" t="s">
        <v>64</v>
      </c>
      <c r="E10" s="37" t="s">
        <v>90</v>
      </c>
      <c r="F10" s="38"/>
      <c r="G10" s="13" t="str">
        <f>"Nazwa handlowa /
"&amp;C10&amp;" / 
"&amp;D10</f>
        <v>Nazwa handlowa /
Dawka / 
Postać/ Opakowanie</v>
      </c>
      <c r="H10" s="13" t="s">
        <v>296</v>
      </c>
      <c r="I10" s="13" t="str">
        <f>B10</f>
        <v>Skład</v>
      </c>
      <c r="J10" s="13" t="s">
        <v>78</v>
      </c>
      <c r="K10" s="13" t="s">
        <v>33</v>
      </c>
      <c r="L10" s="13" t="s">
        <v>34</v>
      </c>
      <c r="M10" s="13" t="s">
        <v>18</v>
      </c>
    </row>
    <row r="11" spans="1:13" s="20" customFormat="1" ht="213" customHeight="1">
      <c r="A11" s="49" t="s">
        <v>3</v>
      </c>
      <c r="B11" s="53" t="s">
        <v>284</v>
      </c>
      <c r="C11" s="53" t="s">
        <v>285</v>
      </c>
      <c r="D11" s="54" t="s">
        <v>286</v>
      </c>
      <c r="E11" s="52">
        <v>180</v>
      </c>
      <c r="F11" s="50" t="s">
        <v>331</v>
      </c>
      <c r="G11" s="39" t="s">
        <v>55</v>
      </c>
      <c r="H11" s="6"/>
      <c r="I11" s="6"/>
      <c r="J11" s="7"/>
      <c r="K11" s="39"/>
      <c r="L11" s="48">
        <v>0</v>
      </c>
      <c r="M11" s="43">
        <f>ROUND(K11*ROUND(L11,2),2)</f>
        <v>0</v>
      </c>
    </row>
    <row r="12" spans="1:13" s="20" customFormat="1" ht="57" customHeight="1">
      <c r="A12" s="49" t="s">
        <v>4</v>
      </c>
      <c r="B12" s="53" t="s">
        <v>287</v>
      </c>
      <c r="C12" s="53" t="s">
        <v>288</v>
      </c>
      <c r="D12" s="54" t="s">
        <v>289</v>
      </c>
      <c r="E12" s="52">
        <v>180</v>
      </c>
      <c r="F12" s="50" t="s">
        <v>43</v>
      </c>
      <c r="G12" s="39" t="s">
        <v>55</v>
      </c>
      <c r="H12" s="6"/>
      <c r="I12" s="6"/>
      <c r="J12" s="7"/>
      <c r="K12" s="39"/>
      <c r="L12" s="48">
        <v>0</v>
      </c>
      <c r="M12" s="43">
        <f>ROUND(K12*ROUND(L12,2),2)</f>
        <v>0</v>
      </c>
    </row>
    <row r="13" spans="2:13" ht="15" customHeight="1">
      <c r="B13" s="122"/>
      <c r="C13" s="122"/>
      <c r="D13" s="122"/>
      <c r="E13" s="122"/>
      <c r="F13" s="122"/>
      <c r="G13" s="122"/>
      <c r="H13" s="122"/>
      <c r="I13" s="122"/>
      <c r="J13" s="122"/>
      <c r="K13" s="122"/>
      <c r="L13" s="122"/>
      <c r="M13" s="122"/>
    </row>
    <row r="14" spans="2:7" ht="19.5" customHeight="1">
      <c r="B14" s="129"/>
      <c r="C14" s="129"/>
      <c r="D14" s="129"/>
      <c r="E14" s="129"/>
      <c r="F14" s="129"/>
      <c r="G14" s="129"/>
    </row>
    <row r="15" spans="2:16" ht="20.25" customHeight="1">
      <c r="B15" s="111"/>
      <c r="C15" s="138"/>
      <c r="D15" s="138"/>
      <c r="E15" s="138"/>
      <c r="F15" s="138"/>
      <c r="P15" s="11"/>
    </row>
    <row r="16" ht="15">
      <c r="P16" s="11"/>
    </row>
    <row r="17" ht="15">
      <c r="P17" s="11"/>
    </row>
    <row r="18" ht="15">
      <c r="P18" s="11"/>
    </row>
    <row r="19" ht="15">
      <c r="P19" s="11"/>
    </row>
    <row r="20" ht="15">
      <c r="P20" s="11"/>
    </row>
    <row r="21" ht="15">
      <c r="P21" s="11"/>
    </row>
    <row r="22" ht="15">
      <c r="P22" s="11"/>
    </row>
    <row r="23" ht="15">
      <c r="P23" s="11"/>
    </row>
    <row r="24" ht="15">
      <c r="P24" s="11"/>
    </row>
    <row r="25" ht="15">
      <c r="P25" s="11"/>
    </row>
    <row r="26" ht="15">
      <c r="P26" s="11"/>
    </row>
    <row r="27" ht="15">
      <c r="P27" s="11"/>
    </row>
    <row r="28" ht="15">
      <c r="P28" s="11"/>
    </row>
    <row r="29" ht="15">
      <c r="P29" s="11"/>
    </row>
    <row r="30" ht="15">
      <c r="P30" s="11"/>
    </row>
    <row r="31" ht="15">
      <c r="P31" s="11"/>
    </row>
    <row r="32" ht="15">
      <c r="P32" s="11"/>
    </row>
    <row r="33" ht="15">
      <c r="P33" s="11"/>
    </row>
    <row r="34" ht="15">
      <c r="P34" s="11"/>
    </row>
    <row r="35" ht="15">
      <c r="P35" s="11"/>
    </row>
    <row r="36" ht="15">
      <c r="P36" s="11"/>
    </row>
    <row r="37" ht="15">
      <c r="P37" s="11"/>
    </row>
    <row r="38" ht="15">
      <c r="P38" s="11"/>
    </row>
    <row r="39" ht="15">
      <c r="P39" s="11"/>
    </row>
    <row r="40" ht="15">
      <c r="P40" s="11"/>
    </row>
    <row r="41" ht="15">
      <c r="P41" s="11"/>
    </row>
  </sheetData>
  <sheetProtection/>
  <mergeCells count="5">
    <mergeCell ref="G2:I2"/>
    <mergeCell ref="H6:I6"/>
    <mergeCell ref="B13:M13"/>
    <mergeCell ref="B14:G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44.xml><?xml version="1.0" encoding="utf-8"?>
<worksheet xmlns="http://schemas.openxmlformats.org/spreadsheetml/2006/main" xmlns:r="http://schemas.openxmlformats.org/officeDocument/2006/relationships">
  <sheetPr>
    <pageSetUpPr fitToPage="1"/>
  </sheetPr>
  <dimension ref="A1:T41"/>
  <sheetViews>
    <sheetView showGridLines="0" zoomScaleSheetLayoutView="80" zoomScalePageLayoutView="80" workbookViewId="0" topLeftCell="A6">
      <selection activeCell="H6" sqref="H6:I6"/>
    </sheetView>
  </sheetViews>
  <sheetFormatPr defaultColWidth="9.00390625" defaultRowHeight="12.75"/>
  <cols>
    <col min="1" max="1" width="5.125" style="11" customWidth="1"/>
    <col min="2" max="2" width="36.75390625" style="11" customWidth="1"/>
    <col min="3" max="3" width="16.25390625" style="11" customWidth="1"/>
    <col min="4" max="4" width="33.2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43</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132</v>
      </c>
      <c r="I10" s="13" t="str">
        <f>B10</f>
        <v>Skład</v>
      </c>
      <c r="J10" s="13" t="s">
        <v>78</v>
      </c>
      <c r="K10" s="13" t="s">
        <v>32</v>
      </c>
      <c r="L10" s="13" t="s">
        <v>33</v>
      </c>
      <c r="M10" s="13" t="s">
        <v>34</v>
      </c>
      <c r="N10" s="13" t="s">
        <v>18</v>
      </c>
    </row>
    <row r="11" spans="1:14" s="20" customFormat="1" ht="141.75" customHeight="1">
      <c r="A11" s="49" t="s">
        <v>3</v>
      </c>
      <c r="B11" s="78" t="s">
        <v>290</v>
      </c>
      <c r="C11" s="78" t="s">
        <v>291</v>
      </c>
      <c r="D11" s="53" t="s">
        <v>292</v>
      </c>
      <c r="E11" s="46">
        <v>200</v>
      </c>
      <c r="F11" s="50" t="s">
        <v>43</v>
      </c>
      <c r="G11" s="39" t="s">
        <v>55</v>
      </c>
      <c r="H11" s="6"/>
      <c r="I11" s="6"/>
      <c r="J11" s="7"/>
      <c r="K11" s="6"/>
      <c r="L11" s="39" t="str">
        <f>IF(K11=0,"0,00",IF(K11&gt;0,ROUND(E11/K11,2)))</f>
        <v>0,00</v>
      </c>
      <c r="M11" s="48">
        <v>0</v>
      </c>
      <c r="N11" s="43">
        <f>ROUND(L11*ROUND(M11,2),2)</f>
        <v>0</v>
      </c>
    </row>
    <row r="12" spans="1:14" s="20" customFormat="1" ht="281.25" customHeight="1">
      <c r="A12" s="49" t="s">
        <v>4</v>
      </c>
      <c r="B12" s="53" t="s">
        <v>293</v>
      </c>
      <c r="C12" s="53" t="s">
        <v>294</v>
      </c>
      <c r="D12" s="53" t="s">
        <v>295</v>
      </c>
      <c r="E12" s="46">
        <v>150</v>
      </c>
      <c r="F12" s="50" t="s">
        <v>43</v>
      </c>
      <c r="G12" s="39" t="s">
        <v>55</v>
      </c>
      <c r="H12" s="6"/>
      <c r="I12" s="6"/>
      <c r="J12" s="7"/>
      <c r="K12" s="6"/>
      <c r="L12" s="39" t="str">
        <f>IF(K12=0,"0,00",IF(K12&gt;0,ROUND(E12/K12,2)))</f>
        <v>0,00</v>
      </c>
      <c r="M12" s="48">
        <v>0</v>
      </c>
      <c r="N12" s="43">
        <f>ROUND(L12*ROUND(M12,2),2)</f>
        <v>0</v>
      </c>
    </row>
    <row r="13" spans="2:14" ht="15" customHeight="1">
      <c r="B13" s="122"/>
      <c r="C13" s="122"/>
      <c r="D13" s="122"/>
      <c r="E13" s="122"/>
      <c r="F13" s="122"/>
      <c r="G13" s="122"/>
      <c r="H13" s="122"/>
      <c r="I13" s="122"/>
      <c r="J13" s="122"/>
      <c r="K13" s="122"/>
      <c r="L13" s="122"/>
      <c r="M13" s="122"/>
      <c r="N13" s="122"/>
    </row>
    <row r="14" spans="2:7" ht="19.5" customHeight="1">
      <c r="B14" s="129"/>
      <c r="C14" s="129"/>
      <c r="D14" s="129"/>
      <c r="E14" s="129"/>
      <c r="F14" s="129"/>
      <c r="G14" s="129"/>
    </row>
    <row r="15" spans="2:17" ht="20.25" customHeight="1">
      <c r="B15" s="111"/>
      <c r="C15" s="138"/>
      <c r="D15" s="138"/>
      <c r="E15" s="138"/>
      <c r="F15" s="138"/>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sheetData>
  <sheetProtection/>
  <mergeCells count="5">
    <mergeCell ref="G2:I2"/>
    <mergeCell ref="H6:I6"/>
    <mergeCell ref="B13:N13"/>
    <mergeCell ref="B14:G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1:T40"/>
  <sheetViews>
    <sheetView showGridLines="0" zoomScaleSheetLayoutView="80" zoomScalePageLayoutView="80" workbookViewId="0" topLeftCell="A1">
      <selection activeCell="E20" sqref="E20"/>
    </sheetView>
  </sheetViews>
  <sheetFormatPr defaultColWidth="9.00390625" defaultRowHeight="12.75"/>
  <cols>
    <col min="1" max="1" width="5.125" style="11" customWidth="1"/>
    <col min="2" max="2" width="24.75390625" style="11" customWidth="1"/>
    <col min="3" max="3" width="12.1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4</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SUM(N11:N13)</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80.25" customHeight="1">
      <c r="A11" s="49" t="s">
        <v>3</v>
      </c>
      <c r="B11" s="53" t="s">
        <v>303</v>
      </c>
      <c r="C11" s="53" t="s">
        <v>104</v>
      </c>
      <c r="D11" s="45" t="s">
        <v>155</v>
      </c>
      <c r="E11" s="80">
        <v>40</v>
      </c>
      <c r="F11" s="50" t="s">
        <v>43</v>
      </c>
      <c r="G11" s="39" t="s">
        <v>55</v>
      </c>
      <c r="H11" s="6"/>
      <c r="I11" s="6"/>
      <c r="J11" s="7"/>
      <c r="K11" s="6"/>
      <c r="L11" s="39" t="str">
        <f>IF(K11=0,"0,00",IF(K11&gt;0,ROUND(E11/K11,2)))</f>
        <v>0,00</v>
      </c>
      <c r="M11" s="48">
        <v>0</v>
      </c>
      <c r="N11" s="43">
        <f>ROUND(L11*ROUND(M11,2),2)</f>
        <v>0</v>
      </c>
    </row>
    <row r="12" spans="1:14" s="20" customFormat="1" ht="81.75" customHeight="1">
      <c r="A12" s="92" t="s">
        <v>4</v>
      </c>
      <c r="B12" s="62" t="s">
        <v>303</v>
      </c>
      <c r="C12" s="62" t="s">
        <v>92</v>
      </c>
      <c r="D12" s="58" t="s">
        <v>156</v>
      </c>
      <c r="E12" s="95">
        <v>20</v>
      </c>
      <c r="F12" s="50" t="s">
        <v>43</v>
      </c>
      <c r="G12" s="39" t="s">
        <v>55</v>
      </c>
      <c r="H12" s="93"/>
      <c r="I12" s="93"/>
      <c r="J12" s="94"/>
      <c r="K12" s="93"/>
      <c r="L12" s="39" t="str">
        <f>IF(K12=0,"0,00",IF(K12&gt;0,ROUND(E12/K12,2)))</f>
        <v>0,00</v>
      </c>
      <c r="M12" s="48">
        <v>0</v>
      </c>
      <c r="N12" s="43">
        <f>ROUND(L12*ROUND(M12,2),2)</f>
        <v>0</v>
      </c>
    </row>
    <row r="13" spans="1:14" s="20" customFormat="1" ht="87" customHeight="1">
      <c r="A13" s="49" t="s">
        <v>5</v>
      </c>
      <c r="B13" s="53" t="s">
        <v>303</v>
      </c>
      <c r="C13" s="53" t="s">
        <v>100</v>
      </c>
      <c r="D13" s="45" t="s">
        <v>155</v>
      </c>
      <c r="E13" s="80">
        <v>60</v>
      </c>
      <c r="F13" s="50" t="s">
        <v>43</v>
      </c>
      <c r="G13" s="39" t="s">
        <v>55</v>
      </c>
      <c r="H13" s="6"/>
      <c r="I13" s="6"/>
      <c r="J13" s="7"/>
      <c r="K13" s="6"/>
      <c r="L13" s="39" t="str">
        <f>IF(K13=0,"0,00",IF(K13&gt;0,ROUND(E13/K13,2)))</f>
        <v>0,00</v>
      </c>
      <c r="M13" s="48">
        <v>0</v>
      </c>
      <c r="N13" s="43">
        <f>ROUND(L13*ROUND(M13,2),2)</f>
        <v>0</v>
      </c>
    </row>
    <row r="14" spans="2:14" ht="15" customHeight="1">
      <c r="B14" s="122"/>
      <c r="C14" s="122"/>
      <c r="D14" s="122"/>
      <c r="E14" s="122"/>
      <c r="F14" s="122"/>
      <c r="G14" s="122"/>
      <c r="H14" s="122"/>
      <c r="I14" s="122"/>
      <c r="J14" s="122"/>
      <c r="K14" s="122"/>
      <c r="L14" s="122"/>
      <c r="M14" s="122"/>
      <c r="N14" s="122"/>
    </row>
    <row r="15" spans="2:17" ht="27" customHeight="1">
      <c r="B15" s="133" t="s">
        <v>81</v>
      </c>
      <c r="C15" s="133"/>
      <c r="D15" s="133"/>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sheetData>
  <sheetProtection/>
  <mergeCells count="4">
    <mergeCell ref="B15:D15"/>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T39"/>
  <sheetViews>
    <sheetView showGridLines="0" zoomScaleSheetLayoutView="80" zoomScalePageLayoutView="80" workbookViewId="0" topLeftCell="A1">
      <selection activeCell="D20" sqref="D20"/>
    </sheetView>
  </sheetViews>
  <sheetFormatPr defaultColWidth="9.00390625" defaultRowHeight="12.75"/>
  <cols>
    <col min="1" max="1" width="5.125" style="11" customWidth="1"/>
    <col min="2" max="2" width="24.75390625" style="11" customWidth="1"/>
    <col min="3" max="3" width="14.625" style="11" customWidth="1"/>
    <col min="4" max="4" width="33.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5</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51.75" customHeight="1">
      <c r="A11" s="49" t="s">
        <v>3</v>
      </c>
      <c r="B11" s="51" t="s">
        <v>304</v>
      </c>
      <c r="C11" s="51" t="s">
        <v>157</v>
      </c>
      <c r="D11" s="54" t="s">
        <v>158</v>
      </c>
      <c r="E11" s="52">
        <v>27000</v>
      </c>
      <c r="F11" s="50" t="s">
        <v>43</v>
      </c>
      <c r="G11" s="39" t="s">
        <v>55</v>
      </c>
      <c r="H11" s="6"/>
      <c r="I11" s="6"/>
      <c r="J11" s="7"/>
      <c r="K11" s="6"/>
      <c r="L11" s="39" t="str">
        <f>IF(K11=0,"0,00",IF(K11&gt;0,ROUND(E11/K11,2)))</f>
        <v>0,00</v>
      </c>
      <c r="M11" s="48">
        <v>0</v>
      </c>
      <c r="N11" s="43">
        <f>ROUND(L11*ROUND(M11,2),2)</f>
        <v>0</v>
      </c>
    </row>
    <row r="12" spans="1:14" s="20" customFormat="1" ht="51.75" customHeight="1">
      <c r="A12" s="49" t="s">
        <v>4</v>
      </c>
      <c r="B12" s="51" t="s">
        <v>304</v>
      </c>
      <c r="C12" s="51" t="s">
        <v>159</v>
      </c>
      <c r="D12" s="54" t="s">
        <v>158</v>
      </c>
      <c r="E12" s="52">
        <v>48000</v>
      </c>
      <c r="F12" s="50" t="s">
        <v>43</v>
      </c>
      <c r="G12" s="39" t="s">
        <v>55</v>
      </c>
      <c r="H12" s="6"/>
      <c r="I12" s="6"/>
      <c r="J12" s="7"/>
      <c r="K12" s="6"/>
      <c r="L12" s="39" t="str">
        <f>IF(K12=0,"0,00",IF(K12&gt;0,ROUND(E12/K12,2)))</f>
        <v>0,00</v>
      </c>
      <c r="M12" s="48">
        <v>0</v>
      </c>
      <c r="N12" s="43">
        <f>ROUND(L12*ROUND(M12,2),2)</f>
        <v>0</v>
      </c>
    </row>
    <row r="13" spans="2:14" ht="15" customHeight="1">
      <c r="B13" s="122"/>
      <c r="C13" s="122"/>
      <c r="D13" s="122"/>
      <c r="E13" s="122"/>
      <c r="F13" s="122"/>
      <c r="G13" s="122"/>
      <c r="H13" s="122"/>
      <c r="I13" s="122"/>
      <c r="J13" s="122"/>
      <c r="K13" s="122"/>
      <c r="L13" s="122"/>
      <c r="M13" s="122"/>
      <c r="N13" s="122"/>
    </row>
    <row r="14" spans="2:17" ht="15" customHeight="1">
      <c r="B14" s="134" t="s">
        <v>305</v>
      </c>
      <c r="C14" s="134"/>
      <c r="Q14" s="11"/>
    </row>
    <row r="15" ht="15">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sheetData>
  <sheetProtection/>
  <mergeCells count="4">
    <mergeCell ref="B14:C14"/>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T19"/>
  <sheetViews>
    <sheetView showGridLines="0" zoomScale="110" zoomScaleNormal="110" zoomScaleSheetLayoutView="80" zoomScalePageLayoutView="80" workbookViewId="0" topLeftCell="A1">
      <selection activeCell="H6" sqref="H6:I6"/>
    </sheetView>
  </sheetViews>
  <sheetFormatPr defaultColWidth="9.00390625" defaultRowHeight="12.75"/>
  <cols>
    <col min="1" max="1" width="5.125" style="11" customWidth="1"/>
    <col min="2" max="2" width="24.75390625" style="11" customWidth="1"/>
    <col min="3" max="3" width="12.1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6</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51.75" customHeight="1">
      <c r="A11" s="49" t="s">
        <v>3</v>
      </c>
      <c r="B11" s="55" t="s">
        <v>306</v>
      </c>
      <c r="C11" s="55" t="s">
        <v>160</v>
      </c>
      <c r="D11" s="56" t="s">
        <v>161</v>
      </c>
      <c r="E11" s="64">
        <v>1000</v>
      </c>
      <c r="F11" s="50" t="s">
        <v>43</v>
      </c>
      <c r="G11" s="39" t="s">
        <v>55</v>
      </c>
      <c r="H11" s="6"/>
      <c r="I11" s="6"/>
      <c r="J11" s="7"/>
      <c r="K11" s="6"/>
      <c r="L11" s="39" t="str">
        <f>IF(K11=0,"0,00",IF(K11&gt;0,ROUND(E11/K11,2)))</f>
        <v>0,00</v>
      </c>
      <c r="M11" s="48">
        <v>0</v>
      </c>
      <c r="N11" s="43">
        <f>ROUND(L11*ROUND(M11,2),2)</f>
        <v>0</v>
      </c>
    </row>
    <row r="12" spans="1:14" s="20" customFormat="1" ht="51.75" customHeight="1">
      <c r="A12" s="49" t="s">
        <v>4</v>
      </c>
      <c r="B12" s="57" t="s">
        <v>306</v>
      </c>
      <c r="C12" s="57" t="s">
        <v>162</v>
      </c>
      <c r="D12" s="53" t="s">
        <v>161</v>
      </c>
      <c r="E12" s="65">
        <v>20000</v>
      </c>
      <c r="F12" s="50" t="s">
        <v>43</v>
      </c>
      <c r="G12" s="39" t="s">
        <v>55</v>
      </c>
      <c r="H12" s="6"/>
      <c r="I12" s="6"/>
      <c r="J12" s="7"/>
      <c r="K12" s="6"/>
      <c r="L12" s="39" t="str">
        <f>IF(K12=0,"0,00",IF(K12&gt;0,ROUND(E12/K12,2)))</f>
        <v>0,00</v>
      </c>
      <c r="M12" s="48">
        <v>0</v>
      </c>
      <c r="N12" s="43">
        <f>ROUND(L12*ROUND(M12,2),2)</f>
        <v>0</v>
      </c>
    </row>
    <row r="13" ht="15">
      <c r="Q13" s="11"/>
    </row>
    <row r="14" spans="2:17" ht="15" customHeight="1">
      <c r="B14" s="132" t="s">
        <v>305</v>
      </c>
      <c r="C14" s="132"/>
      <c r="D14" s="132"/>
      <c r="Q14" s="11"/>
    </row>
    <row r="15" spans="2:17" ht="15">
      <c r="B15" s="137"/>
      <c r="C15" s="137"/>
      <c r="D15" s="137"/>
      <c r="E15" s="137"/>
      <c r="Q15" s="11"/>
    </row>
    <row r="16" spans="2:17" ht="15">
      <c r="B16" s="137"/>
      <c r="C16" s="136"/>
      <c r="D16" s="136"/>
      <c r="E16" s="67"/>
      <c r="Q16" s="11"/>
    </row>
    <row r="17" spans="2:17" ht="15">
      <c r="B17" s="137"/>
      <c r="C17" s="136"/>
      <c r="D17" s="136"/>
      <c r="E17" s="68"/>
      <c r="Q17" s="11"/>
    </row>
    <row r="18" spans="2:17" ht="15">
      <c r="B18" s="135"/>
      <c r="C18" s="136"/>
      <c r="D18" s="136"/>
      <c r="E18" s="68"/>
      <c r="Q18" s="11"/>
    </row>
    <row r="19" ht="15">
      <c r="Q19" s="11"/>
    </row>
  </sheetData>
  <sheetProtection/>
  <mergeCells count="7">
    <mergeCell ref="B18:D18"/>
    <mergeCell ref="G2:I2"/>
    <mergeCell ref="H6:I6"/>
    <mergeCell ref="B15:E15"/>
    <mergeCell ref="B16:D16"/>
    <mergeCell ref="B17:D17"/>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T65"/>
  <sheetViews>
    <sheetView showGridLines="0" zoomScale="110" zoomScaleNormal="110" zoomScaleSheetLayoutView="80" zoomScalePageLayoutView="85" workbookViewId="0" topLeftCell="A1">
      <selection activeCell="H27" sqref="H27"/>
    </sheetView>
  </sheetViews>
  <sheetFormatPr defaultColWidth="9.00390625" defaultRowHeight="12.75"/>
  <cols>
    <col min="1" max="1" width="5.125" style="11" customWidth="1"/>
    <col min="2" max="2" width="22.00390625" style="11" customWidth="1"/>
    <col min="3" max="3" width="17.375" style="11" customWidth="1"/>
    <col min="4" max="4" width="37.7539062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7.87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21" width="15.25390625" style="11" customWidth="1"/>
    <col min="22"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7</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SUM(N11:N11)</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13" t="s">
        <v>54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ht="48.75" customHeight="1">
      <c r="A11" s="7" t="s">
        <v>3</v>
      </c>
      <c r="B11" s="49" t="s">
        <v>163</v>
      </c>
      <c r="C11" s="49" t="s">
        <v>164</v>
      </c>
      <c r="D11" s="69" t="s">
        <v>165</v>
      </c>
      <c r="E11" s="96">
        <v>350</v>
      </c>
      <c r="F11" s="89" t="s">
        <v>43</v>
      </c>
      <c r="G11" s="39" t="s">
        <v>91</v>
      </c>
      <c r="H11" s="40"/>
      <c r="I11" s="40"/>
      <c r="J11" s="41"/>
      <c r="K11" s="39"/>
      <c r="L11" s="39" t="str">
        <f>IF(K11=0,"0,00",IF(K11&gt;0,ROUND(E11/K11,2)))</f>
        <v>0,00</v>
      </c>
      <c r="M11" s="42">
        <v>0</v>
      </c>
      <c r="N11" s="43">
        <f>ROUND(L11*ROUND(M11,2),2)</f>
        <v>0</v>
      </c>
    </row>
    <row r="12" spans="1:14" ht="12.75" customHeight="1">
      <c r="A12" s="1"/>
      <c r="B12" s="127"/>
      <c r="C12" s="127"/>
      <c r="D12" s="127"/>
      <c r="E12" s="127"/>
      <c r="F12" s="127"/>
      <c r="G12" s="127"/>
      <c r="H12" s="127"/>
      <c r="I12" s="127"/>
      <c r="J12" s="127"/>
      <c r="K12" s="127"/>
      <c r="L12" s="127"/>
      <c r="M12" s="127"/>
      <c r="N12" s="127"/>
    </row>
    <row r="13" spans="1:14" ht="12.75" customHeight="1">
      <c r="A13" s="1"/>
      <c r="B13" s="126"/>
      <c r="C13" s="126"/>
      <c r="D13" s="126"/>
      <c r="E13" s="126"/>
      <c r="F13" s="126"/>
      <c r="G13" s="126"/>
      <c r="H13" s="126"/>
      <c r="I13" s="126"/>
      <c r="J13" s="126"/>
      <c r="K13" s="126"/>
      <c r="L13" s="126"/>
      <c r="M13" s="126"/>
      <c r="N13" s="126"/>
    </row>
    <row r="14" spans="1:14" ht="12.75" customHeight="1">
      <c r="A14" s="1"/>
      <c r="B14" s="128"/>
      <c r="C14" s="128"/>
      <c r="D14" s="128"/>
      <c r="E14" s="128"/>
      <c r="F14" s="128"/>
      <c r="G14" s="128"/>
      <c r="H14" s="128"/>
      <c r="I14" s="128"/>
      <c r="J14" s="128"/>
      <c r="K14" s="128"/>
      <c r="L14" s="128"/>
      <c r="M14" s="128"/>
      <c r="N14" s="128"/>
    </row>
    <row r="15" spans="1:17" ht="15">
      <c r="A15" s="1"/>
      <c r="B15" s="126"/>
      <c r="C15" s="126"/>
      <c r="D15" s="126"/>
      <c r="E15" s="126"/>
      <c r="F15" s="126"/>
      <c r="G15" s="126"/>
      <c r="H15" s="126"/>
      <c r="I15" s="126"/>
      <c r="J15" s="126"/>
      <c r="K15" s="126"/>
      <c r="L15" s="126"/>
      <c r="M15" s="126"/>
      <c r="N15" s="126"/>
      <c r="Q15" s="11"/>
    </row>
    <row r="16" spans="2:17" ht="15">
      <c r="B16" s="125"/>
      <c r="C16" s="125"/>
      <c r="D16" s="125"/>
      <c r="E16" s="125"/>
      <c r="F16" s="12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row r="42" ht="15">
      <c r="Q42" s="11"/>
    </row>
    <row r="43" ht="15">
      <c r="Q43" s="11"/>
    </row>
    <row r="44" ht="15">
      <c r="Q44" s="11"/>
    </row>
    <row r="45" ht="15">
      <c r="Q45" s="11"/>
    </row>
    <row r="46" ht="15">
      <c r="Q46" s="11"/>
    </row>
    <row r="47" ht="15">
      <c r="Q47" s="11"/>
    </row>
    <row r="48" ht="15">
      <c r="Q48" s="11"/>
    </row>
    <row r="49" ht="15">
      <c r="Q49" s="11"/>
    </row>
    <row r="50" ht="15">
      <c r="Q50" s="11"/>
    </row>
    <row r="51" ht="15">
      <c r="Q51" s="11"/>
    </row>
    <row r="52" ht="15">
      <c r="Q52" s="11"/>
    </row>
    <row r="53" ht="15">
      <c r="Q53" s="11"/>
    </row>
    <row r="54" ht="15">
      <c r="Q54" s="11"/>
    </row>
    <row r="55" ht="15">
      <c r="Q55" s="11"/>
    </row>
    <row r="56" ht="15">
      <c r="Q56" s="11"/>
    </row>
    <row r="57" ht="15">
      <c r="Q57" s="11"/>
    </row>
    <row r="58" ht="15">
      <c r="Q58" s="11"/>
    </row>
    <row r="59" ht="15">
      <c r="Q59" s="11"/>
    </row>
    <row r="60" ht="15">
      <c r="Q60" s="11"/>
    </row>
    <row r="61" ht="15">
      <c r="Q61" s="11"/>
    </row>
    <row r="62" ht="15">
      <c r="Q62" s="11"/>
    </row>
    <row r="63" ht="15">
      <c r="Q63" s="11"/>
    </row>
    <row r="64" ht="15">
      <c r="Q64" s="11"/>
    </row>
    <row r="65" ht="15">
      <c r="Q65" s="11"/>
    </row>
  </sheetData>
  <sheetProtection/>
  <mergeCells count="7">
    <mergeCell ref="B16:F16"/>
    <mergeCell ref="G2:I2"/>
    <mergeCell ref="H6:I6"/>
    <mergeCell ref="B12:N12"/>
    <mergeCell ref="B13:N13"/>
    <mergeCell ref="B14:N14"/>
    <mergeCell ref="B15:N15"/>
  </mergeCells>
  <printOptions horizontalCentered="1"/>
  <pageMargins left="0.25" right="0.25" top="0.75" bottom="0.75" header="0.3" footer="0.3"/>
  <pageSetup fitToHeight="0"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T41"/>
  <sheetViews>
    <sheetView showGridLines="0" zoomScaleSheetLayoutView="80" zoomScalePageLayoutView="80" workbookViewId="0" topLeftCell="A1">
      <selection activeCell="J25" sqref="J25"/>
    </sheetView>
  </sheetViews>
  <sheetFormatPr defaultColWidth="9.00390625" defaultRowHeight="12.75"/>
  <cols>
    <col min="1" max="1" width="5.125" style="11" customWidth="1"/>
    <col min="2" max="2" width="24.75390625" style="11" customWidth="1"/>
    <col min="3" max="3" width="12.125" style="11" customWidth="1"/>
    <col min="4" max="4" width="32.375" style="11" customWidth="1"/>
    <col min="5" max="5" width="10.625" style="12" customWidth="1"/>
    <col min="6" max="6" width="12.875" style="11" customWidth="1"/>
    <col min="7" max="7" width="27.25390625" style="11" customWidth="1"/>
    <col min="8" max="8" width="17.625" style="11" customWidth="1"/>
    <col min="9" max="9" width="15.125" style="11" customWidth="1"/>
    <col min="10" max="10" width="20.375" style="11" customWidth="1"/>
    <col min="11" max="13" width="15.25390625" style="11" customWidth="1"/>
    <col min="14" max="14" width="18.75390625" style="11" customWidth="1"/>
    <col min="15" max="15" width="8.00390625" style="11" customWidth="1"/>
    <col min="16" max="16" width="15.875" style="11" customWidth="1"/>
    <col min="17" max="17" width="15.875" style="32" customWidth="1"/>
    <col min="18" max="18" width="15.875" style="11" customWidth="1"/>
    <col min="19" max="20" width="14.25390625" style="11" customWidth="1"/>
    <col min="21" max="16384" width="9.125" style="11" customWidth="1"/>
  </cols>
  <sheetData>
    <row r="1" spans="2:20" ht="15">
      <c r="B1" s="30" t="str">
        <f>'formularz oferty'!C4</f>
        <v>DFP.271.149.2020.ADB</v>
      </c>
      <c r="N1" s="31" t="s">
        <v>57</v>
      </c>
      <c r="S1" s="30"/>
      <c r="T1" s="30"/>
    </row>
    <row r="2" spans="7:9" ht="15">
      <c r="G2" s="122"/>
      <c r="H2" s="122"/>
      <c r="I2" s="122"/>
    </row>
    <row r="3" ht="15">
      <c r="N3" s="31" t="s">
        <v>63</v>
      </c>
    </row>
    <row r="4" spans="2:17" ht="15">
      <c r="B4" s="20" t="s">
        <v>15</v>
      </c>
      <c r="C4" s="6">
        <v>8</v>
      </c>
      <c r="D4" s="9"/>
      <c r="E4" s="4"/>
      <c r="F4" s="1"/>
      <c r="G4" s="33" t="s">
        <v>20</v>
      </c>
      <c r="H4" s="1"/>
      <c r="I4" s="9"/>
      <c r="J4" s="1"/>
      <c r="K4" s="1"/>
      <c r="L4" s="1"/>
      <c r="M4" s="1"/>
      <c r="N4" s="1"/>
      <c r="Q4" s="11"/>
    </row>
    <row r="5" spans="2:17" ht="15">
      <c r="B5" s="20"/>
      <c r="C5" s="9"/>
      <c r="D5" s="9"/>
      <c r="E5" s="4"/>
      <c r="F5" s="1"/>
      <c r="G5" s="33"/>
      <c r="H5" s="1"/>
      <c r="I5" s="9"/>
      <c r="J5" s="1"/>
      <c r="K5" s="1"/>
      <c r="L5" s="1"/>
      <c r="M5" s="1"/>
      <c r="N5" s="1"/>
      <c r="Q5" s="11"/>
    </row>
    <row r="6" spans="1:17" ht="15">
      <c r="A6" s="20"/>
      <c r="B6" s="20"/>
      <c r="C6" s="34"/>
      <c r="D6" s="34"/>
      <c r="E6" s="4"/>
      <c r="F6" s="1"/>
      <c r="G6" s="8" t="s">
        <v>2</v>
      </c>
      <c r="H6" s="123">
        <f>SUM(N11:N12)</f>
        <v>0</v>
      </c>
      <c r="I6" s="124"/>
      <c r="Q6" s="11"/>
    </row>
    <row r="7" spans="1:17" ht="15">
      <c r="A7" s="20"/>
      <c r="C7" s="1"/>
      <c r="D7" s="1"/>
      <c r="E7" s="4"/>
      <c r="F7" s="1"/>
      <c r="G7" s="1"/>
      <c r="H7" s="1"/>
      <c r="I7" s="1"/>
      <c r="J7" s="1"/>
      <c r="K7" s="1"/>
      <c r="L7" s="1"/>
      <c r="Q7" s="11"/>
    </row>
    <row r="8" spans="1:17" ht="15">
      <c r="A8" s="20"/>
      <c r="B8" s="35"/>
      <c r="C8" s="36"/>
      <c r="D8" s="36"/>
      <c r="E8" s="36"/>
      <c r="F8" s="36"/>
      <c r="G8" s="36"/>
      <c r="H8" s="36"/>
      <c r="I8" s="36"/>
      <c r="J8" s="36"/>
      <c r="K8" s="36"/>
      <c r="L8" s="36"/>
      <c r="Q8" s="11"/>
    </row>
    <row r="9" spans="2:17" ht="15">
      <c r="B9" s="20"/>
      <c r="Q9" s="11"/>
    </row>
    <row r="10" spans="1:14" s="20" customFormat="1" ht="73.5" customHeight="1">
      <c r="A10" s="13" t="s">
        <v>40</v>
      </c>
      <c r="B10" s="13" t="s">
        <v>16</v>
      </c>
      <c r="C10" s="13" t="s">
        <v>17</v>
      </c>
      <c r="D10" s="47" t="s">
        <v>64</v>
      </c>
      <c r="E10" s="37" t="s">
        <v>90</v>
      </c>
      <c r="F10" s="38"/>
      <c r="G10" s="13" t="str">
        <f>"Nazwa handlowa /
"&amp;C10&amp;" / 
"&amp;D10</f>
        <v>Nazwa handlowa /
Dawka / 
Postać/ Opakowanie</v>
      </c>
      <c r="H10" s="13" t="s">
        <v>58</v>
      </c>
      <c r="I10" s="13" t="str">
        <f>B10</f>
        <v>Skład</v>
      </c>
      <c r="J10" s="13" t="s">
        <v>59</v>
      </c>
      <c r="K10" s="13" t="s">
        <v>32</v>
      </c>
      <c r="L10" s="13" t="s">
        <v>33</v>
      </c>
      <c r="M10" s="13" t="s">
        <v>34</v>
      </c>
      <c r="N10" s="13" t="s">
        <v>18</v>
      </c>
    </row>
    <row r="11" spans="1:14" s="20" customFormat="1" ht="51.75" customHeight="1">
      <c r="A11" s="49" t="s">
        <v>3</v>
      </c>
      <c r="B11" s="54" t="s">
        <v>307</v>
      </c>
      <c r="C11" s="53" t="s">
        <v>166</v>
      </c>
      <c r="D11" s="53" t="s">
        <v>167</v>
      </c>
      <c r="E11" s="79">
        <v>10000</v>
      </c>
      <c r="F11" s="50" t="s">
        <v>43</v>
      </c>
      <c r="G11" s="39" t="s">
        <v>55</v>
      </c>
      <c r="H11" s="6"/>
      <c r="I11" s="6"/>
      <c r="J11" s="7"/>
      <c r="K11" s="6"/>
      <c r="L11" s="39" t="str">
        <f>IF(K11=0,"0,00",IF(K11&gt;0,ROUND(E11/K11,2)))</f>
        <v>0,00</v>
      </c>
      <c r="M11" s="48">
        <v>0</v>
      </c>
      <c r="N11" s="43">
        <f>ROUND(L11*ROUND(M11,2),2)</f>
        <v>0</v>
      </c>
    </row>
    <row r="12" spans="1:14" s="20" customFormat="1" ht="51.75" customHeight="1">
      <c r="A12" s="49" t="s">
        <v>4</v>
      </c>
      <c r="B12" s="53" t="s">
        <v>307</v>
      </c>
      <c r="C12" s="53" t="s">
        <v>168</v>
      </c>
      <c r="D12" s="53" t="s">
        <v>167</v>
      </c>
      <c r="E12" s="80">
        <v>22000</v>
      </c>
      <c r="F12" s="50" t="s">
        <v>43</v>
      </c>
      <c r="G12" s="39" t="s">
        <v>55</v>
      </c>
      <c r="H12" s="6"/>
      <c r="I12" s="6"/>
      <c r="J12" s="7"/>
      <c r="K12" s="6"/>
      <c r="L12" s="39" t="str">
        <f>IF(K12=0,"0,00",IF(K12&gt;0,ROUND(E12/K12,2)))</f>
        <v>0,00</v>
      </c>
      <c r="M12" s="48">
        <v>0</v>
      </c>
      <c r="N12" s="43">
        <f>ROUND(L12*ROUND(M12,2),2)</f>
        <v>0</v>
      </c>
    </row>
    <row r="13" spans="2:14" ht="15" customHeight="1">
      <c r="B13" s="122"/>
      <c r="C13" s="122"/>
      <c r="D13" s="122"/>
      <c r="E13" s="122"/>
      <c r="F13" s="122"/>
      <c r="G13" s="122"/>
      <c r="H13" s="122"/>
      <c r="I13" s="122"/>
      <c r="J13" s="122"/>
      <c r="K13" s="122"/>
      <c r="L13" s="122"/>
      <c r="M13" s="122"/>
      <c r="N13" s="122"/>
    </row>
    <row r="14" spans="2:7" ht="19.5" customHeight="1">
      <c r="B14" s="129" t="s">
        <v>81</v>
      </c>
      <c r="C14" s="129"/>
      <c r="D14" s="129"/>
      <c r="E14" s="129"/>
      <c r="F14" s="129"/>
      <c r="G14" s="129"/>
    </row>
    <row r="15" spans="2:17" ht="20.25" customHeight="1">
      <c r="B15" s="111"/>
      <c r="C15" s="138"/>
      <c r="D15" s="138"/>
      <c r="E15" s="138"/>
      <c r="F15" s="138"/>
      <c r="Q15" s="11"/>
    </row>
    <row r="16" ht="15">
      <c r="Q16" s="11"/>
    </row>
    <row r="17" ht="15">
      <c r="Q17" s="11"/>
    </row>
    <row r="18" ht="15">
      <c r="Q18" s="11"/>
    </row>
    <row r="19" ht="15">
      <c r="Q19" s="11"/>
    </row>
    <row r="20" ht="15">
      <c r="Q20" s="11"/>
    </row>
    <row r="21" ht="15">
      <c r="Q21" s="11"/>
    </row>
    <row r="22" ht="15">
      <c r="Q22" s="11"/>
    </row>
    <row r="23" ht="15">
      <c r="Q23" s="11"/>
    </row>
    <row r="24" ht="15">
      <c r="Q24" s="11"/>
    </row>
    <row r="25" ht="15">
      <c r="Q25" s="11"/>
    </row>
    <row r="26" ht="15">
      <c r="Q26" s="11"/>
    </row>
    <row r="27" ht="15">
      <c r="Q27" s="11"/>
    </row>
    <row r="28" ht="15">
      <c r="Q28" s="11"/>
    </row>
    <row r="29" ht="15">
      <c r="Q29" s="11"/>
    </row>
    <row r="30" ht="15">
      <c r="Q30" s="11"/>
    </row>
    <row r="31" ht="15">
      <c r="Q31" s="11"/>
    </row>
    <row r="32" ht="15">
      <c r="Q32" s="11"/>
    </row>
    <row r="33" ht="15">
      <c r="Q33" s="11"/>
    </row>
    <row r="34" ht="15">
      <c r="Q34" s="11"/>
    </row>
    <row r="35" ht="15">
      <c r="Q35" s="11"/>
    </row>
    <row r="36" ht="15">
      <c r="Q36" s="11"/>
    </row>
    <row r="37" ht="15">
      <c r="Q37" s="11"/>
    </row>
    <row r="38" ht="15">
      <c r="Q38" s="11"/>
    </row>
    <row r="39" ht="15">
      <c r="Q39" s="11"/>
    </row>
    <row r="40" ht="15">
      <c r="Q40" s="11"/>
    </row>
    <row r="41" ht="15">
      <c r="Q41" s="11"/>
    </row>
  </sheetData>
  <sheetProtection/>
  <mergeCells count="5">
    <mergeCell ref="G2:I2"/>
    <mergeCell ref="H6:I6"/>
    <mergeCell ref="B13:N13"/>
    <mergeCell ref="B14:G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2020-11-18T11:47:38Z</cp:lastPrinted>
  <dcterms:created xsi:type="dcterms:W3CDTF">2003-05-16T10:10:29Z</dcterms:created>
  <dcterms:modified xsi:type="dcterms:W3CDTF">2020-12-18T08:56:09Z</dcterms:modified>
  <cp:category/>
  <cp:version/>
  <cp:contentType/>
  <cp:contentStatus/>
</cp:coreProperties>
</file>