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320" tabRatio="840" activeTab="0"/>
  </bookViews>
  <sheets>
    <sheet name="formularz oferty" sheetId="1" r:id="rId1"/>
    <sheet name="Arkusz1" sheetId="2" state="hidden" r:id="rId2"/>
    <sheet name="Arkusz2" sheetId="3" state="hidden" r:id="rId3"/>
    <sheet name="Arkusz3" sheetId="4" state="hidden" r:id="rId4"/>
    <sheet name="Arkusz4" sheetId="5" state="hidden" r:id="rId5"/>
    <sheet name="Arkusz5" sheetId="6" state="hidden" r:id="rId6"/>
    <sheet name="Arkusz6" sheetId="7" state="hidden" r:id="rId7"/>
    <sheet name="Arkusz7" sheetId="8" state="hidden" r:id="rId8"/>
    <sheet name="Arkusz8" sheetId="9" state="hidden" r:id="rId9"/>
    <sheet name="Arkusz9" sheetId="10" state="hidden" r:id="rId10"/>
    <sheet name="Arkusz10" sheetId="11" state="hidden" r:id="rId11"/>
    <sheet name="Arkusz11" sheetId="12" state="hidden" r:id="rId12"/>
    <sheet name="Arkusz12" sheetId="13" state="hidden" r:id="rId13"/>
    <sheet name="Arkusz13" sheetId="14" state="hidden" r:id="rId14"/>
    <sheet name="Arkusz14" sheetId="15" state="hidden" r:id="rId15"/>
    <sheet name="część (1)" sheetId="16" r:id="rId16"/>
    <sheet name="część (2)" sheetId="17" r:id="rId17"/>
    <sheet name="część (3)" sheetId="18" r:id="rId18"/>
    <sheet name="część (4)" sheetId="19" r:id="rId19"/>
    <sheet name="część (5)" sheetId="20" r:id="rId20"/>
    <sheet name="część (6)" sheetId="21" r:id="rId21"/>
    <sheet name="część (7)" sheetId="22" r:id="rId22"/>
    <sheet name="część (8)" sheetId="23" r:id="rId23"/>
    <sheet name="część (9)" sheetId="24" r:id="rId24"/>
    <sheet name="część (10)" sheetId="25" r:id="rId25"/>
    <sheet name="część (11)" sheetId="26" r:id="rId26"/>
    <sheet name="część (12)" sheetId="27" r:id="rId27"/>
    <sheet name="część (13)" sheetId="28" r:id="rId28"/>
    <sheet name="część (14)" sheetId="29" r:id="rId29"/>
    <sheet name="część (15)" sheetId="30" r:id="rId30"/>
    <sheet name="część (16)" sheetId="31" r:id="rId31"/>
    <sheet name="część (17)" sheetId="32" r:id="rId32"/>
    <sheet name="część (18)" sheetId="33" r:id="rId33"/>
    <sheet name="część (19)" sheetId="34" r:id="rId34"/>
    <sheet name="część (20)" sheetId="35" r:id="rId35"/>
    <sheet name="część (21)" sheetId="36" r:id="rId36"/>
    <sheet name="część (22)" sheetId="37" r:id="rId37"/>
    <sheet name="część (23)" sheetId="38" r:id="rId38"/>
  </sheets>
  <definedNames>
    <definedName name="_xlnm.Print_Area" localSheetId="15">'część (1)'!$A$1:$N$15</definedName>
    <definedName name="_xlnm.Print_Area" localSheetId="24">'część (10)'!$A$1:$N$16</definedName>
    <definedName name="_xlnm.Print_Area" localSheetId="25">'część (11)'!$A$1:$N$19</definedName>
    <definedName name="_xlnm.Print_Area" localSheetId="26">'część (12)'!$A$1:$N$21</definedName>
    <definedName name="_xlnm.Print_Area" localSheetId="27">'część (13)'!$A$1:$N$16</definedName>
    <definedName name="_xlnm.Print_Area" localSheetId="28">'część (14)'!$A$1:$N$16</definedName>
    <definedName name="_xlnm.Print_Area" localSheetId="29">'część (15)'!$A$1:$N$16</definedName>
    <definedName name="_xlnm.Print_Area" localSheetId="30">'część (16)'!$A$1:$N$16</definedName>
    <definedName name="_xlnm.Print_Area" localSheetId="31">'część (17)'!$A$1:$N$17</definedName>
    <definedName name="_xlnm.Print_Area" localSheetId="32">'część (18)'!$A$1:$N$16</definedName>
    <definedName name="_xlnm.Print_Area" localSheetId="33">'część (19)'!$A$1:$N$15</definedName>
    <definedName name="_xlnm.Print_Area" localSheetId="16">'część (2)'!$A$1:$N$16</definedName>
    <definedName name="_xlnm.Print_Area" localSheetId="34">'część (20)'!$A$1:$N$14</definedName>
    <definedName name="_xlnm.Print_Area" localSheetId="35">'część (21)'!$A$1:$N$14</definedName>
    <definedName name="_xlnm.Print_Area" localSheetId="36">'część (22)'!$A$1:$N$13</definedName>
    <definedName name="_xlnm.Print_Area" localSheetId="37">'część (23)'!$A$1:$N$17</definedName>
    <definedName name="_xlnm.Print_Area" localSheetId="17">'część (3)'!$A$1:$N$16</definedName>
    <definedName name="_xlnm.Print_Area" localSheetId="18">'część (4)'!$A$1:$N$15</definedName>
    <definedName name="_xlnm.Print_Area" localSheetId="19">'część (5)'!$A$1:$N$15</definedName>
    <definedName name="_xlnm.Print_Area" localSheetId="20">'część (6)'!$A$1:$N$17</definedName>
    <definedName name="_xlnm.Print_Area" localSheetId="21">'część (7)'!$A$1:$N$16</definedName>
    <definedName name="_xlnm.Print_Area" localSheetId="22">'część (8)'!$A$1:$N$17</definedName>
    <definedName name="_xlnm.Print_Area" localSheetId="23">'część (9)'!$A$1:$N$16</definedName>
    <definedName name="_xlnm.Print_Area" localSheetId="0">'formularz oferty'!$A$1:$E$74</definedName>
  </definedNames>
  <calcPr fullCalcOnLoad="1"/>
</workbook>
</file>

<file path=xl/sharedStrings.xml><?xml version="1.0" encoding="utf-8"?>
<sst xmlns="http://schemas.openxmlformats.org/spreadsheetml/2006/main" count="716" uniqueCount="231">
  <si>
    <t>12.</t>
  </si>
  <si>
    <t>11.</t>
  </si>
  <si>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</si>
  <si>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</si>
  <si>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</si>
  <si>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</si>
  <si>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</si>
  <si>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</si>
  <si>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</si>
  <si>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</si>
  <si>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</si>
  <si>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</si>
  <si>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</si>
  <si>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</si>
  <si>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</si>
  <si>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</si>
  <si>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</si>
  <si>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</si>
  <si>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</si>
  <si>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</si>
  <si>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</si>
  <si>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</si>
  <si>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</si>
  <si>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</si>
  <si>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</si>
  <si>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</si>
  <si>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</si>
  <si>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</si>
  <si>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</si>
  <si>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</si>
  <si>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</si>
  <si>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</si>
  <si>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</si>
  <si>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</si>
  <si>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część 11</t>
  </si>
  <si>
    <t>część 12</t>
  </si>
  <si>
    <t>część 13</t>
  </si>
  <si>
    <t>część 14</t>
  </si>
  <si>
    <t>część 15</t>
  </si>
  <si>
    <t>Ilość sztuk w opakowaniu jednostkowym</t>
  </si>
  <si>
    <t>Oferowana ilość opakowań jednostkowych</t>
  </si>
  <si>
    <t>5.</t>
  </si>
  <si>
    <t>Oświadczamy, że jesteśmy związani niniejszą ofertą przez okres podany w specyfikacji istotnych warunków zamówienia.</t>
  </si>
  <si>
    <t>województwo:</t>
  </si>
  <si>
    <t>nazwa Wykonawcy:</t>
  </si>
  <si>
    <t>Poz.</t>
  </si>
  <si>
    <t>10.</t>
  </si>
  <si>
    <t>6.</t>
  </si>
  <si>
    <t>sztuk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</si>
  <si>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</si>
  <si>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</si>
  <si>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</si>
  <si>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</si>
  <si>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</si>
  <si>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</si>
  <si>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</si>
  <si>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</si>
  <si>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</si>
  <si>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</si>
  <si>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Postać /Opakowanie</t>
  </si>
  <si>
    <t>Nazwa handlowa:
Dawka:
Postać/ Opakowanie:</t>
  </si>
  <si>
    <t>Podmiot Odpowiedzialny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</si>
  <si>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</si>
  <si>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</si>
  <si>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</si>
  <si>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</si>
  <si>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</si>
  <si>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</si>
  <si>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Postać/ Opakowanie</t>
  </si>
  <si>
    <t>Postać/Opakowanie</t>
  </si>
  <si>
    <t xml:space="preserve">Ilość </t>
  </si>
  <si>
    <t>50 mg</t>
  </si>
  <si>
    <t>postać stała doustna</t>
  </si>
  <si>
    <r>
      <t xml:space="preserve">Podmiot Odpowiedzialny
</t>
    </r>
  </si>
  <si>
    <r>
      <t xml:space="preserve">Podmiot Odpowiedzialny
</t>
    </r>
  </si>
  <si>
    <t>opakowań</t>
  </si>
  <si>
    <t>1000 mg</t>
  </si>
  <si>
    <t>Oświadczamy, że zamówienie będziemy wykonywać do czasu wyczerpania kwoty wynagrodzenia umownego, nie dłużej jednak niż przez 18 miesięcy od dnia zawarcia umowy.</t>
  </si>
  <si>
    <t>500 mg</t>
  </si>
  <si>
    <t xml:space="preserve">Podmiot Odpowiedzialny </t>
  </si>
  <si>
    <t xml:space="preserve">roztwór do wstrz. </t>
  </si>
  <si>
    <t xml:space="preserve">Kod EAN </t>
  </si>
  <si>
    <t xml:space="preserve">1. </t>
  </si>
  <si>
    <t xml:space="preserve">sztuk </t>
  </si>
  <si>
    <t>Załącznik nr 1 do SWZ</t>
  </si>
  <si>
    <r>
      <t xml:space="preserve">Oświadczam, że wybór niniejszej oferty będzie prowadził do powstania u Zamawiającego obowiązku podatkowego zgodnie z przepisami o podatku od towarów i usług w zakresie*: …………………….
………………………………………………………………………………………………………
</t>
    </r>
    <r>
      <rPr>
        <i/>
        <sz val="10"/>
        <rFont val="Garamond"/>
        <family val="1"/>
      </rPr>
      <t>*Jeżeli wykonawca nie poda powyższej informacji to Zamawiający przyjmie, że wybór oferty nie będzie prowadził do powstania u Zamawiającego obowiązku podatkowego zgodnie z przepisami o podatku od towarów i usług.</t>
    </r>
  </si>
  <si>
    <t>Oświadczamy, że termin płatności wynosi do 60 dni.</t>
  </si>
  <si>
    <t>Oświadczamy, że oferujemy realizację przedmiotu zamówienia zgodnie z zasadami określonymi w SWZ wraz z załącznikami.</t>
  </si>
  <si>
    <t>Oświadczamy, że zapoznaliśmy się z SWZ wraz z jej załącznikami i nie wnosimy do niej zastrzeżeń oraz, że zdobyliśmy konieczne informacje do przygotowania oferty.</t>
  </si>
  <si>
    <t>Oświadczamy, ze zapoznaliśmy się z treścią załączonego do SWZ wzoru umowy i w przypadku wyboru naszej oferty zawrzemy z zamawiającym  umowę sporządzoną na podstawie tego wzoru.</t>
  </si>
  <si>
    <r>
      <t>Oświadczamy, że jesteśmy</t>
    </r>
    <r>
      <rPr>
        <sz val="11"/>
        <color indexed="30"/>
        <rFont val="Garamond"/>
        <family val="1"/>
      </rPr>
      <t xml:space="preserve"> </t>
    </r>
    <r>
      <rPr>
        <i/>
        <sz val="9"/>
        <color indexed="30"/>
        <rFont val="Garamond"/>
        <family val="1"/>
      </rPr>
      <t>(podkreślić właściwe)</t>
    </r>
    <r>
      <rPr>
        <sz val="11"/>
        <color indexed="30"/>
        <rFont val="Garamond"/>
        <family val="1"/>
      </rPr>
      <t>:</t>
    </r>
    <r>
      <rPr>
        <sz val="11"/>
        <rFont val="Garamond"/>
        <family val="1"/>
      </rPr>
      <t xml:space="preserve">
11.1. mikroprzedsiębiorstwem,
11.2. małym przedsiębiorstwem,
11.3. średnim przedsiębiorstwem,
11.4. jednoosobową działalnością gospodarczą,
11.5. osobą fizyczną nieprowadzącą działalności gospodarczej,
11.6. inny rodzaj (w tym duże przedsiębiorstwo).</t>
    </r>
  </si>
  <si>
    <t>załącznik nr 1a do SWZ</t>
  </si>
  <si>
    <t>część 16</t>
  </si>
  <si>
    <t>część 17</t>
  </si>
  <si>
    <t>część 18</t>
  </si>
  <si>
    <t>część 19</t>
  </si>
  <si>
    <t>część 20</t>
  </si>
  <si>
    <t>część 21</t>
  </si>
  <si>
    <t>część 22</t>
  </si>
  <si>
    <t>część 23</t>
  </si>
  <si>
    <t>DFP.271.151.2021.ADB</t>
  </si>
  <si>
    <t>Dostawa produktów leczniczych do Apteki Szpitala Uniwersyteckiego w Krakowie.</t>
  </si>
  <si>
    <t xml:space="preserve">Oświadczamy, że oferowane przez nas w części: 1– 23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lecznicze.
</t>
  </si>
  <si>
    <t>Oferujemy wykonanie całego przedmiotu zamówienia (w danej części) za cenę*:</t>
  </si>
  <si>
    <t>jeżeli wybór oferty będzie prowadził do powstania u Zamawiającego obowiązku podatkowego, zgodnie z przepisami o podatku od towarów i usług, należy podać cenę netto.</t>
  </si>
  <si>
    <t xml:space="preserve">Tenofovir disoproxilum^
</t>
  </si>
  <si>
    <t>245 mg X 30 TABL</t>
  </si>
  <si>
    <t>30 tabl. powl.</t>
  </si>
  <si>
    <t>^ wykaz B Obwieszczenia MZ aktualny na dzień składania oferty, możłiwośc stosowania poza programem</t>
  </si>
  <si>
    <t>Adefovir dipivoxil ^</t>
  </si>
  <si>
    <t>10mg x 30 tabl</t>
  </si>
  <si>
    <t>30 tabl.</t>
  </si>
  <si>
    <t>^ wykaz B Obwieszczenia MZ aktualny na dzień składania oferty, możłiwość stosowania poza programem</t>
  </si>
  <si>
    <t>Tobramycinum ^</t>
  </si>
  <si>
    <t>300 mg x 56 poj.</t>
  </si>
  <si>
    <t>płyn do inhalacji z
nebulizatora, 56 pojemników</t>
  </si>
  <si>
    <t>^ wykaz B Obwieszczenia MZ aktualny na dzień składania oferty, możliwośc stosowania poza programem</t>
  </si>
  <si>
    <t>Ustekinumabum ^</t>
  </si>
  <si>
    <t>45 mg/ 0,5 ml</t>
  </si>
  <si>
    <t xml:space="preserve">roztwór do wstrzykiwań, amp-strzyk. </t>
  </si>
  <si>
    <t>^ wykaz B Obwieszczenia MZ aktualny na dzień składania oferty, możliwość stosowania poza programem</t>
  </si>
  <si>
    <t>5 mg x 30 tabl</t>
  </si>
  <si>
    <t>10 mg x 30 tabl</t>
  </si>
  <si>
    <t>^ wskazania refundacyjne zgodnie z załącznikiem B do Obwieszczenia MZ w sprawie wykazu refundowanych leków, środków spożywczych  specjalnego przeznaczenia żywieniowego oraz wyrobów medycznych aktualnego na dzień składania oferty :  wg Załącznika B.10. - LECZENIE RAKA NERKI oraz B.53. -LECZENIE WYSOKO ZRÓŻNICOWANEGO NOWOTWORU NEUROENDOKRYNNEGO TRZUSTKI, możliwość stosowania poza programem</t>
  </si>
  <si>
    <t>^ wskazania refundacyjne zgodnie z załącznikiem B do Obwieszczenia MZ w sprawie wykazu refundowanych leków, środków spożywczych  specjalnego przeznaczenia żywieniowego oraz wyrobów medycznych aktualnego na dzień składania oferty -wg Załącznika B.3. LECZENIE NOWOTWORÓW PODŚCIELISKA PRZEWODU POKARMOWEGO (GIST) (ICD-10 C 15, C 16, C 17, C 18, C 20, C 48), możlwiość stosowania poza programem</t>
  </si>
  <si>
    <t>(63 mcg + 94
mcg)/0,5 ml</t>
  </si>
  <si>
    <t>125 mcg/0,5
ml</t>
  </si>
  <si>
    <t>roztwór do wstrzykiwań; 2 wstrzykiwacze</t>
  </si>
  <si>
    <t>roztwór do wstrzykiwań; i 1 wstrzyk. 63 mcg + 1 wstrzyk. 94 mcg</t>
  </si>
  <si>
    <t>^ wykaz B Obwieszczenia MZ aktualny na dzień składania oferty, możwliość stosowania poza programem</t>
  </si>
  <si>
    <t>Dabrafenibum ^</t>
  </si>
  <si>
    <t>Do zakupu w dawkach: 50 mg i 75 mg</t>
  </si>
  <si>
    <t xml:space="preserve"> do zakupu w opakowaniach: 50 mg x 28 kaps twardych i 50 mg x 120 kaps twardych i  75 mg x 28 kaps twardych i 75 mg x 120 kaps twardych</t>
  </si>
  <si>
    <t>dawek a 50 mg</t>
  </si>
  <si>
    <t xml:space="preserve">dla opakowania 50 mg x 28 kaps 
dla opakowania 50 mg x 120 kap
dla opakowania 75 mg x 28 kaps 
dla opakowania 75 mg x 120 kaps 
</t>
  </si>
  <si>
    <t>Oferowana ilość dawek a 50 mg</t>
  </si>
  <si>
    <t>dla opakowania 50 mg x 28 kaps 
Nazwa handlowa:
Dawka: 
Postać / Opakowanie:
dla opakowania 50 mg x 120 kaps
Nazwa handlowa:
Dawka: 
Postać / Opakowanie:
dla opakowania 75 mg x 28 kaps 
Nazwa handlowa:
Dawka: 
Postać / Opakowanie:
dla opakowania 75 mg x 120 kaps 
Nazwa handlowa:
Dawka: 
Postać / Opakowanie:</t>
  </si>
  <si>
    <t>^ wykaz B Obwieszczenia MZ aktualny na dzień składania ofert, możliwość stosowania poza programem</t>
  </si>
  <si>
    <t>2 x 2 kaps 75 mg przex 12 miesięcy</t>
  </si>
  <si>
    <t>Vemurafenibum ^</t>
  </si>
  <si>
    <t>240 mg x 56 tabl. powl.</t>
  </si>
  <si>
    <t>56 tabl. powl.</t>
  </si>
  <si>
    <t>^ wykaz B Obwieszczenia MZ aktualny na dzień składania ofert, możlwiość stosowania poza programem</t>
  </si>
  <si>
    <t>100 mg x 10 fiol</t>
  </si>
  <si>
    <t>proszek do sporządzania roztworu do wstrzykiwań i infuzji</t>
  </si>
  <si>
    <t>200 mg x 10 fiol.</t>
  </si>
  <si>
    <t>^ wykaz C Obwieszczenia MZ aktualny na dzień składania ofert</t>
  </si>
  <si>
    <t xml:space="preserve">1 mg/1 ml, 10ml   </t>
  </si>
  <si>
    <t>koncentrat do sporządzania roztworu do infuzji, fiol.**</t>
  </si>
  <si>
    <t xml:space="preserve">1mg/ml, 50ml </t>
  </si>
  <si>
    <t xml:space="preserve">1mg/ml, 100ml </t>
  </si>
  <si>
    <t>** Zamawiający wymaga aby produkt po rozcieńczeniu wykazywał stabilność chemiczną i fizyczną w zalecanych roztworach do infuzji przez 24 godniny w temperaturze pokojowej 20-25 st C. Ta jednoznaczna informacja musi być zawarta w CHPL.</t>
  </si>
  <si>
    <t>^ wykaz C Obwieszczenia MZ aktualny na dzień składania oferty</t>
  </si>
  <si>
    <t>300 mg</t>
  </si>
  <si>
    <t>konc. do sporz. roztw. do infuzji, fiolki do wielokrotnego pobierania; preparat stabilny mikrob.,fiz., chem. po pierwszym pobraniu przez 28 dni</t>
  </si>
  <si>
    <t>120mg/dawkę</t>
  </si>
  <si>
    <t>roztwór do wstrzykiwań; 1 amp.-strz.po 0,5 ml z automatycznym systemem zabezpieczającym + igła</t>
  </si>
  <si>
    <t>60mg/dawkę</t>
  </si>
  <si>
    <t xml:space="preserve">Pazopanibum ^ </t>
  </si>
  <si>
    <t>Do zakupu w dawkach: 200 mg i 400 mg</t>
  </si>
  <si>
    <t>Do zakupu opakowanie: 200 mg x 30 tabl. twardych i 400 mg x 60 tabl. twardych</t>
  </si>
  <si>
    <t>opakowań 200 mg x 30 tabl</t>
  </si>
  <si>
    <t>dla opakowania 200 mg x 30 tabl
Nazwa handlowa:
Dawka: 
Postać / Opakowanie:
dla opakowania 400 mg x 60 tabl.
Nazwa handlowa:
Dawka: 
Postać / Opakowanie:</t>
  </si>
  <si>
    <t xml:space="preserve">dla opakowania 200 mg x 30 tabl
dla opakowania 400 mg x 60 tabl.
</t>
  </si>
  <si>
    <t>Oferowana ilość opakowań 200 mg x 30 tabl</t>
  </si>
  <si>
    <t>1 mg/ml</t>
  </si>
  <si>
    <t xml:space="preserve"> koncentrat do sporządzania roztworu do infuzji fiol.</t>
  </si>
  <si>
    <t xml:space="preserve"> 4mg/ml</t>
  </si>
  <si>
    <t>^ wymagany jeden podmiot odpowiedzialny</t>
  </si>
  <si>
    <t>Atezolizumabum^</t>
  </si>
  <si>
    <t>1200 mg/ 20 ml</t>
  </si>
  <si>
    <t>koncentrat do sporządzania
roztworu do infuzji</t>
  </si>
  <si>
    <t>^ wykaz B Obwieszczenia Ministra Zdrowia aktualny na dzień składania oferty, możwliość stosowania poza programem</t>
  </si>
  <si>
    <t xml:space="preserve"> koncentrat do sporządzania roztworu do wstrzykiwań lub infuzj, fiol.</t>
  </si>
  <si>
    <t>Abciximabum</t>
  </si>
  <si>
    <t>10mg/5 ml</t>
  </si>
  <si>
    <t>roztw. do wstrzyk dożyl., fiol.</t>
  </si>
  <si>
    <t>Glucosum</t>
  </si>
  <si>
    <t>200 mg/ml,10 ml</t>
  </si>
  <si>
    <t>roztwór do wstrz. doż.</t>
  </si>
  <si>
    <t>Neostigmini methylsulfas</t>
  </si>
  <si>
    <t>0,5 mg/ml; 1 ml</t>
  </si>
  <si>
    <t xml:space="preserve">1000 ml zawiera: 60,0 g O-2-hydroksyetylowanej skrobi (o stopniu podstawienia 0,38-0,45) o średniej masie cząsteczkowej 130 000 Da; 9,00 g chlorku sodu, osmolarność 308 mOsmol/l, ph 4,0- 5,5 </t>
  </si>
  <si>
    <t>60mg/ml; 500ml</t>
  </si>
  <si>
    <t xml:space="preserve">roztwór do infuzji, flakony z tworzywa sztucznego z gumowym korkiem zapewniającym szczelne połączenie z zestawem do przetoczeń. </t>
  </si>
  <si>
    <t>proszek do sporządzania roztworu do wstrzykiwań lub infuzj, fiol.</t>
  </si>
  <si>
    <t>^ wymagane przechowywanie po rozcieńczeniu 24 H w temp 2-8 °C</t>
  </si>
  <si>
    <t>Cena brutto jednego opakowania jednostkowego*</t>
  </si>
  <si>
    <t>Wartość brutto pozycji*</t>
  </si>
  <si>
    <t>*jeżeli wybór oferty będzie prowadził do powstania u Zamawiającego obowiązku podatkowego, zgodnie z przepisami o podatku od towarów i usług, należy podać cenę netto.</t>
  </si>
  <si>
    <t>Cena brutto*:</t>
  </si>
  <si>
    <t>Cena brutto jednej dawki a 50 mg*</t>
  </si>
  <si>
    <t>Cena brutto jednego opakowania 200 mg x 30 tab*</t>
  </si>
  <si>
    <t>30 tabl. powl.#</t>
  </si>
  <si>
    <t>#opakowanie w blistrze lub z okresem ważności leku po pierwszym otwarciu powyżej 60 dni, co jest uwarunkowane indywidualnym dawkowaniem                                                                                                 ^ wykaz B Obwieszczenia MZ aktualny na dzień składania oferty, możliwość stosowania poza programem</t>
  </si>
  <si>
    <t>Everolimusum ^#</t>
  </si>
  <si>
    <t>#wymagany jeden podmiot odpowiedzialny</t>
  </si>
  <si>
    <t>Imatinibum ^#</t>
  </si>
  <si>
    <t>Peginterferonum beta-1a#^</t>
  </si>
  <si>
    <t xml:space="preserve">Dacarbazinum # ^ </t>
  </si>
  <si>
    <t>Cisplatinum&gt; **  ^  #</t>
  </si>
  <si>
    <t>&gt; wymagany jeden podmiot odpowiedzialny</t>
  </si>
  <si>
    <t>Paclitaxelum ^ #</t>
  </si>
  <si>
    <t>#preparat do podania pacjentowi stabilny 27H</t>
  </si>
  <si>
    <t>#opakow nie większe niż 30 szt.</t>
  </si>
  <si>
    <t>Bicalutamidum ^ #</t>
  </si>
  <si>
    <t>Lanreotidum^ #</t>
  </si>
  <si>
    <t>Topotecan hydrochloride# ^</t>
  </si>
  <si>
    <t># wykaz C Obwieszczenia MZ aktualny na dzień składania oferty</t>
  </si>
  <si>
    <t>Fludarabini phosphas ^</t>
  </si>
  <si>
    <t>^możliwe czasowe dopuszczenie</t>
  </si>
  <si>
    <t>Fludarabini phosphas # ^</t>
  </si>
  <si>
    <t>#możliwe czasowe dopuszczenie</t>
  </si>
  <si>
    <t># okres ważności po pierwszym otwarciu fiolki powyżej 24 godzin potwierdzony w CHPL</t>
  </si>
  <si>
    <t xml:space="preserve">opakowań 245 mg x 30 tabl. </t>
  </si>
  <si>
    <t xml:space="preserve">opakowań 10 mg x 30 tabl. </t>
  </si>
  <si>
    <t>opakowań x 56 pojemników</t>
  </si>
  <si>
    <t xml:space="preserve">opakowań 5 mg x 30 tabl. </t>
  </si>
  <si>
    <t>opakowań 2 wstrzykiwacze</t>
  </si>
  <si>
    <t xml:space="preserve">opakowań 240mg x 56 tabl. </t>
  </si>
  <si>
    <t>Kod EAN (jeżeli dotyczy)</t>
  </si>
  <si>
    <t>100 mg x 120 tabl 
lub 
100 mg x 60 szt</t>
  </si>
  <si>
    <t>120 tabletek powlekanych
 lub 
60 szt</t>
  </si>
  <si>
    <t>10 opakowań 100 mg x 120 tabl
 lub 
20 opakowań 100 mg x 60 szt</t>
  </si>
  <si>
    <t>400 mg x 90 tabl 
lub
400 mg x 30 szt</t>
  </si>
  <si>
    <t>90 tabletek powlekanych
 lub 
30 szt</t>
  </si>
  <si>
    <t>240 opakowań 400 mg x 90 tabletek 
lub 
720 opakowań 400 mg x 30 szt</t>
  </si>
  <si>
    <t xml:space="preserve">dla opakowania 100 mg x 120 tabl
Nazwa handlowa:
Dawka: 
Postać / Opakowanie:
dla opakowania 100 mg x 60 szt
Nazwa handlowa:
Dawka: 
Postać / Opakowanie:
</t>
  </si>
  <si>
    <t xml:space="preserve">dla opakowania 400 mg x 90 tabletek 
Nazwa handlowa:
Dawka: 
Postać / Opakowanie:
dla opakowania 400 mg x 30 szt
Nazwa handlowa:
Dawka: 
Postać / Opakowanie:
</t>
  </si>
  <si>
    <t xml:space="preserve">dla opakowania 100 mg x 120 tabl
dla opakowania 100 mg x 60 szt
</t>
  </si>
  <si>
    <t xml:space="preserve">dla opakowania 400 mg x 90 tabletek 
dla opakowania 400 mg x 30 szt
</t>
  </si>
</sst>
</file>

<file path=xl/styles.xml><?xml version="1.0" encoding="utf-8"?>
<styleSheet xmlns="http://schemas.openxmlformats.org/spreadsheetml/2006/main">
  <numFmts count="3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  <numFmt numFmtId="187" formatCode="_-* #,##0_-;\-* #,##0_-;_-* &quot;-&quot;??_-;_-@_-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trike/>
      <sz val="11"/>
      <color indexed="10"/>
      <name val="Times New Roman"/>
      <family val="1"/>
    </font>
    <font>
      <sz val="11"/>
      <name val="Garamond"/>
      <family val="1"/>
    </font>
    <font>
      <i/>
      <sz val="10"/>
      <name val="Garamond"/>
      <family val="1"/>
    </font>
    <font>
      <i/>
      <sz val="8"/>
      <name val="Garamond"/>
      <family val="1"/>
    </font>
    <font>
      <sz val="11"/>
      <color indexed="30"/>
      <name val="Garamond"/>
      <family val="1"/>
    </font>
    <font>
      <i/>
      <sz val="9"/>
      <color indexed="30"/>
      <name val="Garamond"/>
      <family val="1"/>
    </font>
    <font>
      <b/>
      <sz val="11"/>
      <name val="Garamond"/>
      <family val="1"/>
    </font>
    <font>
      <sz val="11"/>
      <color indexed="63"/>
      <name val="Garamond"/>
      <family val="1"/>
    </font>
    <font>
      <sz val="11"/>
      <color indexed="8"/>
      <name val="Czcionka tekstu podstawowego"/>
      <family val="0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trike/>
      <sz val="11"/>
      <color indexed="10"/>
      <name val="Garamond"/>
      <family val="1"/>
    </font>
    <font>
      <i/>
      <sz val="11"/>
      <color indexed="8"/>
      <name val="Garamond"/>
      <family val="1"/>
    </font>
    <font>
      <i/>
      <sz val="9"/>
      <color indexed="8"/>
      <name val="Garamond"/>
      <family val="1"/>
    </font>
    <font>
      <sz val="12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b/>
      <strike/>
      <sz val="11"/>
      <color rgb="FFFF0000"/>
      <name val="Garamond"/>
      <family val="1"/>
    </font>
    <font>
      <i/>
      <sz val="11"/>
      <color theme="1"/>
      <name val="Garamond"/>
      <family val="1"/>
    </font>
    <font>
      <i/>
      <sz val="9"/>
      <color theme="1"/>
      <name val="Garamond"/>
      <family val="1"/>
    </font>
    <font>
      <sz val="12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3" fillId="0" borderId="0">
      <alignment/>
      <protection/>
    </xf>
    <xf numFmtId="0" fontId="1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8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3" fontId="4" fillId="0" borderId="0" xfId="42" applyNumberFormat="1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3" fontId="7" fillId="0" borderId="0" xfId="0" applyNumberFormat="1" applyFont="1" applyFill="1" applyBorder="1" applyAlignment="1" applyProtection="1">
      <alignment horizontal="right" vertical="top" wrapText="1"/>
      <protection locked="0"/>
    </xf>
    <xf numFmtId="0" fontId="12" fillId="0" borderId="0" xfId="0" applyFont="1" applyFill="1" applyBorder="1" applyAlignment="1" applyProtection="1">
      <alignment horizontal="center" vertical="top"/>
      <protection locked="0"/>
    </xf>
    <xf numFmtId="3" fontId="7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 wrapText="1"/>
      <protection locked="0"/>
    </xf>
    <xf numFmtId="3" fontId="12" fillId="0" borderId="0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3" fontId="7" fillId="0" borderId="0" xfId="0" applyNumberFormat="1" applyFont="1" applyFill="1" applyAlignment="1" applyProtection="1">
      <alignment horizontal="left" vertical="top" wrapText="1"/>
      <protection locked="0"/>
    </xf>
    <xf numFmtId="3" fontId="12" fillId="0" borderId="10" xfId="0" applyNumberFormat="1" applyFont="1" applyFill="1" applyBorder="1" applyAlignment="1" applyProtection="1">
      <alignment horizontal="left" vertical="top" wrapText="1"/>
      <protection locked="0"/>
    </xf>
    <xf numFmtId="44" fontId="7" fillId="0" borderId="10" xfId="69" applyNumberFormat="1" applyFont="1" applyFill="1" applyBorder="1" applyAlignment="1" applyProtection="1">
      <alignment horizontal="left" vertical="top" wrapText="1"/>
      <protection locked="0"/>
    </xf>
    <xf numFmtId="44" fontId="7" fillId="0" borderId="0" xfId="0" applyNumberFormat="1" applyFont="1" applyFill="1" applyBorder="1" applyAlignment="1" applyProtection="1">
      <alignment horizontal="right" vertical="top" wrapText="1"/>
      <protection locked="0"/>
    </xf>
    <xf numFmtId="44" fontId="7" fillId="0" borderId="0" xfId="69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Font="1" applyFill="1" applyAlignment="1" applyProtection="1">
      <alignment horizontal="left" vertical="top" wrapText="1"/>
      <protection locked="0"/>
    </xf>
    <xf numFmtId="49" fontId="7" fillId="0" borderId="0" xfId="0" applyNumberFormat="1" applyFont="1" applyFill="1" applyBorder="1" applyAlignment="1" applyProtection="1">
      <alignment horizontal="left" vertical="top" wrapText="1"/>
      <protection locked="0"/>
    </xf>
    <xf numFmtId="49" fontId="7" fillId="0" borderId="11" xfId="0" applyNumberFormat="1" applyFont="1" applyFill="1" applyBorder="1" applyAlignment="1" applyProtection="1">
      <alignment horizontal="left" vertical="top" wrapText="1"/>
      <protection locked="0"/>
    </xf>
    <xf numFmtId="49" fontId="7" fillId="0" borderId="0" xfId="0" applyNumberFormat="1" applyFont="1" applyFill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3" fontId="7" fillId="0" borderId="10" xfId="0" applyNumberFormat="1" applyFont="1" applyFill="1" applyBorder="1" applyAlignment="1" applyProtection="1">
      <alignment horizontal="right" vertical="top" wrapText="1"/>
      <protection locked="0"/>
    </xf>
    <xf numFmtId="49" fontId="12" fillId="0" borderId="10" xfId="0" applyNumberFormat="1" applyFont="1" applyFill="1" applyBorder="1" applyAlignment="1" applyProtection="1">
      <alignment horizontal="left" vertical="top" wrapText="1"/>
      <protection locked="0"/>
    </xf>
    <xf numFmtId="3" fontId="12" fillId="0" borderId="10" xfId="0" applyNumberFormat="1" applyFont="1" applyFill="1" applyBorder="1" applyAlignment="1" applyProtection="1">
      <alignment horizontal="righ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right" vertical="top"/>
      <protection locked="0"/>
    </xf>
    <xf numFmtId="9" fontId="7" fillId="0" borderId="0" xfId="0" applyNumberFormat="1" applyFont="1" applyFill="1" applyAlignment="1" applyProtection="1">
      <alignment horizontal="left" vertical="top" wrapText="1"/>
      <protection locked="0"/>
    </xf>
    <xf numFmtId="0" fontId="12" fillId="0" borderId="0" xfId="0" applyFont="1" applyFill="1" applyBorder="1" applyAlignment="1" applyProtection="1">
      <alignment horizontal="left" vertical="top"/>
      <protection locked="0"/>
    </xf>
    <xf numFmtId="170" fontId="7" fillId="0" borderId="0" xfId="0" applyNumberFormat="1" applyFont="1" applyFill="1" applyBorder="1" applyAlignment="1" applyProtection="1">
      <alignment horizontal="left" vertical="top" wrapText="1"/>
      <protection locked="0"/>
    </xf>
    <xf numFmtId="3" fontId="12" fillId="0" borderId="0" xfId="0" applyNumberFormat="1" applyFont="1" applyFill="1" applyAlignment="1" applyProtection="1">
      <alignment horizontal="left" vertical="top"/>
      <protection locked="0"/>
    </xf>
    <xf numFmtId="3" fontId="12" fillId="0" borderId="0" xfId="0" applyNumberFormat="1" applyFont="1" applyFill="1" applyAlignment="1" applyProtection="1">
      <alignment horizontal="left" vertical="top" wrapText="1"/>
      <protection locked="0"/>
    </xf>
    <xf numFmtId="3" fontId="12" fillId="0" borderId="11" xfId="42" applyNumberFormat="1" applyFont="1" applyFill="1" applyBorder="1" applyAlignment="1" applyProtection="1">
      <alignment horizontal="left" vertical="top" wrapText="1"/>
      <protection locked="0"/>
    </xf>
    <xf numFmtId="0" fontId="7" fillId="0" borderId="12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center" vertical="top" wrapText="1"/>
      <protection locked="0"/>
    </xf>
    <xf numFmtId="4" fontId="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7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7" fontId="7" fillId="0" borderId="10" xfId="42" applyNumberFormat="1" applyFont="1" applyFill="1" applyBorder="1" applyAlignment="1">
      <alignment horizontal="center" vertical="center" wrapText="1"/>
    </xf>
    <xf numFmtId="177" fontId="7" fillId="33" borderId="10" xfId="44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>
      <alignment horizontal="center" vertical="center"/>
    </xf>
    <xf numFmtId="177" fontId="7" fillId="33" borderId="10" xfId="42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177" fontId="7" fillId="33" borderId="10" xfId="42" applyNumberFormat="1" applyFont="1" applyFill="1" applyBorder="1" applyAlignment="1">
      <alignment horizontal="center" vertical="center" wrapText="1"/>
    </xf>
    <xf numFmtId="0" fontId="7" fillId="0" borderId="10" xfId="60" applyFont="1" applyFill="1" applyBorder="1" applyAlignment="1">
      <alignment horizontal="center" vertical="center" wrapText="1"/>
      <protection/>
    </xf>
    <xf numFmtId="0" fontId="7" fillId="0" borderId="10" xfId="60" applyFont="1" applyBorder="1" applyAlignment="1">
      <alignment horizontal="center" vertical="center" wrapText="1"/>
      <protection/>
    </xf>
    <xf numFmtId="177" fontId="7" fillId="33" borderId="10" xfId="45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7" fillId="0" borderId="1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 applyProtection="1">
      <alignment horizontal="left" vertical="top" wrapText="1"/>
      <protection locked="0"/>
    </xf>
    <xf numFmtId="4" fontId="7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0" fontId="12" fillId="0" borderId="14" xfId="0" applyFont="1" applyFill="1" applyBorder="1" applyAlignment="1" applyProtection="1">
      <alignment horizontal="left" vertical="top" wrapText="1"/>
      <protection locked="0"/>
    </xf>
    <xf numFmtId="44" fontId="7" fillId="0" borderId="14" xfId="0" applyNumberFormat="1" applyFont="1" applyFill="1" applyBorder="1" applyAlignment="1" applyProtection="1">
      <alignment horizontal="left" vertical="top" wrapText="1"/>
      <protection locked="0"/>
    </xf>
    <xf numFmtId="0" fontId="7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1" fontId="7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0" fontId="7" fillId="0" borderId="15" xfId="0" applyFont="1" applyFill="1" applyBorder="1" applyAlignment="1" applyProtection="1">
      <alignment horizontal="left" vertical="top" wrapText="1"/>
      <protection locked="0"/>
    </xf>
    <xf numFmtId="0" fontId="7" fillId="0" borderId="15" xfId="0" applyFont="1" applyFill="1" applyBorder="1" applyAlignment="1">
      <alignment horizontal="left" vertical="top" wrapText="1"/>
    </xf>
    <xf numFmtId="3" fontId="7" fillId="0" borderId="15" xfId="42" applyNumberFormat="1" applyFont="1" applyFill="1" applyBorder="1" applyAlignment="1">
      <alignment horizontal="left" vertical="top" wrapText="1"/>
    </xf>
    <xf numFmtId="4" fontId="7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1" fontId="7" fillId="0" borderId="15" xfId="0" applyNumberFormat="1" applyFont="1" applyFill="1" applyBorder="1" applyAlignment="1" applyProtection="1">
      <alignment horizontal="left" vertical="top" wrapText="1" shrinkToFit="1"/>
      <protection locked="0"/>
    </xf>
    <xf numFmtId="44" fontId="7" fillId="0" borderId="15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7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7" fillId="0" borderId="0" xfId="0" applyNumberFormat="1" applyFont="1" applyFill="1" applyBorder="1" applyAlignment="1" applyProtection="1">
      <alignment horizontal="left" vertical="top" wrapText="1"/>
      <protection locked="0"/>
    </xf>
    <xf numFmtId="3" fontId="7" fillId="0" borderId="0" xfId="42" applyNumberFormat="1" applyFont="1" applyFill="1" applyBorder="1" applyAlignment="1">
      <alignment horizontal="left" vertical="top" wrapText="1"/>
    </xf>
    <xf numFmtId="0" fontId="56" fillId="0" borderId="0" xfId="0" applyFont="1" applyFill="1" applyBorder="1" applyAlignment="1">
      <alignment horizontal="left" vertical="top" wrapText="1"/>
    </xf>
    <xf numFmtId="0" fontId="7" fillId="0" borderId="14" xfId="0" applyFont="1" applyFill="1" applyBorder="1" applyAlignment="1" applyProtection="1">
      <alignment horizontal="center" vertical="center" wrapText="1"/>
      <protection locked="0"/>
    </xf>
    <xf numFmtId="0" fontId="57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58" fillId="0" borderId="10" xfId="0" applyFont="1" applyFill="1" applyBorder="1" applyAlignment="1" applyProtection="1">
      <alignment horizontal="left" vertical="top" wrapText="1"/>
      <protection locked="0"/>
    </xf>
    <xf numFmtId="0" fontId="7" fillId="0" borderId="10" xfId="60" applyFont="1" applyBorder="1" applyAlignment="1" applyProtection="1">
      <alignment horizontal="center" vertical="center" wrapText="1"/>
      <protection locked="0"/>
    </xf>
    <xf numFmtId="177" fontId="7" fillId="33" borderId="10" xfId="44" applyNumberFormat="1" applyFont="1" applyFill="1" applyBorder="1" applyAlignment="1" applyProtection="1">
      <alignment horizontal="center" vertical="center" wrapText="1"/>
      <protection locked="0"/>
    </xf>
    <xf numFmtId="2" fontId="7" fillId="0" borderId="14" xfId="0" applyNumberFormat="1" applyFont="1" applyFill="1" applyBorder="1" applyAlignment="1" applyProtection="1">
      <alignment horizontal="left" vertical="top" wrapText="1" shrinkToFit="1"/>
      <protection locked="0"/>
    </xf>
    <xf numFmtId="0" fontId="13" fillId="35" borderId="10" xfId="0" applyFont="1" applyFill="1" applyBorder="1" applyAlignment="1">
      <alignment horizontal="center" vertical="center" wrapText="1"/>
    </xf>
    <xf numFmtId="177" fontId="12" fillId="0" borderId="11" xfId="45" applyNumberFormat="1" applyFont="1" applyFill="1" applyBorder="1" applyAlignment="1" applyProtection="1">
      <alignment horizontal="left" vertical="top" wrapText="1"/>
      <protection locked="0"/>
    </xf>
    <xf numFmtId="0" fontId="56" fillId="0" borderId="10" xfId="0" applyFont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0" fontId="7" fillId="0" borderId="15" xfId="0" applyFont="1" applyFill="1" applyBorder="1" applyAlignment="1">
      <alignment horizontal="center" vertical="center" wrapText="1"/>
    </xf>
    <xf numFmtId="177" fontId="7" fillId="33" borderId="0" xfId="42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vertical="top" wrapText="1"/>
      <protection locked="0"/>
    </xf>
    <xf numFmtId="0" fontId="7" fillId="0" borderId="15" xfId="60" applyFont="1" applyFill="1" applyBorder="1" applyAlignment="1">
      <alignment horizontal="center" vertical="center" wrapText="1"/>
      <protection/>
    </xf>
    <xf numFmtId="0" fontId="7" fillId="0" borderId="15" xfId="60" applyFont="1" applyBorder="1" applyAlignment="1">
      <alignment horizontal="center" vertical="center" wrapText="1"/>
      <protection/>
    </xf>
    <xf numFmtId="177" fontId="7" fillId="33" borderId="15" xfId="45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left" vertical="top" wrapText="1"/>
      <protection locked="0"/>
    </xf>
    <xf numFmtId="177" fontId="7" fillId="33" borderId="0" xfId="44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left" vertical="top" wrapText="1"/>
      <protection locked="0"/>
    </xf>
    <xf numFmtId="177" fontId="7" fillId="33" borderId="15" xfId="44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/>
    </xf>
    <xf numFmtId="3" fontId="7" fillId="33" borderId="0" xfId="0" applyNumberFormat="1" applyFont="1" applyFill="1" applyBorder="1" applyAlignment="1">
      <alignment horizontal="center" vertical="center"/>
    </xf>
    <xf numFmtId="177" fontId="7" fillId="33" borderId="15" xfId="42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57" applyFont="1">
      <alignment/>
      <protection/>
    </xf>
    <xf numFmtId="0" fontId="7" fillId="0" borderId="15" xfId="60" applyFont="1" applyBorder="1" applyAlignment="1" applyProtection="1">
      <alignment horizontal="center" vertical="center" wrapText="1"/>
      <protection locked="0"/>
    </xf>
    <xf numFmtId="177" fontId="7" fillId="33" borderId="15" xfId="44" applyNumberFormat="1" applyFont="1" applyFill="1" applyBorder="1" applyAlignment="1" applyProtection="1">
      <alignment horizontal="center" vertical="center" wrapText="1"/>
      <protection locked="0"/>
    </xf>
    <xf numFmtId="0" fontId="57" fillId="0" borderId="15" xfId="0" applyFont="1" applyFill="1" applyBorder="1" applyAlignment="1" applyProtection="1">
      <alignment horizontal="left" vertical="top" wrapText="1"/>
      <protection locked="0"/>
    </xf>
    <xf numFmtId="0" fontId="58" fillId="0" borderId="15" xfId="0" applyFont="1" applyFill="1" applyBorder="1" applyAlignment="1" applyProtection="1">
      <alignment horizontal="left" vertical="top" wrapText="1"/>
      <protection locked="0"/>
    </xf>
    <xf numFmtId="0" fontId="56" fillId="0" borderId="0" xfId="0" applyFont="1" applyAlignment="1">
      <alignment/>
    </xf>
    <xf numFmtId="0" fontId="59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Alignment="1" applyProtection="1">
      <alignment horizontal="left" vertical="top" wrapText="1"/>
      <protection locked="0"/>
    </xf>
    <xf numFmtId="0" fontId="7" fillId="0" borderId="0" xfId="0" applyFont="1" applyAlignment="1">
      <alignment horizontal="center" vertical="center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2" xfId="0" applyFont="1" applyFill="1" applyBorder="1" applyAlignment="1" applyProtection="1">
      <alignment horizontal="center" vertical="center" wrapText="1"/>
      <protection locked="0"/>
    </xf>
    <xf numFmtId="177" fontId="56" fillId="33" borderId="10" xfId="44" applyNumberFormat="1" applyFont="1" applyFill="1" applyBorder="1" applyAlignment="1">
      <alignment horizontal="center" vertical="center" wrapText="1"/>
    </xf>
    <xf numFmtId="0" fontId="56" fillId="0" borderId="14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 applyProtection="1">
      <alignment horizontal="left" vertical="top" wrapText="1"/>
      <protection locked="0"/>
    </xf>
    <xf numFmtId="49" fontId="7" fillId="0" borderId="12" xfId="0" applyNumberFormat="1" applyFont="1" applyFill="1" applyBorder="1" applyAlignment="1" applyProtection="1">
      <alignment horizontal="left"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49" fontId="12" fillId="0" borderId="11" xfId="0" applyNumberFormat="1" applyFont="1" applyFill="1" applyBorder="1" applyAlignment="1" applyProtection="1">
      <alignment horizontal="left" vertical="top" wrapText="1"/>
      <protection locked="0"/>
    </xf>
    <xf numFmtId="49" fontId="12" fillId="0" borderId="12" xfId="0" applyNumberFormat="1" applyFont="1" applyFill="1" applyBorder="1" applyAlignment="1" applyProtection="1">
      <alignment horizontal="left" vertical="top" wrapText="1"/>
      <protection locked="0"/>
    </xf>
    <xf numFmtId="49" fontId="7" fillId="0" borderId="13" xfId="0" applyNumberFormat="1" applyFont="1" applyFill="1" applyBorder="1" applyAlignment="1" applyProtection="1">
      <alignment horizontal="left" vertical="top" wrapText="1"/>
      <protection locked="0"/>
    </xf>
    <xf numFmtId="0" fontId="56" fillId="0" borderId="0" xfId="0" applyFont="1" applyFill="1" applyBorder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 horizontal="left" vertical="top" wrapText="1"/>
      <protection locked="0"/>
    </xf>
    <xf numFmtId="0" fontId="12" fillId="0" borderId="12" xfId="0" applyFont="1" applyFill="1" applyBorder="1" applyAlignment="1" applyProtection="1">
      <alignment horizontal="left" vertical="top" wrapText="1"/>
      <protection locked="0"/>
    </xf>
    <xf numFmtId="0" fontId="12" fillId="0" borderId="10" xfId="0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Alignment="1" applyProtection="1">
      <alignment horizontal="left" vertical="top" wrapText="1"/>
      <protection locked="0"/>
    </xf>
    <xf numFmtId="0" fontId="12" fillId="0" borderId="11" xfId="0" applyFont="1" applyFill="1" applyBorder="1" applyAlignment="1" applyProtection="1">
      <alignment horizontal="center" vertical="top" wrapText="1"/>
      <protection locked="0"/>
    </xf>
    <xf numFmtId="0" fontId="12" fillId="0" borderId="12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left" vertical="top" wrapText="1"/>
      <protection locked="0"/>
    </xf>
    <xf numFmtId="0" fontId="60" fillId="0" borderId="0" xfId="58" applyFont="1" applyFill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justify" wrapText="1"/>
      <protection locked="0"/>
    </xf>
    <xf numFmtId="0" fontId="9" fillId="0" borderId="0" xfId="0" applyFont="1" applyFill="1" applyBorder="1" applyAlignment="1" applyProtection="1">
      <alignment horizontal="justify" vertical="top" wrapText="1"/>
      <protection locked="0"/>
    </xf>
    <xf numFmtId="0" fontId="56" fillId="0" borderId="0" xfId="0" applyFont="1" applyFill="1" applyBorder="1" applyAlignment="1" applyProtection="1">
      <alignment horizontal="justify" vertical="top" wrapText="1"/>
      <protection locked="0"/>
    </xf>
    <xf numFmtId="0" fontId="7" fillId="0" borderId="0" xfId="0" applyFont="1" applyFill="1" applyAlignment="1" applyProtection="1">
      <alignment horizontal="left" vertical="top" wrapText="1"/>
      <protection locked="0"/>
    </xf>
    <xf numFmtId="44" fontId="7" fillId="0" borderId="11" xfId="0" applyNumberFormat="1" applyFont="1" applyFill="1" applyBorder="1" applyAlignment="1" applyProtection="1">
      <alignment horizontal="left" vertical="top" wrapText="1"/>
      <protection locked="0"/>
    </xf>
    <xf numFmtId="44" fontId="7" fillId="0" borderId="12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5" xfId="0" applyFont="1" applyFill="1" applyBorder="1" applyAlignment="1">
      <alignment horizontal="left" vertical="center" wrapText="1"/>
    </xf>
    <xf numFmtId="177" fontId="56" fillId="33" borderId="11" xfId="44" applyNumberFormat="1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61" fillId="0" borderId="0" xfId="0" applyFont="1" applyFill="1" applyBorder="1" applyAlignment="1">
      <alignment horizontal="left" vertical="top" wrapText="1"/>
    </xf>
    <xf numFmtId="177" fontId="12" fillId="33" borderId="11" xfId="42" applyNumberFormat="1" applyFont="1" applyFill="1" applyBorder="1" applyAlignment="1">
      <alignment horizontal="left" vertical="top" wrapText="1"/>
    </xf>
    <xf numFmtId="177" fontId="12" fillId="33" borderId="12" xfId="42" applyNumberFormat="1" applyFont="1" applyFill="1" applyBorder="1" applyAlignment="1">
      <alignment horizontal="left" vertical="top" wrapText="1"/>
    </xf>
    <xf numFmtId="0" fontId="7" fillId="0" borderId="15" xfId="60" applyFont="1" applyBorder="1" applyAlignment="1">
      <alignment horizontal="left" vertical="center" wrapText="1"/>
      <protection/>
    </xf>
    <xf numFmtId="0" fontId="7" fillId="0" borderId="15" xfId="0" applyFont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0" fontId="5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15" xfId="0" applyFont="1" applyFill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15" xfId="57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left" vertical="center"/>
    </xf>
    <xf numFmtId="0" fontId="56" fillId="0" borderId="0" xfId="0" applyFont="1" applyAlignment="1">
      <alignment horizontal="left" vertical="center"/>
    </xf>
  </cellXfs>
  <cellStyles count="6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2 2" xfId="56"/>
    <cellStyle name="Normalny 3" xfId="57"/>
    <cellStyle name="Normalny 4" xfId="58"/>
    <cellStyle name="Normalny 7" xfId="59"/>
    <cellStyle name="Normalny_Arkusz1" xfId="60"/>
    <cellStyle name="Obliczenia" xfId="61"/>
    <cellStyle name="Followed Hyperlink" xfId="62"/>
    <cellStyle name="Percent" xfId="63"/>
    <cellStyle name="Suma" xfId="64"/>
    <cellStyle name="Tekst objaśnienia" xfId="65"/>
    <cellStyle name="Tekst ostrzeżenia" xfId="66"/>
    <cellStyle name="Tytuł" xfId="67"/>
    <cellStyle name="Uwaga" xfId="68"/>
    <cellStyle name="Currency" xfId="69"/>
    <cellStyle name="Currency [0]" xfId="70"/>
    <cellStyle name="Walutowy 2" xfId="71"/>
    <cellStyle name="Walutowy 3" xfId="72"/>
    <cellStyle name="Zły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E75"/>
  <sheetViews>
    <sheetView showGridLines="0" tabSelected="1" view="pageBreakPreview" zoomScale="93" zoomScaleNormal="93" zoomScaleSheetLayoutView="93" zoomScalePageLayoutView="115" workbookViewId="0" topLeftCell="A1">
      <selection activeCell="C4" sqref="C4"/>
    </sheetView>
  </sheetViews>
  <sheetFormatPr defaultColWidth="9.00390625" defaultRowHeight="12.75"/>
  <cols>
    <col min="1" max="1" width="4.375" style="5" customWidth="1"/>
    <col min="2" max="3" width="30.00390625" style="5" customWidth="1"/>
    <col min="4" max="4" width="41.625" style="6" customWidth="1"/>
    <col min="5" max="5" width="1.875" style="5" customWidth="1"/>
    <col min="6" max="8" width="9.125" style="5" customWidth="1"/>
    <col min="9" max="9" width="22.25390625" style="5" customWidth="1"/>
    <col min="10" max="11" width="16.125" style="5" customWidth="1"/>
    <col min="12" max="16384" width="9.125" style="5" customWidth="1"/>
  </cols>
  <sheetData>
    <row r="1" spans="1:4" ht="15">
      <c r="A1" s="16"/>
      <c r="B1" s="16"/>
      <c r="C1" s="16"/>
      <c r="D1" s="17" t="s">
        <v>84</v>
      </c>
    </row>
    <row r="2" spans="1:4" ht="15">
      <c r="A2" s="16"/>
      <c r="B2" s="18"/>
      <c r="C2" s="18" t="s">
        <v>58</v>
      </c>
      <c r="D2" s="18"/>
    </row>
    <row r="3" spans="1:4" ht="15">
      <c r="A3" s="16"/>
      <c r="B3" s="16"/>
      <c r="C3" s="16"/>
      <c r="D3" s="19"/>
    </row>
    <row r="4" spans="1:4" ht="15">
      <c r="A4" s="16"/>
      <c r="B4" s="16" t="s">
        <v>50</v>
      </c>
      <c r="C4" s="16" t="s">
        <v>100</v>
      </c>
      <c r="D4" s="19"/>
    </row>
    <row r="5" spans="1:4" ht="15">
      <c r="A5" s="16"/>
      <c r="B5" s="16"/>
      <c r="C5" s="16"/>
      <c r="D5" s="19"/>
    </row>
    <row r="6" spans="1:4" ht="28.5" customHeight="1">
      <c r="A6" s="16"/>
      <c r="B6" s="16" t="s">
        <v>49</v>
      </c>
      <c r="C6" s="150" t="s">
        <v>101</v>
      </c>
      <c r="D6" s="150"/>
    </row>
    <row r="7" spans="1:4" ht="15">
      <c r="A7" s="16"/>
      <c r="B7" s="16"/>
      <c r="C7" s="16"/>
      <c r="D7" s="19"/>
    </row>
    <row r="8" spans="1:4" ht="15">
      <c r="A8" s="16"/>
      <c r="B8" s="20" t="s">
        <v>44</v>
      </c>
      <c r="C8" s="153"/>
      <c r="D8" s="146"/>
    </row>
    <row r="9" spans="1:4" ht="15">
      <c r="A9" s="16"/>
      <c r="B9" s="20" t="s">
        <v>51</v>
      </c>
      <c r="C9" s="156"/>
      <c r="D9" s="157"/>
    </row>
    <row r="10" spans="1:4" ht="15">
      <c r="A10" s="16"/>
      <c r="B10" s="20" t="s">
        <v>43</v>
      </c>
      <c r="C10" s="151"/>
      <c r="D10" s="152"/>
    </row>
    <row r="11" spans="1:4" ht="15">
      <c r="A11" s="16"/>
      <c r="B11" s="20" t="s">
        <v>52</v>
      </c>
      <c r="C11" s="151"/>
      <c r="D11" s="152"/>
    </row>
    <row r="12" spans="1:4" ht="15">
      <c r="A12" s="16"/>
      <c r="B12" s="20" t="s">
        <v>53</v>
      </c>
      <c r="C12" s="151"/>
      <c r="D12" s="152"/>
    </row>
    <row r="13" spans="1:4" ht="15">
      <c r="A13" s="16"/>
      <c r="B13" s="20" t="s">
        <v>54</v>
      </c>
      <c r="C13" s="151"/>
      <c r="D13" s="152"/>
    </row>
    <row r="14" spans="1:4" ht="15">
      <c r="A14" s="16"/>
      <c r="B14" s="20" t="s">
        <v>55</v>
      </c>
      <c r="C14" s="151"/>
      <c r="D14" s="152"/>
    </row>
    <row r="15" spans="1:4" ht="15">
      <c r="A15" s="16"/>
      <c r="B15" s="20" t="s">
        <v>56</v>
      </c>
      <c r="C15" s="151"/>
      <c r="D15" s="152"/>
    </row>
    <row r="16" spans="1:4" ht="15">
      <c r="A16" s="16"/>
      <c r="B16" s="20" t="s">
        <v>57</v>
      </c>
      <c r="C16" s="151"/>
      <c r="D16" s="152"/>
    </row>
    <row r="17" spans="1:4" ht="8.25" customHeight="1">
      <c r="A17" s="16"/>
      <c r="B17" s="16"/>
      <c r="C17" s="23"/>
      <c r="D17" s="24"/>
    </row>
    <row r="18" spans="1:4" ht="15">
      <c r="A18" s="16" t="s">
        <v>3</v>
      </c>
      <c r="B18" s="158" t="s">
        <v>103</v>
      </c>
      <c r="C18" s="158"/>
      <c r="D18" s="158"/>
    </row>
    <row r="19" spans="1:4" ht="6.75" customHeight="1">
      <c r="A19" s="16"/>
      <c r="B19" s="16"/>
      <c r="C19" s="25"/>
      <c r="D19" s="26"/>
    </row>
    <row r="20" spans="1:4" ht="21" customHeight="1">
      <c r="A20" s="16"/>
      <c r="B20" s="21" t="s">
        <v>18</v>
      </c>
      <c r="C20" s="27" t="s">
        <v>2</v>
      </c>
      <c r="D20" s="23"/>
    </row>
    <row r="21" spans="1:5" s="58" customFormat="1" ht="15">
      <c r="A21" s="16"/>
      <c r="B21" s="20" t="s">
        <v>24</v>
      </c>
      <c r="C21" s="28">
        <f>'część (1)'!H$6</f>
        <v>0</v>
      </c>
      <c r="D21" s="29"/>
      <c r="E21" s="5"/>
    </row>
    <row r="22" spans="1:5" s="58" customFormat="1" ht="15.75" customHeight="1">
      <c r="A22" s="16"/>
      <c r="B22" s="20" t="s">
        <v>25</v>
      </c>
      <c r="C22" s="28">
        <f>'część (2)'!H$6</f>
        <v>0</v>
      </c>
      <c r="D22" s="29"/>
      <c r="E22" s="5"/>
    </row>
    <row r="23" spans="1:5" s="58" customFormat="1" ht="15">
      <c r="A23" s="16"/>
      <c r="B23" s="20" t="s">
        <v>26</v>
      </c>
      <c r="C23" s="28">
        <f>'część (3)'!H$6</f>
        <v>0</v>
      </c>
      <c r="D23" s="29"/>
      <c r="E23" s="5"/>
    </row>
    <row r="24" spans="1:5" s="58" customFormat="1" ht="15">
      <c r="A24" s="16"/>
      <c r="B24" s="20" t="s">
        <v>27</v>
      </c>
      <c r="C24" s="28">
        <f>'część (4)'!H$6</f>
        <v>0</v>
      </c>
      <c r="D24" s="29"/>
      <c r="E24" s="5"/>
    </row>
    <row r="25" spans="1:5" s="58" customFormat="1" ht="15">
      <c r="A25" s="16"/>
      <c r="B25" s="20" t="s">
        <v>28</v>
      </c>
      <c r="C25" s="28">
        <f>'część (5)'!H$6</f>
        <v>0</v>
      </c>
      <c r="D25" s="29"/>
      <c r="E25" s="5"/>
    </row>
    <row r="26" spans="1:5" s="58" customFormat="1" ht="15">
      <c r="A26" s="16"/>
      <c r="B26" s="20" t="s">
        <v>29</v>
      </c>
      <c r="C26" s="28">
        <f>'część (6)'!H$6</f>
        <v>0</v>
      </c>
      <c r="D26" s="29"/>
      <c r="E26" s="5"/>
    </row>
    <row r="27" spans="1:5" s="58" customFormat="1" ht="15">
      <c r="A27" s="16"/>
      <c r="B27" s="20" t="s">
        <v>30</v>
      </c>
      <c r="C27" s="28">
        <f>'część (7)'!H$6</f>
        <v>0</v>
      </c>
      <c r="D27" s="29"/>
      <c r="E27" s="5"/>
    </row>
    <row r="28" spans="1:5" s="58" customFormat="1" ht="15">
      <c r="A28" s="16"/>
      <c r="B28" s="20" t="s">
        <v>31</v>
      </c>
      <c r="C28" s="28">
        <f>'część (8)'!H$6</f>
        <v>0</v>
      </c>
      <c r="D28" s="29"/>
      <c r="E28" s="5"/>
    </row>
    <row r="29" spans="1:5" s="58" customFormat="1" ht="15">
      <c r="A29" s="16"/>
      <c r="B29" s="20" t="s">
        <v>32</v>
      </c>
      <c r="C29" s="28">
        <f>'część (9)'!H$6</f>
        <v>0</v>
      </c>
      <c r="D29" s="29"/>
      <c r="E29" s="5"/>
    </row>
    <row r="30" spans="1:5" s="58" customFormat="1" ht="15">
      <c r="A30" s="16"/>
      <c r="B30" s="20" t="s">
        <v>33</v>
      </c>
      <c r="C30" s="28">
        <f>'część (10)'!H$6</f>
        <v>0</v>
      </c>
      <c r="D30" s="29"/>
      <c r="E30" s="5"/>
    </row>
    <row r="31" spans="1:5" s="58" customFormat="1" ht="15">
      <c r="A31" s="16"/>
      <c r="B31" s="20" t="s">
        <v>34</v>
      </c>
      <c r="C31" s="28">
        <f>'część (11)'!H$6</f>
        <v>0</v>
      </c>
      <c r="D31" s="29"/>
      <c r="E31" s="5"/>
    </row>
    <row r="32" spans="1:5" s="58" customFormat="1" ht="15">
      <c r="A32" s="16"/>
      <c r="B32" s="20" t="s">
        <v>35</v>
      </c>
      <c r="C32" s="28">
        <f>'część (12)'!H$6</f>
        <v>0</v>
      </c>
      <c r="D32" s="29"/>
      <c r="E32" s="5"/>
    </row>
    <row r="33" spans="1:5" s="58" customFormat="1" ht="15">
      <c r="A33" s="16"/>
      <c r="B33" s="20" t="s">
        <v>36</v>
      </c>
      <c r="C33" s="28">
        <f>'część (13)'!H$6</f>
        <v>0</v>
      </c>
      <c r="D33" s="29"/>
      <c r="E33" s="5"/>
    </row>
    <row r="34" spans="1:5" s="58" customFormat="1" ht="15">
      <c r="A34" s="16"/>
      <c r="B34" s="20" t="s">
        <v>37</v>
      </c>
      <c r="C34" s="28">
        <f>'część (14)'!H$6</f>
        <v>0</v>
      </c>
      <c r="D34" s="29"/>
      <c r="E34" s="5"/>
    </row>
    <row r="35" spans="1:5" s="58" customFormat="1" ht="15">
      <c r="A35" s="16"/>
      <c r="B35" s="20" t="s">
        <v>38</v>
      </c>
      <c r="C35" s="28">
        <f>'część (15)'!H$6</f>
        <v>0</v>
      </c>
      <c r="D35" s="29"/>
      <c r="E35" s="5"/>
    </row>
    <row r="36" spans="1:5" s="58" customFormat="1" ht="15">
      <c r="A36" s="16"/>
      <c r="B36" s="20" t="s">
        <v>92</v>
      </c>
      <c r="C36" s="28">
        <f>'część (16)'!H$6</f>
        <v>0</v>
      </c>
      <c r="D36" s="29"/>
      <c r="E36" s="5"/>
    </row>
    <row r="37" spans="1:5" s="58" customFormat="1" ht="15">
      <c r="A37" s="16"/>
      <c r="B37" s="20" t="s">
        <v>93</v>
      </c>
      <c r="C37" s="28">
        <f>'część (17)'!H$6</f>
        <v>0</v>
      </c>
      <c r="D37" s="29"/>
      <c r="E37" s="5"/>
    </row>
    <row r="38" spans="1:5" s="58" customFormat="1" ht="15">
      <c r="A38" s="16"/>
      <c r="B38" s="20" t="s">
        <v>94</v>
      </c>
      <c r="C38" s="28">
        <f>'część (18)'!H$6</f>
        <v>0</v>
      </c>
      <c r="D38" s="29"/>
      <c r="E38" s="5"/>
    </row>
    <row r="39" spans="1:5" s="58" customFormat="1" ht="15">
      <c r="A39" s="16"/>
      <c r="B39" s="20" t="s">
        <v>95</v>
      </c>
      <c r="C39" s="28">
        <f>'część (19)'!H$6</f>
        <v>0</v>
      </c>
      <c r="D39" s="29"/>
      <c r="E39" s="5"/>
    </row>
    <row r="40" spans="1:5" s="58" customFormat="1" ht="15">
      <c r="A40" s="16"/>
      <c r="B40" s="20" t="s">
        <v>96</v>
      </c>
      <c r="C40" s="28">
        <f>'część (20)'!H$6</f>
        <v>0</v>
      </c>
      <c r="D40" s="29"/>
      <c r="E40" s="5"/>
    </row>
    <row r="41" spans="1:5" s="58" customFormat="1" ht="15">
      <c r="A41" s="16"/>
      <c r="B41" s="20" t="s">
        <v>97</v>
      </c>
      <c r="C41" s="28">
        <f>'część (21)'!H$6</f>
        <v>0</v>
      </c>
      <c r="D41" s="29"/>
      <c r="E41" s="5"/>
    </row>
    <row r="42" spans="1:5" s="58" customFormat="1" ht="15">
      <c r="A42" s="16"/>
      <c r="B42" s="20" t="s">
        <v>98</v>
      </c>
      <c r="C42" s="28">
        <f>'część (22)'!H$6</f>
        <v>0</v>
      </c>
      <c r="D42" s="29"/>
      <c r="E42" s="5"/>
    </row>
    <row r="43" spans="1:5" s="58" customFormat="1" ht="15">
      <c r="A43" s="16"/>
      <c r="B43" s="20" t="s">
        <v>99</v>
      </c>
      <c r="C43" s="28">
        <f>'część (23)'!H$6</f>
        <v>0</v>
      </c>
      <c r="D43" s="29"/>
      <c r="E43" s="5"/>
    </row>
    <row r="44" spans="1:4" ht="2.25" customHeight="1">
      <c r="A44" s="16"/>
      <c r="B44" s="16"/>
      <c r="C44" s="30"/>
      <c r="D44" s="29"/>
    </row>
    <row r="45" spans="1:4" ht="2.25" customHeight="1">
      <c r="A45" s="16"/>
      <c r="B45" s="16"/>
      <c r="C45" s="30"/>
      <c r="D45" s="29"/>
    </row>
    <row r="46" spans="1:4" ht="0.75" customHeight="1">
      <c r="A46" s="16"/>
      <c r="B46" s="16"/>
      <c r="C46" s="30"/>
      <c r="D46" s="29"/>
    </row>
    <row r="47" spans="1:4" ht="2.25" customHeight="1">
      <c r="A47" s="16"/>
      <c r="B47" s="16"/>
      <c r="C47" s="30"/>
      <c r="D47" s="29"/>
    </row>
    <row r="48" spans="1:4" ht="18" customHeight="1">
      <c r="A48" s="16"/>
      <c r="B48" s="159" t="s">
        <v>104</v>
      </c>
      <c r="C48" s="159"/>
      <c r="D48" s="159"/>
    </row>
    <row r="49" spans="1:4" ht="74.25" customHeight="1">
      <c r="A49" s="16" t="s">
        <v>4</v>
      </c>
      <c r="B49" s="158" t="s">
        <v>85</v>
      </c>
      <c r="C49" s="158"/>
      <c r="D49" s="158"/>
    </row>
    <row r="50" spans="1:4" ht="15.75" customHeight="1">
      <c r="A50" s="16" t="s">
        <v>5</v>
      </c>
      <c r="B50" s="155" t="s">
        <v>86</v>
      </c>
      <c r="C50" s="155"/>
      <c r="D50" s="155"/>
    </row>
    <row r="51" spans="1:4" ht="33" customHeight="1">
      <c r="A51" s="16" t="s">
        <v>6</v>
      </c>
      <c r="B51" s="154" t="s">
        <v>77</v>
      </c>
      <c r="C51" s="154"/>
      <c r="D51" s="154"/>
    </row>
    <row r="52" spans="1:4" ht="30" customHeight="1">
      <c r="A52" s="16" t="s">
        <v>41</v>
      </c>
      <c r="B52" s="154" t="s">
        <v>87</v>
      </c>
      <c r="C52" s="154"/>
      <c r="D52" s="154"/>
    </row>
    <row r="53" spans="1:4" s="9" customFormat="1" ht="66" customHeight="1">
      <c r="A53" s="16" t="s">
        <v>47</v>
      </c>
      <c r="B53" s="163" t="s">
        <v>102</v>
      </c>
      <c r="C53" s="163"/>
      <c r="D53" s="163"/>
    </row>
    <row r="54" spans="1:4" ht="31.5" customHeight="1">
      <c r="A54" s="16" t="s">
        <v>7</v>
      </c>
      <c r="B54" s="160" t="s">
        <v>88</v>
      </c>
      <c r="C54" s="160"/>
      <c r="D54" s="160"/>
    </row>
    <row r="55" spans="1:4" ht="30" customHeight="1">
      <c r="A55" s="16" t="s">
        <v>8</v>
      </c>
      <c r="B55" s="161" t="s">
        <v>42</v>
      </c>
      <c r="C55" s="161"/>
      <c r="D55" s="161"/>
    </row>
    <row r="56" spans="1:4" ht="28.5" customHeight="1">
      <c r="A56" s="16" t="s">
        <v>20</v>
      </c>
      <c r="B56" s="160" t="s">
        <v>89</v>
      </c>
      <c r="C56" s="160"/>
      <c r="D56" s="160"/>
    </row>
    <row r="57" spans="1:4" ht="33.75" customHeight="1">
      <c r="A57" s="16" t="s">
        <v>46</v>
      </c>
      <c r="B57" s="160" t="s">
        <v>65</v>
      </c>
      <c r="C57" s="160"/>
      <c r="D57" s="160"/>
    </row>
    <row r="58" spans="1:4" ht="33.75" customHeight="1">
      <c r="A58" s="16"/>
      <c r="B58" s="160" t="s">
        <v>63</v>
      </c>
      <c r="C58" s="160"/>
      <c r="D58" s="160"/>
    </row>
    <row r="59" spans="1:4" ht="14.25" customHeight="1">
      <c r="A59" s="16"/>
      <c r="B59" s="162" t="s">
        <v>64</v>
      </c>
      <c r="C59" s="162"/>
      <c r="D59" s="162"/>
    </row>
    <row r="60" spans="1:4" ht="111" customHeight="1">
      <c r="A60" s="16" t="s">
        <v>1</v>
      </c>
      <c r="B60" s="158" t="s">
        <v>90</v>
      </c>
      <c r="C60" s="158"/>
      <c r="D60" s="158"/>
    </row>
    <row r="61" spans="1:4" ht="18" customHeight="1">
      <c r="A61" s="16" t="s">
        <v>0</v>
      </c>
      <c r="B61" s="31" t="s">
        <v>9</v>
      </c>
      <c r="C61" s="25"/>
      <c r="D61" s="16"/>
    </row>
    <row r="62" spans="1:4" ht="18" customHeight="1">
      <c r="A62" s="32"/>
      <c r="B62" s="144" t="s">
        <v>21</v>
      </c>
      <c r="C62" s="149"/>
      <c r="D62" s="145"/>
    </row>
    <row r="63" spans="1:4" ht="18" customHeight="1">
      <c r="A63" s="16"/>
      <c r="B63" s="144" t="s">
        <v>10</v>
      </c>
      <c r="C63" s="145"/>
      <c r="D63" s="20"/>
    </row>
    <row r="64" spans="1:4" ht="12.75" customHeight="1">
      <c r="A64" s="16"/>
      <c r="B64" s="147"/>
      <c r="C64" s="148"/>
      <c r="D64" s="20"/>
    </row>
    <row r="65" spans="1:4" ht="15.75" customHeight="1">
      <c r="A65" s="16"/>
      <c r="B65" s="147"/>
      <c r="C65" s="148"/>
      <c r="D65" s="20"/>
    </row>
    <row r="66" spans="1:4" ht="9.75" customHeight="1">
      <c r="A66" s="16"/>
      <c r="B66" s="34" t="s">
        <v>12</v>
      </c>
      <c r="C66" s="34"/>
      <c r="D66" s="17"/>
    </row>
    <row r="67" spans="1:4" ht="18" customHeight="1">
      <c r="A67" s="16"/>
      <c r="B67" s="144" t="s">
        <v>22</v>
      </c>
      <c r="C67" s="149"/>
      <c r="D67" s="145"/>
    </row>
    <row r="68" spans="1:4" ht="18" customHeight="1">
      <c r="A68" s="16"/>
      <c r="B68" s="35" t="s">
        <v>10</v>
      </c>
      <c r="C68" s="33" t="s">
        <v>11</v>
      </c>
      <c r="D68" s="36" t="s">
        <v>13</v>
      </c>
    </row>
    <row r="69" spans="1:4" ht="15.75" customHeight="1">
      <c r="A69" s="16"/>
      <c r="B69" s="37"/>
      <c r="C69" s="33"/>
      <c r="D69" s="38"/>
    </row>
    <row r="70" spans="1:4" ht="18" customHeight="1">
      <c r="A70" s="16"/>
      <c r="B70" s="37"/>
      <c r="C70" s="33"/>
      <c r="D70" s="38"/>
    </row>
    <row r="71" spans="1:4" ht="0.75" customHeight="1">
      <c r="A71" s="16"/>
      <c r="B71" s="34"/>
      <c r="C71" s="34"/>
      <c r="D71" s="17"/>
    </row>
    <row r="72" spans="1:4" ht="18" customHeight="1">
      <c r="A72" s="16"/>
      <c r="B72" s="144" t="s">
        <v>23</v>
      </c>
      <c r="C72" s="149"/>
      <c r="D72" s="145"/>
    </row>
    <row r="73" spans="1:4" ht="18" customHeight="1">
      <c r="A73" s="16"/>
      <c r="B73" s="144" t="s">
        <v>14</v>
      </c>
      <c r="C73" s="145"/>
      <c r="D73" s="20"/>
    </row>
    <row r="74" spans="1:4" ht="18" customHeight="1">
      <c r="A74" s="16"/>
      <c r="B74" s="146"/>
      <c r="C74" s="146"/>
      <c r="D74" s="20"/>
    </row>
    <row r="75" spans="2:4" ht="34.5" customHeight="1">
      <c r="B75" s="7"/>
      <c r="C75" s="10"/>
      <c r="D75" s="10"/>
    </row>
  </sheetData>
  <sheetProtection/>
  <mergeCells count="32">
    <mergeCell ref="B58:D58"/>
    <mergeCell ref="B57:D57"/>
    <mergeCell ref="B62:D62"/>
    <mergeCell ref="C15:D15"/>
    <mergeCell ref="B54:D54"/>
    <mergeCell ref="B59:D59"/>
    <mergeCell ref="B60:D60"/>
    <mergeCell ref="B53:D53"/>
    <mergeCell ref="C12:D12"/>
    <mergeCell ref="B49:D49"/>
    <mergeCell ref="B18:D18"/>
    <mergeCell ref="B52:D52"/>
    <mergeCell ref="B48:D48"/>
    <mergeCell ref="B56:D56"/>
    <mergeCell ref="B55:D55"/>
    <mergeCell ref="C6:D6"/>
    <mergeCell ref="C13:D13"/>
    <mergeCell ref="C11:D11"/>
    <mergeCell ref="C14:D14"/>
    <mergeCell ref="C8:D8"/>
    <mergeCell ref="B51:D51"/>
    <mergeCell ref="B50:D50"/>
    <mergeCell ref="C16:D16"/>
    <mergeCell ref="C9:D9"/>
    <mergeCell ref="C10:D10"/>
    <mergeCell ref="B63:C63"/>
    <mergeCell ref="B74:C74"/>
    <mergeCell ref="B64:C64"/>
    <mergeCell ref="B65:C65"/>
    <mergeCell ref="B67:D67"/>
    <mergeCell ref="B73:C73"/>
    <mergeCell ref="B72:D72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93" r:id="rId1"/>
  <rowBreaks count="1" manualBreakCount="1">
    <brk id="50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showGridLines="0" view="pageBreakPreview" zoomScale="80" zoomScaleNormal="80" zoomScaleSheetLayoutView="80" zoomScalePageLayoutView="80" workbookViewId="0" topLeftCell="A1">
      <selection activeCell="F11" sqref="F11"/>
    </sheetView>
  </sheetViews>
  <sheetFormatPr defaultColWidth="9.00390625" defaultRowHeight="12.75"/>
  <cols>
    <col min="1" max="1" width="5.125" style="25" customWidth="1"/>
    <col min="2" max="2" width="18.125" style="25" customWidth="1"/>
    <col min="3" max="3" width="16.125" style="25" customWidth="1"/>
    <col min="4" max="4" width="28.87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2" width="15.25390625" style="25" customWidth="1"/>
    <col min="13" max="13" width="16.625" style="25" customWidth="1"/>
    <col min="14" max="14" width="15.2539062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1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SUM(N11:N11)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69</v>
      </c>
      <c r="E10" s="47" t="s">
        <v>70</v>
      </c>
      <c r="F10" s="48"/>
      <c r="G10" s="21" t="str">
        <f>"Nazwa handlowa /
"&amp;C10&amp;" / 
"&amp;D10</f>
        <v>Nazwa handlowa /
Dawka / 
Postać/Opakowanie</v>
      </c>
      <c r="H10" s="21" t="s">
        <v>61</v>
      </c>
      <c r="I10" s="21" t="str">
        <f>B10</f>
        <v>Skład</v>
      </c>
      <c r="J10" s="21" t="s">
        <v>62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s="31" customFormat="1" ht="55.5" customHeight="1">
      <c r="A11" s="49" t="s">
        <v>3</v>
      </c>
      <c r="B11" s="55" t="s">
        <v>105</v>
      </c>
      <c r="C11" s="108" t="s">
        <v>106</v>
      </c>
      <c r="D11" s="108" t="s">
        <v>107</v>
      </c>
      <c r="E11" s="56">
        <v>1700</v>
      </c>
      <c r="F11" s="139" t="s">
        <v>214</v>
      </c>
      <c r="G11" s="50" t="s">
        <v>60</v>
      </c>
      <c r="H11" s="21"/>
      <c r="I11" s="21"/>
      <c r="J11" s="21"/>
      <c r="K11" s="21"/>
      <c r="L11" s="50"/>
      <c r="M11" s="21"/>
      <c r="N11" s="51">
        <f>ROUND(L11*ROUND(M11,2),2)</f>
        <v>0</v>
      </c>
    </row>
    <row r="12" ht="15">
      <c r="Q12" s="25"/>
    </row>
    <row r="13" spans="2:17" ht="30.75" customHeight="1">
      <c r="B13" s="167" t="s">
        <v>108</v>
      </c>
      <c r="C13" s="167"/>
      <c r="D13" s="167"/>
      <c r="E13" s="167"/>
      <c r="F13" s="167"/>
      <c r="G13" s="167"/>
      <c r="Q13" s="25"/>
    </row>
    <row r="14" spans="2:17" ht="15">
      <c r="B14" s="135" t="s">
        <v>189</v>
      </c>
      <c r="C14" s="135"/>
      <c r="D14" s="135"/>
      <c r="E14" s="136"/>
      <c r="F14" s="135"/>
      <c r="G14" s="136"/>
      <c r="H14" s="137"/>
      <c r="I14" s="137"/>
      <c r="J14" s="137"/>
      <c r="Q14" s="25"/>
    </row>
    <row r="15" spans="2:17" ht="15">
      <c r="B15" s="164"/>
      <c r="C15" s="164"/>
      <c r="D15" s="164"/>
      <c r="E15" s="164"/>
      <c r="F15" s="164"/>
      <c r="G15" s="164"/>
      <c r="Q15" s="25"/>
    </row>
    <row r="16" spans="2:17" ht="15">
      <c r="B16" s="40"/>
      <c r="Q16" s="25"/>
    </row>
    <row r="17" spans="2:17" ht="15">
      <c r="B17" s="40"/>
      <c r="Q17" s="25"/>
    </row>
    <row r="18" spans="2:17" ht="15">
      <c r="B18" s="40"/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64" ht="15">
      <c r="Q64" s="25"/>
    </row>
    <row r="65" ht="15">
      <c r="Q65" s="25"/>
    </row>
    <row r="66" ht="15">
      <c r="Q66" s="25"/>
    </row>
  </sheetData>
  <sheetProtection/>
  <mergeCells count="4">
    <mergeCell ref="G2:I2"/>
    <mergeCell ref="H6:I6"/>
    <mergeCell ref="B15:G15"/>
    <mergeCell ref="B13:G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showGridLines="0" view="pageBreakPreview" zoomScale="80" zoomScaleNormal="80" zoomScaleSheetLayoutView="80" zoomScalePageLayoutView="80" workbookViewId="0" topLeftCell="A1">
      <selection activeCell="F11" sqref="F11"/>
    </sheetView>
  </sheetViews>
  <sheetFormatPr defaultColWidth="9.00390625" defaultRowHeight="12.75"/>
  <cols>
    <col min="1" max="1" width="5.125" style="25" customWidth="1"/>
    <col min="2" max="2" width="23.875" style="25" customWidth="1"/>
    <col min="3" max="3" width="15.125" style="25" customWidth="1"/>
    <col min="4" max="4" width="24.7539062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2" width="15.25390625" style="25" customWidth="1"/>
    <col min="13" max="13" width="17.625" style="25" customWidth="1"/>
    <col min="14" max="14" width="19.2539062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2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SUM(N11:N11)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59</v>
      </c>
      <c r="E10" s="47" t="s">
        <v>66</v>
      </c>
      <c r="F10" s="48"/>
      <c r="G10" s="21" t="str">
        <f>"Nazwa handlowa /
"&amp;C10&amp;" / 
"&amp;D10</f>
        <v>Nazwa handlowa /
Dawka / 
Postać /Opakowanie</v>
      </c>
      <c r="H10" s="21" t="s">
        <v>61</v>
      </c>
      <c r="I10" s="21" t="str">
        <f>B10</f>
        <v>Skład</v>
      </c>
      <c r="J10" s="21" t="s">
        <v>62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ht="45">
      <c r="A11" s="20" t="s">
        <v>3</v>
      </c>
      <c r="B11" s="59" t="s">
        <v>105</v>
      </c>
      <c r="C11" s="55" t="s">
        <v>106</v>
      </c>
      <c r="D11" s="59" t="s">
        <v>193</v>
      </c>
      <c r="E11" s="60">
        <v>150</v>
      </c>
      <c r="F11" s="139" t="s">
        <v>214</v>
      </c>
      <c r="G11" s="50" t="s">
        <v>60</v>
      </c>
      <c r="H11" s="52"/>
      <c r="I11" s="52"/>
      <c r="J11" s="53"/>
      <c r="K11" s="50"/>
      <c r="L11" s="50"/>
      <c r="M11" s="50"/>
      <c r="N11" s="51">
        <f>ROUND(L11*ROUND(M11,2),2)</f>
        <v>0</v>
      </c>
    </row>
    <row r="12" ht="15">
      <c r="Q12" s="25"/>
    </row>
    <row r="13" spans="2:17" ht="30.75" customHeight="1">
      <c r="B13" s="164"/>
      <c r="C13" s="164"/>
      <c r="D13" s="164"/>
      <c r="E13" s="164"/>
      <c r="F13" s="164"/>
      <c r="G13" s="164"/>
      <c r="Q13" s="25"/>
    </row>
    <row r="14" spans="2:17" ht="61.5" customHeight="1">
      <c r="B14" s="164" t="s">
        <v>194</v>
      </c>
      <c r="C14" s="164"/>
      <c r="D14" s="164"/>
      <c r="E14" s="164"/>
      <c r="F14" s="164"/>
      <c r="G14" s="109"/>
      <c r="Q14" s="25"/>
    </row>
    <row r="15" spans="2:17" ht="20.25" customHeight="1">
      <c r="B15" s="135" t="s">
        <v>189</v>
      </c>
      <c r="C15" s="135"/>
      <c r="D15" s="135"/>
      <c r="E15" s="136"/>
      <c r="F15" s="135"/>
      <c r="G15" s="136"/>
      <c r="H15" s="137"/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</sheetData>
  <sheetProtection/>
  <mergeCells count="4">
    <mergeCell ref="G2:I2"/>
    <mergeCell ref="H6:I6"/>
    <mergeCell ref="B13:G13"/>
    <mergeCell ref="B14:F14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8"/>
  <sheetViews>
    <sheetView showGridLines="0" view="pageBreakPreview" zoomScale="80" zoomScaleNormal="80" zoomScaleSheetLayoutView="80" zoomScalePageLayoutView="80" workbookViewId="0" topLeftCell="A1">
      <selection activeCell="F11" sqref="F11"/>
    </sheetView>
  </sheetViews>
  <sheetFormatPr defaultColWidth="9.00390625" defaultRowHeight="12.75"/>
  <cols>
    <col min="1" max="1" width="5.125" style="25" customWidth="1"/>
    <col min="2" max="2" width="22.875" style="25" customWidth="1"/>
    <col min="3" max="3" width="12.25390625" style="25" customWidth="1"/>
    <col min="4" max="4" width="26.12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2" width="15.25390625" style="25" customWidth="1"/>
    <col min="13" max="13" width="17.25390625" style="25" customWidth="1"/>
    <col min="14" max="14" width="19.2539062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3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SUM(N11:N11)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59</v>
      </c>
      <c r="E10" s="47" t="s">
        <v>66</v>
      </c>
      <c r="F10" s="48"/>
      <c r="G10" s="21" t="str">
        <f>"Nazwa handlowa /
"&amp;C10&amp;" / 
"&amp;D10</f>
        <v>Nazwa handlowa /
Dawka / 
Postać /Opakowanie</v>
      </c>
      <c r="H10" s="21" t="s">
        <v>61</v>
      </c>
      <c r="I10" s="21" t="str">
        <f>B10</f>
        <v>Skład</v>
      </c>
      <c r="J10" s="21" t="s">
        <v>62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s="31" customFormat="1" ht="73.5" customHeight="1">
      <c r="A11" s="20" t="s">
        <v>82</v>
      </c>
      <c r="B11" s="55" t="s">
        <v>109</v>
      </c>
      <c r="C11" s="55" t="s">
        <v>110</v>
      </c>
      <c r="D11" s="55" t="s">
        <v>111</v>
      </c>
      <c r="E11" s="63">
        <v>300</v>
      </c>
      <c r="F11" s="139" t="s">
        <v>215</v>
      </c>
      <c r="G11" s="50" t="s">
        <v>60</v>
      </c>
      <c r="H11" s="21"/>
      <c r="I11" s="21"/>
      <c r="J11" s="21"/>
      <c r="K11" s="21"/>
      <c r="L11" s="50"/>
      <c r="M11" s="21"/>
      <c r="N11" s="51">
        <f>ROUND(L11*ROUND(M11,2),2)</f>
        <v>0</v>
      </c>
    </row>
    <row r="12" ht="15">
      <c r="Q12" s="25"/>
    </row>
    <row r="13" spans="2:17" ht="17.25" customHeight="1">
      <c r="B13" s="164"/>
      <c r="C13" s="164"/>
      <c r="D13" s="164"/>
      <c r="E13" s="164"/>
      <c r="F13" s="164"/>
      <c r="G13" s="164"/>
      <c r="H13" s="164"/>
      <c r="Q13" s="25"/>
    </row>
    <row r="14" spans="2:17" ht="29.25" customHeight="1">
      <c r="B14" s="164" t="s">
        <v>112</v>
      </c>
      <c r="C14" s="164"/>
      <c r="D14" s="164"/>
      <c r="E14" s="164"/>
      <c r="F14" s="164"/>
      <c r="G14" s="164"/>
      <c r="Q14" s="25"/>
    </row>
    <row r="15" spans="2:17" ht="15">
      <c r="B15" s="135" t="s">
        <v>189</v>
      </c>
      <c r="C15" s="135"/>
      <c r="D15" s="135"/>
      <c r="E15" s="136"/>
      <c r="F15" s="135"/>
      <c r="G15" s="136"/>
      <c r="H15" s="137"/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94" ht="15">
      <c r="Q94" s="25"/>
    </row>
    <row r="95" ht="15">
      <c r="Q95" s="25"/>
    </row>
    <row r="96" ht="15">
      <c r="Q96" s="25"/>
    </row>
    <row r="97" ht="15">
      <c r="Q97" s="25"/>
    </row>
    <row r="98" ht="15">
      <c r="Q98" s="25"/>
    </row>
    <row r="99" ht="15">
      <c r="Q99" s="25"/>
    </row>
    <row r="100" ht="15">
      <c r="Q100" s="25"/>
    </row>
    <row r="101" ht="15">
      <c r="Q101" s="25"/>
    </row>
    <row r="102" ht="15">
      <c r="Q102" s="25"/>
    </row>
    <row r="103" ht="15">
      <c r="Q103" s="25"/>
    </row>
    <row r="104" ht="15">
      <c r="Q104" s="25"/>
    </row>
    <row r="105" ht="15">
      <c r="Q105" s="25"/>
    </row>
    <row r="106" ht="15">
      <c r="Q106" s="25"/>
    </row>
    <row r="107" ht="15">
      <c r="Q107" s="25"/>
    </row>
    <row r="108" ht="15">
      <c r="Q108" s="25"/>
    </row>
    <row r="109" ht="15">
      <c r="Q109" s="25"/>
    </row>
    <row r="110" ht="15">
      <c r="Q110" s="25"/>
    </row>
    <row r="111" ht="15">
      <c r="Q111" s="25"/>
    </row>
    <row r="112" ht="15">
      <c r="Q112" s="25"/>
    </row>
    <row r="113" ht="15">
      <c r="Q113" s="25"/>
    </row>
    <row r="114" ht="15">
      <c r="Q114" s="25"/>
    </row>
    <row r="115" ht="15">
      <c r="Q115" s="25"/>
    </row>
    <row r="116" ht="15">
      <c r="Q116" s="25"/>
    </row>
    <row r="117" ht="15">
      <c r="Q117" s="25"/>
    </row>
    <row r="118" ht="15">
      <c r="Q118" s="25"/>
    </row>
    <row r="119" ht="15">
      <c r="Q119" s="25"/>
    </row>
    <row r="120" ht="15">
      <c r="Q120" s="25"/>
    </row>
    <row r="121" ht="15">
      <c r="Q121" s="25"/>
    </row>
    <row r="122" ht="15">
      <c r="Q122" s="25"/>
    </row>
    <row r="123" ht="15">
      <c r="Q123" s="25"/>
    </row>
    <row r="124" ht="15">
      <c r="Q124" s="25"/>
    </row>
    <row r="125" ht="15">
      <c r="Q125" s="25"/>
    </row>
    <row r="126" ht="15">
      <c r="Q126" s="25"/>
    </row>
    <row r="127" ht="15">
      <c r="Q127" s="25"/>
    </row>
    <row r="128" ht="15">
      <c r="Q128" s="25"/>
    </row>
    <row r="129" ht="15">
      <c r="Q129" s="25"/>
    </row>
    <row r="130" ht="15">
      <c r="Q130" s="25"/>
    </row>
    <row r="131" ht="15">
      <c r="Q131" s="25"/>
    </row>
    <row r="132" ht="15">
      <c r="Q132" s="25"/>
    </row>
    <row r="133" ht="15">
      <c r="Q133" s="25"/>
    </row>
    <row r="134" ht="15">
      <c r="Q134" s="25"/>
    </row>
    <row r="135" ht="15">
      <c r="Q135" s="25"/>
    </row>
    <row r="136" ht="15">
      <c r="Q136" s="25"/>
    </row>
    <row r="137" ht="15">
      <c r="Q137" s="25"/>
    </row>
    <row r="138" ht="15">
      <c r="Q138" s="25"/>
    </row>
    <row r="139" ht="15">
      <c r="Q139" s="25"/>
    </row>
    <row r="140" ht="15">
      <c r="Q140" s="25"/>
    </row>
    <row r="141" ht="15">
      <c r="Q141" s="25"/>
    </row>
    <row r="142" ht="15">
      <c r="Q142" s="25"/>
    </row>
    <row r="143" ht="15">
      <c r="Q143" s="25"/>
    </row>
    <row r="144" ht="15">
      <c r="Q144" s="25"/>
    </row>
    <row r="145" ht="15">
      <c r="Q145" s="25"/>
    </row>
    <row r="146" ht="15">
      <c r="Q146" s="25"/>
    </row>
    <row r="147" ht="15">
      <c r="Q147" s="25"/>
    </row>
    <row r="148" ht="15">
      <c r="Q148" s="25"/>
    </row>
    <row r="149" ht="15">
      <c r="Q149" s="25"/>
    </row>
    <row r="150" ht="15">
      <c r="Q150" s="25"/>
    </row>
    <row r="151" ht="15">
      <c r="Q151" s="25"/>
    </row>
    <row r="152" ht="15">
      <c r="Q152" s="25"/>
    </row>
    <row r="153" ht="15">
      <c r="Q153" s="25"/>
    </row>
    <row r="154" ht="15">
      <c r="Q154" s="25"/>
    </row>
    <row r="155" ht="15">
      <c r="Q155" s="25"/>
    </row>
    <row r="156" ht="15">
      <c r="Q156" s="25"/>
    </row>
    <row r="157" ht="15">
      <c r="Q157" s="25"/>
    </row>
    <row r="158" ht="15">
      <c r="Q158" s="25"/>
    </row>
    <row r="159" ht="15">
      <c r="Q159" s="25"/>
    </row>
    <row r="160" ht="15">
      <c r="Q160" s="25"/>
    </row>
    <row r="161" ht="15">
      <c r="Q161" s="25"/>
    </row>
    <row r="162" ht="15">
      <c r="Q162" s="25"/>
    </row>
    <row r="163" ht="15">
      <c r="Q163" s="25"/>
    </row>
    <row r="164" ht="15">
      <c r="Q164" s="25"/>
    </row>
    <row r="165" ht="15">
      <c r="Q165" s="25"/>
    </row>
    <row r="166" ht="15">
      <c r="Q166" s="25"/>
    </row>
    <row r="167" ht="15">
      <c r="Q167" s="25"/>
    </row>
    <row r="168" ht="15">
      <c r="Q168" s="25"/>
    </row>
    <row r="169" ht="15">
      <c r="Q169" s="25"/>
    </row>
    <row r="170" ht="15">
      <c r="Q170" s="25"/>
    </row>
    <row r="171" ht="15">
      <c r="Q171" s="25"/>
    </row>
    <row r="172" ht="15">
      <c r="Q172" s="25"/>
    </row>
    <row r="173" ht="15">
      <c r="Q173" s="25"/>
    </row>
    <row r="174" ht="15">
      <c r="Q174" s="25"/>
    </row>
    <row r="175" ht="15">
      <c r="Q175" s="25"/>
    </row>
    <row r="176" ht="15">
      <c r="Q176" s="25"/>
    </row>
    <row r="177" ht="15">
      <c r="Q177" s="25"/>
    </row>
    <row r="178" ht="15">
      <c r="Q178" s="25"/>
    </row>
    <row r="179" ht="15">
      <c r="Q179" s="25"/>
    </row>
    <row r="180" ht="15">
      <c r="Q180" s="25"/>
    </row>
    <row r="181" ht="15">
      <c r="Q181" s="25"/>
    </row>
    <row r="182" ht="15">
      <c r="Q182" s="25"/>
    </row>
    <row r="183" ht="15">
      <c r="Q183" s="25"/>
    </row>
    <row r="184" ht="15">
      <c r="Q184" s="25"/>
    </row>
    <row r="185" ht="15">
      <c r="Q185" s="25"/>
    </row>
    <row r="186" ht="15">
      <c r="Q186" s="25"/>
    </row>
    <row r="187" ht="15">
      <c r="Q187" s="25"/>
    </row>
    <row r="188" ht="15">
      <c r="Q188" s="25"/>
    </row>
  </sheetData>
  <sheetProtection/>
  <mergeCells count="4">
    <mergeCell ref="G2:I2"/>
    <mergeCell ref="H6:I6"/>
    <mergeCell ref="B13:H13"/>
    <mergeCell ref="B14:G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showGridLines="0" view="pageBreakPreview" zoomScale="80" zoomScaleNormal="80" zoomScaleSheetLayoutView="80" zoomScalePageLayoutView="80" workbookViewId="0" topLeftCell="A1">
      <selection activeCell="F11" sqref="F11"/>
    </sheetView>
  </sheetViews>
  <sheetFormatPr defaultColWidth="9.00390625" defaultRowHeight="12.75"/>
  <cols>
    <col min="1" max="1" width="5.125" style="25" customWidth="1"/>
    <col min="2" max="2" width="24.125" style="25" customWidth="1"/>
    <col min="3" max="3" width="16.875" style="25" customWidth="1"/>
    <col min="4" max="4" width="26.7539062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2" width="15.25390625" style="25" customWidth="1"/>
    <col min="13" max="13" width="17.125" style="25" customWidth="1"/>
    <col min="14" max="14" width="19.12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4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SUM(N11:N11)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68</v>
      </c>
      <c r="E10" s="47" t="s">
        <v>66</v>
      </c>
      <c r="F10" s="48"/>
      <c r="G10" s="21" t="str">
        <f>"Nazwa handlowa /
"&amp;C10&amp;" / 
"&amp;D10</f>
        <v>Nazwa handlowa /
Dawka / 
Postać/ Opakowanie</v>
      </c>
      <c r="H10" s="21" t="s">
        <v>61</v>
      </c>
      <c r="I10" s="21" t="str">
        <f>B10</f>
        <v>Skład</v>
      </c>
      <c r="J10" s="21" t="s">
        <v>62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s="31" customFormat="1" ht="48" customHeight="1">
      <c r="A11" s="20" t="s">
        <v>82</v>
      </c>
      <c r="B11" s="64" t="s">
        <v>113</v>
      </c>
      <c r="C11" s="65" t="s">
        <v>114</v>
      </c>
      <c r="D11" s="65" t="s">
        <v>115</v>
      </c>
      <c r="E11" s="66">
        <v>15</v>
      </c>
      <c r="F11" s="139" t="s">
        <v>216</v>
      </c>
      <c r="G11" s="50" t="s">
        <v>60</v>
      </c>
      <c r="H11" s="21"/>
      <c r="I11" s="21"/>
      <c r="J11" s="21"/>
      <c r="K11" s="21"/>
      <c r="L11" s="50"/>
      <c r="M11" s="21"/>
      <c r="N11" s="51">
        <f>ROUND(L11*ROUND(M11,2),2)</f>
        <v>0</v>
      </c>
    </row>
    <row r="12" spans="1:14" s="31" customFormat="1" ht="18.75" customHeight="1">
      <c r="A12" s="16"/>
      <c r="B12" s="110"/>
      <c r="C12" s="111"/>
      <c r="D12" s="111"/>
      <c r="E12" s="112"/>
      <c r="F12" s="103"/>
      <c r="G12" s="84"/>
      <c r="H12" s="23"/>
      <c r="I12" s="23"/>
      <c r="J12" s="23"/>
      <c r="K12" s="23"/>
      <c r="L12" s="84"/>
      <c r="M12" s="23"/>
      <c r="N12" s="86"/>
    </row>
    <row r="13" spans="2:17" ht="31.5" customHeight="1">
      <c r="B13" s="158" t="s">
        <v>116</v>
      </c>
      <c r="C13" s="158"/>
      <c r="D13" s="158"/>
      <c r="E13" s="158"/>
      <c r="Q13" s="25"/>
    </row>
    <row r="14" spans="2:17" ht="20.25" customHeight="1">
      <c r="B14" s="135" t="s">
        <v>189</v>
      </c>
      <c r="C14" s="135"/>
      <c r="D14" s="135"/>
      <c r="E14" s="136"/>
      <c r="F14" s="135"/>
      <c r="G14" s="136"/>
      <c r="H14" s="137"/>
      <c r="Q14" s="25"/>
    </row>
    <row r="15" spans="2:17" ht="22.5" customHeight="1">
      <c r="B15" s="164"/>
      <c r="C15" s="164"/>
      <c r="D15" s="164"/>
      <c r="E15" s="164"/>
      <c r="F15" s="164"/>
      <c r="G15" s="164"/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92" ht="15">
      <c r="Q92" s="25"/>
    </row>
    <row r="93" ht="15">
      <c r="Q93" s="25"/>
    </row>
    <row r="94" ht="15">
      <c r="Q94" s="25"/>
    </row>
  </sheetData>
  <sheetProtection/>
  <mergeCells count="4">
    <mergeCell ref="G2:I2"/>
    <mergeCell ref="H6:I6"/>
    <mergeCell ref="B15:G15"/>
    <mergeCell ref="B13:E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showGridLines="0" view="pageBreakPreview" zoomScale="80" zoomScaleNormal="80" zoomScaleSheetLayoutView="80" zoomScalePageLayoutView="80" workbookViewId="0" topLeftCell="A1">
      <selection activeCell="D11" sqref="D11"/>
    </sheetView>
  </sheetViews>
  <sheetFormatPr defaultColWidth="9.00390625" defaultRowHeight="12.75"/>
  <cols>
    <col min="1" max="1" width="5.125" style="25" customWidth="1"/>
    <col min="2" max="2" width="24.625" style="25" customWidth="1"/>
    <col min="3" max="3" width="24.75390625" style="25" customWidth="1"/>
    <col min="4" max="4" width="28.12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2" width="15.25390625" style="25" customWidth="1"/>
    <col min="13" max="13" width="17.25390625" style="25" customWidth="1"/>
    <col min="14" max="14" width="18.7539062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5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SUM(N11:N11)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66.75" customHeight="1">
      <c r="A10" s="21" t="s">
        <v>45</v>
      </c>
      <c r="B10" s="21" t="s">
        <v>16</v>
      </c>
      <c r="C10" s="21" t="s">
        <v>17</v>
      </c>
      <c r="D10" s="21" t="s">
        <v>68</v>
      </c>
      <c r="E10" s="47" t="s">
        <v>66</v>
      </c>
      <c r="F10" s="48"/>
      <c r="G10" s="21" t="str">
        <f>"Nazwa handlowa /
"&amp;C10&amp;" / 
"&amp;D10</f>
        <v>Nazwa handlowa /
Dawka / 
Postać/ Opakowanie</v>
      </c>
      <c r="H10" s="21" t="s">
        <v>61</v>
      </c>
      <c r="I10" s="21" t="str">
        <f>B10</f>
        <v>Skład</v>
      </c>
      <c r="J10" s="21" t="s">
        <v>62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ht="51" customHeight="1">
      <c r="A11" s="20" t="s">
        <v>3</v>
      </c>
      <c r="B11" s="54" t="s">
        <v>117</v>
      </c>
      <c r="C11" s="54" t="s">
        <v>118</v>
      </c>
      <c r="D11" s="54" t="s">
        <v>119</v>
      </c>
      <c r="E11" s="63">
        <v>16</v>
      </c>
      <c r="F11" s="61" t="s">
        <v>48</v>
      </c>
      <c r="G11" s="50" t="s">
        <v>60</v>
      </c>
      <c r="H11" s="52"/>
      <c r="I11" s="52"/>
      <c r="J11" s="53"/>
      <c r="K11" s="50"/>
      <c r="L11" s="50" t="str">
        <f>IF(K11=0,"0,00",IF(K11&gt;0,ROUND(E11/K11,2)))</f>
        <v>0,00</v>
      </c>
      <c r="M11" s="50"/>
      <c r="N11" s="51">
        <f>ROUND(L11*ROUND(M11,2),2)</f>
        <v>0</v>
      </c>
    </row>
    <row r="12" spans="1:14" ht="24.75" customHeight="1">
      <c r="A12" s="16"/>
      <c r="B12" s="105"/>
      <c r="C12" s="105"/>
      <c r="D12" s="105"/>
      <c r="E12" s="102"/>
      <c r="F12" s="103"/>
      <c r="G12" s="84"/>
      <c r="H12" s="100"/>
      <c r="I12" s="100"/>
      <c r="J12" s="85"/>
      <c r="K12" s="84"/>
      <c r="L12" s="84"/>
      <c r="M12" s="84"/>
      <c r="N12" s="86"/>
    </row>
    <row r="13" spans="2:17" ht="15">
      <c r="B13" s="164" t="s">
        <v>120</v>
      </c>
      <c r="C13" s="164"/>
      <c r="D13" s="164"/>
      <c r="E13" s="164"/>
      <c r="F13" s="164"/>
      <c r="Q13" s="25"/>
    </row>
    <row r="14" spans="2:17" ht="16.5" customHeight="1">
      <c r="B14" s="135" t="s">
        <v>189</v>
      </c>
      <c r="C14" s="135"/>
      <c r="D14" s="135"/>
      <c r="E14" s="136"/>
      <c r="F14" s="135"/>
      <c r="G14" s="136"/>
      <c r="H14" s="137"/>
      <c r="Q14" s="25"/>
    </row>
    <row r="15" ht="15"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</sheetData>
  <sheetProtection/>
  <mergeCells count="3">
    <mergeCell ref="G2:I2"/>
    <mergeCell ref="H6:I6"/>
    <mergeCell ref="B13:F13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7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2"/>
  <sheetViews>
    <sheetView showGridLines="0" view="pageBreakPreview" zoomScale="80" zoomScaleNormal="80" zoomScaleSheetLayoutView="80" zoomScalePageLayoutView="80" workbookViewId="0" topLeftCell="A1">
      <selection activeCell="F11" sqref="F11:F12"/>
    </sheetView>
  </sheetViews>
  <sheetFormatPr defaultColWidth="9.00390625" defaultRowHeight="12.75"/>
  <cols>
    <col min="1" max="1" width="5.125" style="25" customWidth="1"/>
    <col min="2" max="2" width="22.375" style="25" customWidth="1"/>
    <col min="3" max="3" width="18.125" style="25" customWidth="1"/>
    <col min="4" max="4" width="30.62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2" width="15.25390625" style="25" customWidth="1"/>
    <col min="13" max="13" width="17.375" style="25" customWidth="1"/>
    <col min="14" max="14" width="18.37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6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SUM(N11:N12)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71.25" customHeight="1">
      <c r="A10" s="21" t="s">
        <v>45</v>
      </c>
      <c r="B10" s="21" t="s">
        <v>16</v>
      </c>
      <c r="C10" s="21" t="s">
        <v>17</v>
      </c>
      <c r="D10" s="21" t="s">
        <v>59</v>
      </c>
      <c r="E10" s="47" t="s">
        <v>66</v>
      </c>
      <c r="F10" s="48"/>
      <c r="G10" s="21" t="str">
        <f>"Nazwa handlowa /
"&amp;C10&amp;" / 
"&amp;D10</f>
        <v>Nazwa handlowa /
Dawka / 
Postać /Opakowanie</v>
      </c>
      <c r="H10" s="21" t="s">
        <v>79</v>
      </c>
      <c r="I10" s="21" t="str">
        <f>B10</f>
        <v>Skład</v>
      </c>
      <c r="J10" s="21" t="s">
        <v>81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ht="48" customHeight="1">
      <c r="A11" s="20" t="s">
        <v>3</v>
      </c>
      <c r="B11" s="54" t="s">
        <v>195</v>
      </c>
      <c r="C11" s="54" t="s">
        <v>121</v>
      </c>
      <c r="D11" s="54" t="s">
        <v>111</v>
      </c>
      <c r="E11" s="63">
        <v>10</v>
      </c>
      <c r="F11" s="140" t="s">
        <v>217</v>
      </c>
      <c r="G11" s="50" t="s">
        <v>60</v>
      </c>
      <c r="H11" s="52"/>
      <c r="I11" s="52"/>
      <c r="J11" s="53"/>
      <c r="K11" s="50"/>
      <c r="L11" s="50"/>
      <c r="M11" s="50"/>
      <c r="N11" s="51">
        <f>ROUND(L11*ROUND(M11,2),2)</f>
        <v>0</v>
      </c>
    </row>
    <row r="12" spans="1:17" ht="45">
      <c r="A12" s="20" t="s">
        <v>4</v>
      </c>
      <c r="B12" s="54" t="s">
        <v>195</v>
      </c>
      <c r="C12" s="54" t="s">
        <v>122</v>
      </c>
      <c r="D12" s="54" t="s">
        <v>111</v>
      </c>
      <c r="E12" s="63">
        <v>30</v>
      </c>
      <c r="F12" s="140" t="s">
        <v>215</v>
      </c>
      <c r="G12" s="50" t="s">
        <v>60</v>
      </c>
      <c r="H12" s="67"/>
      <c r="I12" s="67"/>
      <c r="J12" s="20"/>
      <c r="K12" s="20"/>
      <c r="L12" s="50"/>
      <c r="M12" s="20"/>
      <c r="N12" s="51">
        <f>ROUND(L12*ROUND(M12,2),2)</f>
        <v>0</v>
      </c>
      <c r="Q12" s="25"/>
    </row>
    <row r="13" spans="1:17" ht="15">
      <c r="A13" s="16"/>
      <c r="B13" s="105"/>
      <c r="C13" s="105"/>
      <c r="D13" s="105"/>
      <c r="E13" s="102"/>
      <c r="F13" s="103"/>
      <c r="G13" s="84"/>
      <c r="H13" s="113"/>
      <c r="I13" s="113"/>
      <c r="J13" s="16"/>
      <c r="K13" s="16"/>
      <c r="L13" s="84"/>
      <c r="M13" s="16"/>
      <c r="N13" s="86"/>
      <c r="Q13" s="25"/>
    </row>
    <row r="14" spans="1:17" ht="15">
      <c r="A14" s="16"/>
      <c r="B14" s="107" t="s">
        <v>196</v>
      </c>
      <c r="C14" s="138"/>
      <c r="D14" s="105"/>
      <c r="E14" s="102"/>
      <c r="F14" s="103"/>
      <c r="G14" s="84"/>
      <c r="H14" s="113"/>
      <c r="I14" s="113"/>
      <c r="J14" s="16"/>
      <c r="K14" s="16"/>
      <c r="L14" s="84"/>
      <c r="M14" s="16"/>
      <c r="N14" s="86"/>
      <c r="Q14" s="25"/>
    </row>
    <row r="15" spans="2:17" ht="69" customHeight="1">
      <c r="B15" s="164" t="s">
        <v>123</v>
      </c>
      <c r="C15" s="164"/>
      <c r="D15" s="164"/>
      <c r="E15" s="164"/>
      <c r="F15" s="164"/>
      <c r="G15" s="164"/>
      <c r="Q15" s="25"/>
    </row>
    <row r="16" spans="2:17" ht="15">
      <c r="B16" s="135" t="s">
        <v>189</v>
      </c>
      <c r="C16" s="135"/>
      <c r="D16" s="135"/>
      <c r="E16" s="136"/>
      <c r="F16" s="135"/>
      <c r="G16" s="136"/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92" ht="15">
      <c r="Q92" s="25"/>
    </row>
    <row r="93" ht="15">
      <c r="Q93" s="25"/>
    </row>
    <row r="94" ht="15">
      <c r="Q94" s="25"/>
    </row>
    <row r="95" ht="15">
      <c r="Q95" s="25"/>
    </row>
    <row r="96" ht="15">
      <c r="Q96" s="25"/>
    </row>
    <row r="97" ht="15">
      <c r="Q97" s="25"/>
    </row>
    <row r="98" ht="15">
      <c r="Q98" s="25"/>
    </row>
    <row r="99" ht="15">
      <c r="Q99" s="25"/>
    </row>
    <row r="100" ht="15">
      <c r="Q100" s="25"/>
    </row>
    <row r="101" ht="15">
      <c r="Q101" s="25"/>
    </row>
    <row r="102" ht="15">
      <c r="Q102" s="25"/>
    </row>
    <row r="115" ht="15">
      <c r="Q115" s="25"/>
    </row>
    <row r="116" ht="15">
      <c r="Q116" s="25"/>
    </row>
    <row r="117" ht="15">
      <c r="Q117" s="25"/>
    </row>
    <row r="118" ht="15">
      <c r="Q118" s="25"/>
    </row>
    <row r="119" ht="15">
      <c r="Q119" s="25"/>
    </row>
    <row r="120" ht="15">
      <c r="Q120" s="25"/>
    </row>
    <row r="121" ht="15">
      <c r="Q121" s="25"/>
    </row>
    <row r="122" ht="15">
      <c r="Q122" s="25"/>
    </row>
    <row r="123" ht="15">
      <c r="Q123" s="25"/>
    </row>
    <row r="124" ht="15">
      <c r="Q124" s="25"/>
    </row>
    <row r="125" ht="15">
      <c r="Q125" s="25"/>
    </row>
    <row r="126" ht="15">
      <c r="Q126" s="25"/>
    </row>
    <row r="127" ht="15">
      <c r="Q127" s="25"/>
    </row>
    <row r="128" ht="15">
      <c r="Q128" s="25"/>
    </row>
    <row r="129" ht="15">
      <c r="Q129" s="25"/>
    </row>
    <row r="130" ht="15">
      <c r="Q130" s="25"/>
    </row>
    <row r="131" ht="15">
      <c r="Q131" s="25"/>
    </row>
    <row r="132" ht="15">
      <c r="Q132" s="25"/>
    </row>
    <row r="133" ht="15">
      <c r="Q133" s="25"/>
    </row>
    <row r="134" ht="15">
      <c r="Q134" s="25"/>
    </row>
    <row r="135" ht="15">
      <c r="Q135" s="25"/>
    </row>
    <row r="136" ht="15">
      <c r="Q136" s="25"/>
    </row>
    <row r="137" ht="15">
      <c r="Q137" s="25"/>
    </row>
    <row r="138" ht="15">
      <c r="Q138" s="25"/>
    </row>
    <row r="139" ht="15">
      <c r="Q139" s="25"/>
    </row>
    <row r="140" ht="15">
      <c r="Q140" s="25"/>
    </row>
    <row r="141" ht="15">
      <c r="Q141" s="25"/>
    </row>
    <row r="142" ht="15">
      <c r="Q142" s="25"/>
    </row>
    <row r="143" ht="15">
      <c r="Q143" s="25"/>
    </row>
    <row r="144" ht="15">
      <c r="Q144" s="25"/>
    </row>
    <row r="145" ht="15">
      <c r="Q145" s="25"/>
    </row>
    <row r="146" ht="15">
      <c r="Q146" s="25"/>
    </row>
    <row r="147" ht="15">
      <c r="Q147" s="25"/>
    </row>
    <row r="148" ht="15">
      <c r="Q148" s="25"/>
    </row>
    <row r="149" ht="15">
      <c r="Q149" s="25"/>
    </row>
    <row r="150" ht="15">
      <c r="Q150" s="25"/>
    </row>
    <row r="151" ht="15">
      <c r="Q151" s="25"/>
    </row>
    <row r="152" ht="15">
      <c r="Q152" s="25"/>
    </row>
    <row r="153" ht="15">
      <c r="Q153" s="25"/>
    </row>
    <row r="154" ht="15">
      <c r="Q154" s="25"/>
    </row>
    <row r="155" ht="15">
      <c r="Q155" s="25"/>
    </row>
    <row r="156" ht="15">
      <c r="Q156" s="25"/>
    </row>
    <row r="157" ht="15">
      <c r="Q157" s="25"/>
    </row>
    <row r="158" ht="15">
      <c r="Q158" s="25"/>
    </row>
    <row r="159" ht="15">
      <c r="Q159" s="25"/>
    </row>
    <row r="160" ht="15">
      <c r="Q160" s="25"/>
    </row>
    <row r="161" ht="15">
      <c r="Q161" s="25"/>
    </row>
    <row r="162" ht="15">
      <c r="Q162" s="25"/>
    </row>
    <row r="163" ht="15">
      <c r="Q163" s="25"/>
    </row>
    <row r="164" ht="15">
      <c r="Q164" s="25"/>
    </row>
    <row r="165" ht="15">
      <c r="Q165" s="25"/>
    </row>
    <row r="166" ht="15">
      <c r="Q166" s="25"/>
    </row>
    <row r="167" ht="15">
      <c r="Q167" s="25"/>
    </row>
    <row r="168" ht="15">
      <c r="Q168" s="25"/>
    </row>
    <row r="169" ht="15">
      <c r="Q169" s="25"/>
    </row>
    <row r="170" ht="15">
      <c r="Q170" s="25"/>
    </row>
    <row r="171" ht="15">
      <c r="Q171" s="25"/>
    </row>
    <row r="172" ht="15">
      <c r="Q172" s="25"/>
    </row>
  </sheetData>
  <sheetProtection/>
  <mergeCells count="3">
    <mergeCell ref="G2:I2"/>
    <mergeCell ref="H6:I6"/>
    <mergeCell ref="B15:G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17.875" style="25" customWidth="1"/>
    <col min="3" max="3" width="18.125" style="25" customWidth="1"/>
    <col min="4" max="4" width="20.125" style="25" customWidth="1"/>
    <col min="5" max="5" width="10.625" style="26" customWidth="1"/>
    <col min="6" max="6" width="16.375" style="25" customWidth="1"/>
    <col min="7" max="7" width="33.00390625" style="25" customWidth="1"/>
    <col min="8" max="8" width="17.625" style="25" customWidth="1"/>
    <col min="9" max="9" width="15.125" style="25" customWidth="1"/>
    <col min="10" max="10" width="34.25390625" style="25" customWidth="1"/>
    <col min="11" max="12" width="15.25390625" style="25" customWidth="1"/>
    <col min="13" max="13" width="17.25390625" style="25" customWidth="1"/>
    <col min="14" max="14" width="18.7539062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7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SUM(N11:N12)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69</v>
      </c>
      <c r="E10" s="47" t="s">
        <v>66</v>
      </c>
      <c r="F10" s="48"/>
      <c r="G10" s="21" t="str">
        <f>"Nazwa handlowa /
"&amp;C10&amp;" / 
"&amp;D10</f>
        <v>Nazwa handlowa /
Dawka / 
Postać/Opakowanie</v>
      </c>
      <c r="H10" s="21" t="s">
        <v>61</v>
      </c>
      <c r="I10" s="21" t="str">
        <f>B10</f>
        <v>Skład</v>
      </c>
      <c r="J10" s="21" t="s">
        <v>62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s="31" customFormat="1" ht="141.75" customHeight="1">
      <c r="A11" s="20" t="s">
        <v>3</v>
      </c>
      <c r="B11" s="55" t="s">
        <v>197</v>
      </c>
      <c r="C11" s="143" t="s">
        <v>221</v>
      </c>
      <c r="D11" s="143" t="s">
        <v>222</v>
      </c>
      <c r="E11" s="169" t="s">
        <v>223</v>
      </c>
      <c r="F11" s="170"/>
      <c r="G11" s="72" t="s">
        <v>227</v>
      </c>
      <c r="H11" s="21"/>
      <c r="I11" s="21"/>
      <c r="J11" s="72" t="s">
        <v>229</v>
      </c>
      <c r="K11" s="21"/>
      <c r="L11" s="50"/>
      <c r="M11" s="21"/>
      <c r="N11" s="51">
        <f>ROUND(L11*ROUND(M11,2),2)</f>
        <v>0</v>
      </c>
    </row>
    <row r="12" spans="1:14" s="31" customFormat="1" ht="142.5" customHeight="1">
      <c r="A12" s="20" t="s">
        <v>4</v>
      </c>
      <c r="B12" s="55" t="s">
        <v>197</v>
      </c>
      <c r="C12" s="143" t="s">
        <v>224</v>
      </c>
      <c r="D12" s="143" t="s">
        <v>225</v>
      </c>
      <c r="E12" s="169" t="s">
        <v>226</v>
      </c>
      <c r="F12" s="170"/>
      <c r="G12" s="50" t="s">
        <v>228</v>
      </c>
      <c r="H12" s="21"/>
      <c r="I12" s="21"/>
      <c r="J12" s="50" t="s">
        <v>230</v>
      </c>
      <c r="K12" s="21"/>
      <c r="L12" s="50"/>
      <c r="M12" s="21"/>
      <c r="N12" s="51">
        <f>ROUND(L12*ROUND(M12,2),2)</f>
        <v>0</v>
      </c>
    </row>
    <row r="13" spans="1:14" s="31" customFormat="1" ht="21.75" customHeight="1">
      <c r="A13" s="16"/>
      <c r="B13" s="168" t="s">
        <v>196</v>
      </c>
      <c r="C13" s="168"/>
      <c r="D13" s="168"/>
      <c r="E13" s="114"/>
      <c r="F13" s="103"/>
      <c r="G13" s="84"/>
      <c r="H13" s="23"/>
      <c r="I13" s="23"/>
      <c r="J13" s="23"/>
      <c r="K13" s="23"/>
      <c r="L13" s="84"/>
      <c r="M13" s="23"/>
      <c r="N13" s="86"/>
    </row>
    <row r="14" spans="2:17" ht="72.75" customHeight="1">
      <c r="B14" s="164" t="s">
        <v>124</v>
      </c>
      <c r="C14" s="164"/>
      <c r="D14" s="164"/>
      <c r="E14" s="164"/>
      <c r="F14" s="164"/>
      <c r="G14" s="164"/>
      <c r="Q14" s="25"/>
    </row>
    <row r="15" spans="2:17" ht="15">
      <c r="B15" s="135" t="s">
        <v>189</v>
      </c>
      <c r="C15" s="135"/>
      <c r="D15" s="135"/>
      <c r="E15" s="136"/>
      <c r="F15" s="135"/>
      <c r="G15" s="136"/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65" ht="15">
      <c r="Q65" s="25"/>
    </row>
  </sheetData>
  <sheetProtection/>
  <mergeCells count="6">
    <mergeCell ref="G2:I2"/>
    <mergeCell ref="H6:I6"/>
    <mergeCell ref="B13:D13"/>
    <mergeCell ref="B14:G14"/>
    <mergeCell ref="E11:F11"/>
    <mergeCell ref="E12:F1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view="pageBreakPreview" zoomScale="80" zoomScaleNormal="80" zoomScaleSheetLayoutView="80" zoomScalePageLayoutView="80" workbookViewId="0" topLeftCell="A1">
      <selection activeCell="K11" sqref="K11"/>
    </sheetView>
  </sheetViews>
  <sheetFormatPr defaultColWidth="9.00390625" defaultRowHeight="12.75"/>
  <cols>
    <col min="1" max="1" width="5.125" style="1" customWidth="1"/>
    <col min="2" max="2" width="26.375" style="1" customWidth="1"/>
    <col min="3" max="3" width="17.375" style="1" customWidth="1"/>
    <col min="4" max="4" width="26.25390625" style="1" customWidth="1"/>
    <col min="5" max="5" width="10.625" style="8" customWidth="1"/>
    <col min="6" max="6" width="15.75390625" style="1" customWidth="1"/>
    <col min="7" max="7" width="27.25390625" style="1" customWidth="1"/>
    <col min="8" max="8" width="17.625" style="1" customWidth="1"/>
    <col min="9" max="9" width="15.125" style="1" customWidth="1"/>
    <col min="10" max="10" width="20.375" style="1" customWidth="1"/>
    <col min="11" max="12" width="15.25390625" style="1" customWidth="1"/>
    <col min="13" max="13" width="17.125" style="1" customWidth="1"/>
    <col min="14" max="14" width="19.00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1:20" ht="15">
      <c r="A1" s="25"/>
      <c r="B1" s="40" t="str">
        <f>'formularz oferty'!C4</f>
        <v>DFP.271.151.2021.ADB</v>
      </c>
      <c r="C1" s="25"/>
      <c r="D1" s="25"/>
      <c r="E1" s="26"/>
      <c r="F1" s="25"/>
      <c r="G1" s="25"/>
      <c r="H1" s="25"/>
      <c r="I1" s="25"/>
      <c r="J1" s="25"/>
      <c r="K1" s="25"/>
      <c r="L1" s="25"/>
      <c r="M1" s="25"/>
      <c r="N1" s="41" t="s">
        <v>91</v>
      </c>
      <c r="S1" s="2"/>
      <c r="T1" s="2"/>
    </row>
    <row r="2" spans="1:14" ht="15">
      <c r="A2" s="25"/>
      <c r="B2" s="25"/>
      <c r="C2" s="25"/>
      <c r="D2" s="25"/>
      <c r="E2" s="26"/>
      <c r="F2" s="25"/>
      <c r="G2" s="164"/>
      <c r="H2" s="164"/>
      <c r="I2" s="164"/>
      <c r="J2" s="25"/>
      <c r="K2" s="25"/>
      <c r="L2" s="25"/>
      <c r="M2" s="25"/>
      <c r="N2" s="25"/>
    </row>
    <row r="3" spans="1:14" ht="15">
      <c r="A3" s="25"/>
      <c r="B3" s="25"/>
      <c r="C3" s="25"/>
      <c r="D3" s="25"/>
      <c r="E3" s="26"/>
      <c r="F3" s="25"/>
      <c r="G3" s="25"/>
      <c r="H3" s="25"/>
      <c r="I3" s="25"/>
      <c r="J3" s="25"/>
      <c r="K3" s="25"/>
      <c r="L3" s="25"/>
      <c r="M3" s="25"/>
      <c r="N3" s="41" t="s">
        <v>67</v>
      </c>
    </row>
    <row r="4" spans="1:17" ht="15">
      <c r="A4" s="25"/>
      <c r="B4" s="31" t="s">
        <v>15</v>
      </c>
      <c r="C4" s="21">
        <v>8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1"/>
    </row>
    <row r="5" spans="1:17" ht="15">
      <c r="A5" s="25"/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1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SUM(N11:N12)</f>
        <v>0</v>
      </c>
      <c r="I6" s="166"/>
      <c r="J6" s="25"/>
      <c r="K6" s="25"/>
      <c r="L6" s="25"/>
      <c r="M6" s="25"/>
      <c r="N6" s="25"/>
      <c r="Q6" s="1"/>
    </row>
    <row r="7" spans="1:17" ht="15">
      <c r="A7" s="31"/>
      <c r="B7" s="25"/>
      <c r="C7" s="16"/>
      <c r="D7" s="16"/>
      <c r="E7" s="19"/>
      <c r="F7" s="16"/>
      <c r="G7" s="16"/>
      <c r="H7" s="16"/>
      <c r="I7" s="16"/>
      <c r="J7" s="16"/>
      <c r="K7" s="16"/>
      <c r="L7" s="16"/>
      <c r="M7" s="25"/>
      <c r="N7" s="25"/>
      <c r="Q7" s="1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M8" s="25"/>
      <c r="N8" s="25"/>
      <c r="Q8" s="1"/>
    </row>
    <row r="9" spans="1:17" ht="15">
      <c r="A9" s="25"/>
      <c r="B9" s="31"/>
      <c r="C9" s="25"/>
      <c r="D9" s="25"/>
      <c r="E9" s="26"/>
      <c r="F9" s="25"/>
      <c r="G9" s="25"/>
      <c r="H9" s="25"/>
      <c r="I9" s="25"/>
      <c r="J9" s="25"/>
      <c r="K9" s="25"/>
      <c r="L9" s="25"/>
      <c r="M9" s="25"/>
      <c r="N9" s="25"/>
      <c r="Q9" s="1"/>
    </row>
    <row r="10" spans="1:14" s="4" customFormat="1" ht="73.5" customHeight="1">
      <c r="A10" s="21" t="s">
        <v>45</v>
      </c>
      <c r="B10" s="21" t="s">
        <v>16</v>
      </c>
      <c r="C10" s="21" t="s">
        <v>17</v>
      </c>
      <c r="D10" s="21" t="s">
        <v>59</v>
      </c>
      <c r="E10" s="47" t="s">
        <v>66</v>
      </c>
      <c r="F10" s="48"/>
      <c r="G10" s="21" t="str">
        <f>"Nazwa handlowa /
"&amp;C10&amp;" / 
"&amp;D10</f>
        <v>Nazwa handlowa /
Dawka / 
Postać /Opakowanie</v>
      </c>
      <c r="H10" s="21" t="s">
        <v>73</v>
      </c>
      <c r="I10" s="21" t="str">
        <f>B10</f>
        <v>Skład</v>
      </c>
      <c r="J10" s="21" t="s">
        <v>62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s="4" customFormat="1" ht="54.75" customHeight="1">
      <c r="A11" s="20" t="s">
        <v>3</v>
      </c>
      <c r="B11" s="68" t="s">
        <v>198</v>
      </c>
      <c r="C11" s="55" t="s">
        <v>125</v>
      </c>
      <c r="D11" s="69" t="s">
        <v>128</v>
      </c>
      <c r="E11" s="70">
        <v>10</v>
      </c>
      <c r="F11" s="139" t="s">
        <v>218</v>
      </c>
      <c r="G11" s="50" t="s">
        <v>60</v>
      </c>
      <c r="H11" s="21"/>
      <c r="I11" s="21"/>
      <c r="J11" s="21"/>
      <c r="K11" s="21"/>
      <c r="L11" s="50"/>
      <c r="M11" s="21"/>
      <c r="N11" s="51">
        <f>ROUND(L11*ROUND(M11,2),2)</f>
        <v>0</v>
      </c>
    </row>
    <row r="12" spans="1:14" s="4" customFormat="1" ht="54.75" customHeight="1">
      <c r="A12" s="20" t="s">
        <v>4</v>
      </c>
      <c r="B12" s="54" t="s">
        <v>198</v>
      </c>
      <c r="C12" s="55" t="s">
        <v>126</v>
      </c>
      <c r="D12" s="99" t="s">
        <v>127</v>
      </c>
      <c r="E12" s="70">
        <v>400</v>
      </c>
      <c r="F12" s="139" t="s">
        <v>218</v>
      </c>
      <c r="G12" s="50" t="s">
        <v>60</v>
      </c>
      <c r="H12" s="21"/>
      <c r="I12" s="21"/>
      <c r="J12" s="21"/>
      <c r="K12" s="21"/>
      <c r="L12" s="50"/>
      <c r="M12" s="21"/>
      <c r="N12" s="51">
        <f>ROUND(L12*ROUND(M12,2),2)</f>
        <v>0</v>
      </c>
    </row>
    <row r="13" spans="1:14" s="4" customFormat="1" ht="24" customHeight="1">
      <c r="A13" s="16"/>
      <c r="B13" s="116"/>
      <c r="C13" s="101"/>
      <c r="D13" s="117"/>
      <c r="E13" s="115"/>
      <c r="F13" s="103"/>
      <c r="G13" s="84"/>
      <c r="H13" s="23"/>
      <c r="I13" s="23"/>
      <c r="J13" s="23"/>
      <c r="K13" s="23"/>
      <c r="L13" s="84"/>
      <c r="M13" s="23"/>
      <c r="N13" s="86"/>
    </row>
    <row r="14" spans="1:17" ht="23.25" customHeight="1">
      <c r="A14" s="5"/>
      <c r="B14" s="171" t="s">
        <v>196</v>
      </c>
      <c r="C14" s="171"/>
      <c r="D14" s="171"/>
      <c r="E14" s="87"/>
      <c r="F14" s="16"/>
      <c r="G14" s="84"/>
      <c r="H14" s="13"/>
      <c r="I14" s="13"/>
      <c r="J14" s="14"/>
      <c r="K14" s="13"/>
      <c r="L14" s="13"/>
      <c r="M14" s="13"/>
      <c r="N14" s="15"/>
      <c r="Q14" s="1"/>
    </row>
    <row r="15" spans="1:17" ht="15">
      <c r="A15" s="5"/>
      <c r="B15" s="119" t="s">
        <v>129</v>
      </c>
      <c r="C15" s="119"/>
      <c r="D15" s="119"/>
      <c r="E15" s="119"/>
      <c r="F15" s="119"/>
      <c r="G15" s="119"/>
      <c r="H15" s="118"/>
      <c r="I15" s="13"/>
      <c r="J15" s="14"/>
      <c r="K15" s="13"/>
      <c r="L15" s="13"/>
      <c r="M15" s="13"/>
      <c r="N15" s="15"/>
      <c r="Q15" s="1"/>
    </row>
    <row r="16" spans="1:17" ht="15">
      <c r="A16" s="5"/>
      <c r="B16" s="135" t="s">
        <v>189</v>
      </c>
      <c r="C16" s="135"/>
      <c r="D16" s="135"/>
      <c r="E16" s="136"/>
      <c r="F16" s="135"/>
      <c r="G16" s="136"/>
      <c r="H16" s="25"/>
      <c r="J16" s="25"/>
      <c r="K16" s="13"/>
      <c r="L16" s="13"/>
      <c r="M16" s="13"/>
      <c r="N16" s="15"/>
      <c r="Q16" s="1"/>
    </row>
    <row r="17" spans="1:17" ht="15">
      <c r="A17" s="5"/>
      <c r="B17" s="11"/>
      <c r="C17" s="11"/>
      <c r="D17" s="11"/>
      <c r="E17" s="12"/>
      <c r="F17" s="5"/>
      <c r="G17" s="13"/>
      <c r="H17" s="13"/>
      <c r="I17" s="13"/>
      <c r="J17" s="14"/>
      <c r="K17" s="13"/>
      <c r="L17" s="13"/>
      <c r="M17" s="13"/>
      <c r="N17" s="15"/>
      <c r="Q17" s="1"/>
    </row>
    <row r="18" spans="1:17" ht="15">
      <c r="A18" s="5"/>
      <c r="B18" s="11"/>
      <c r="C18" s="11"/>
      <c r="D18" s="11"/>
      <c r="E18" s="12"/>
      <c r="F18" s="5"/>
      <c r="G18" s="13"/>
      <c r="H18" s="13"/>
      <c r="I18" s="13"/>
      <c r="J18" s="14"/>
      <c r="K18" s="13"/>
      <c r="L18" s="13"/>
      <c r="M18" s="13"/>
      <c r="N18" s="15"/>
      <c r="Q18" s="1"/>
    </row>
    <row r="19" spans="1:17" ht="15">
      <c r="A19" s="5"/>
      <c r="B19" s="11"/>
      <c r="C19" s="11"/>
      <c r="D19" s="11"/>
      <c r="E19" s="12"/>
      <c r="F19" s="5"/>
      <c r="G19" s="13"/>
      <c r="H19" s="13"/>
      <c r="I19" s="13"/>
      <c r="J19" s="14"/>
      <c r="K19" s="13"/>
      <c r="L19" s="13"/>
      <c r="M19" s="13"/>
      <c r="N19" s="15"/>
      <c r="Q19" s="1"/>
    </row>
    <row r="20" spans="1:17" ht="15">
      <c r="A20" s="5"/>
      <c r="B20" s="11"/>
      <c r="C20" s="11"/>
      <c r="D20" s="11"/>
      <c r="E20" s="12"/>
      <c r="F20" s="5"/>
      <c r="G20" s="13"/>
      <c r="H20" s="13"/>
      <c r="I20" s="13"/>
      <c r="J20" s="14"/>
      <c r="K20" s="13"/>
      <c r="L20" s="13"/>
      <c r="M20" s="13"/>
      <c r="N20" s="15"/>
      <c r="Q20" s="1"/>
    </row>
    <row r="21" spans="1:17" ht="15">
      <c r="A21" s="5"/>
      <c r="B21" s="11"/>
      <c r="C21" s="11"/>
      <c r="D21" s="11"/>
      <c r="E21" s="12"/>
      <c r="F21" s="5"/>
      <c r="G21" s="13"/>
      <c r="H21" s="13"/>
      <c r="I21" s="13"/>
      <c r="J21" s="14"/>
      <c r="K21" s="13"/>
      <c r="L21" s="13"/>
      <c r="M21" s="13"/>
      <c r="N21" s="15"/>
      <c r="Q21" s="1"/>
    </row>
    <row r="22" spans="1:17" ht="15">
      <c r="A22" s="5"/>
      <c r="B22" s="11"/>
      <c r="C22" s="11"/>
      <c r="D22" s="11"/>
      <c r="E22" s="12"/>
      <c r="F22" s="5"/>
      <c r="G22" s="13"/>
      <c r="H22" s="13"/>
      <c r="I22" s="13"/>
      <c r="J22" s="14"/>
      <c r="K22" s="13"/>
      <c r="L22" s="13"/>
      <c r="M22" s="13"/>
      <c r="N22" s="15"/>
      <c r="Q22" s="1"/>
    </row>
    <row r="23" spans="1:17" ht="15">
      <c r="A23" s="5"/>
      <c r="B23" s="11"/>
      <c r="C23" s="11"/>
      <c r="D23" s="11"/>
      <c r="E23" s="12"/>
      <c r="F23" s="5"/>
      <c r="G23" s="13"/>
      <c r="H23" s="13"/>
      <c r="I23" s="13"/>
      <c r="J23" s="14"/>
      <c r="K23" s="13"/>
      <c r="L23" s="13"/>
      <c r="M23" s="13"/>
      <c r="N23" s="15"/>
      <c r="Q23" s="1"/>
    </row>
    <row r="24" spans="1:17" ht="15">
      <c r="A24" s="5"/>
      <c r="B24" s="11"/>
      <c r="C24" s="11"/>
      <c r="D24" s="11"/>
      <c r="E24" s="12"/>
      <c r="F24" s="5"/>
      <c r="G24" s="13"/>
      <c r="H24" s="13"/>
      <c r="I24" s="13"/>
      <c r="J24" s="14"/>
      <c r="K24" s="13"/>
      <c r="L24" s="13"/>
      <c r="M24" s="13"/>
      <c r="N24" s="15"/>
      <c r="Q24" s="1"/>
    </row>
    <row r="25" spans="1:17" ht="15">
      <c r="A25" s="5"/>
      <c r="B25" s="11"/>
      <c r="C25" s="11"/>
      <c r="D25" s="11"/>
      <c r="E25" s="12"/>
      <c r="F25" s="5"/>
      <c r="G25" s="13"/>
      <c r="H25" s="13"/>
      <c r="I25" s="13"/>
      <c r="J25" s="14"/>
      <c r="K25" s="13"/>
      <c r="L25" s="13"/>
      <c r="M25" s="13"/>
      <c r="N25" s="15"/>
      <c r="Q25" s="1"/>
    </row>
    <row r="26" spans="1:17" ht="15">
      <c r="A26" s="5"/>
      <c r="B26" s="11"/>
      <c r="C26" s="11"/>
      <c r="D26" s="11"/>
      <c r="E26" s="12"/>
      <c r="F26" s="5"/>
      <c r="G26" s="13"/>
      <c r="H26" s="13"/>
      <c r="I26" s="13"/>
      <c r="J26" s="14"/>
      <c r="K26" s="13"/>
      <c r="L26" s="13"/>
      <c r="M26" s="13"/>
      <c r="N26" s="15"/>
      <c r="Q26" s="1"/>
    </row>
    <row r="27" spans="1:17" ht="15">
      <c r="A27" s="5"/>
      <c r="B27" s="11"/>
      <c r="C27" s="11"/>
      <c r="D27" s="11"/>
      <c r="E27" s="12"/>
      <c r="F27" s="5"/>
      <c r="G27" s="13"/>
      <c r="H27" s="13"/>
      <c r="I27" s="13"/>
      <c r="J27" s="14"/>
      <c r="K27" s="13"/>
      <c r="L27" s="13"/>
      <c r="M27" s="13"/>
      <c r="N27" s="15"/>
      <c r="Q27" s="1"/>
    </row>
    <row r="28" spans="1:17" ht="15">
      <c r="A28" s="5"/>
      <c r="B28" s="11"/>
      <c r="C28" s="11"/>
      <c r="D28" s="11"/>
      <c r="E28" s="12"/>
      <c r="F28" s="5"/>
      <c r="G28" s="13"/>
      <c r="H28" s="13"/>
      <c r="I28" s="13"/>
      <c r="J28" s="14"/>
      <c r="K28" s="13"/>
      <c r="L28" s="13"/>
      <c r="M28" s="13"/>
      <c r="N28" s="15"/>
      <c r="Q28" s="1"/>
    </row>
    <row r="29" spans="1:17" ht="15">
      <c r="A29" s="5"/>
      <c r="B29" s="11"/>
      <c r="C29" s="11"/>
      <c r="D29" s="11"/>
      <c r="E29" s="12"/>
      <c r="F29" s="5"/>
      <c r="G29" s="13"/>
      <c r="H29" s="13"/>
      <c r="I29" s="13"/>
      <c r="J29" s="14"/>
      <c r="K29" s="13"/>
      <c r="L29" s="13"/>
      <c r="M29" s="13"/>
      <c r="N29" s="15"/>
      <c r="Q29" s="1"/>
    </row>
    <row r="30" spans="1:17" ht="15">
      <c r="A30" s="5"/>
      <c r="B30" s="11"/>
      <c r="C30" s="11"/>
      <c r="D30" s="11"/>
      <c r="E30" s="12"/>
      <c r="F30" s="5"/>
      <c r="G30" s="13"/>
      <c r="H30" s="13"/>
      <c r="I30" s="13"/>
      <c r="J30" s="14"/>
      <c r="K30" s="13"/>
      <c r="L30" s="13"/>
      <c r="M30" s="13"/>
      <c r="N30" s="15"/>
      <c r="Q30" s="1"/>
    </row>
    <row r="31" spans="1:17" ht="15">
      <c r="A31" s="5"/>
      <c r="B31" s="11"/>
      <c r="C31" s="11"/>
      <c r="D31" s="11"/>
      <c r="E31" s="12"/>
      <c r="F31" s="5"/>
      <c r="G31" s="13"/>
      <c r="H31" s="13"/>
      <c r="I31" s="13"/>
      <c r="J31" s="14"/>
      <c r="K31" s="13"/>
      <c r="L31" s="13"/>
      <c r="M31" s="13"/>
      <c r="N31" s="15"/>
      <c r="Q31" s="1"/>
    </row>
    <row r="32" spans="1:17" ht="15">
      <c r="A32" s="5"/>
      <c r="B32" s="11"/>
      <c r="C32" s="11"/>
      <c r="D32" s="11"/>
      <c r="E32" s="12"/>
      <c r="F32" s="5"/>
      <c r="G32" s="13"/>
      <c r="H32" s="13"/>
      <c r="I32" s="13"/>
      <c r="J32" s="14"/>
      <c r="K32" s="13"/>
      <c r="L32" s="13"/>
      <c r="M32" s="13"/>
      <c r="N32" s="15"/>
      <c r="Q32" s="1"/>
    </row>
    <row r="33" spans="1:17" ht="15">
      <c r="A33" s="5"/>
      <c r="B33" s="11"/>
      <c r="C33" s="11"/>
      <c r="D33" s="11"/>
      <c r="E33" s="12"/>
      <c r="F33" s="5"/>
      <c r="G33" s="13"/>
      <c r="H33" s="13"/>
      <c r="I33" s="13"/>
      <c r="J33" s="14"/>
      <c r="K33" s="13"/>
      <c r="L33" s="13"/>
      <c r="M33" s="13"/>
      <c r="N33" s="15"/>
      <c r="Q33" s="1"/>
    </row>
    <row r="34" spans="1:17" ht="15">
      <c r="A34" s="5"/>
      <c r="B34" s="11"/>
      <c r="C34" s="11"/>
      <c r="D34" s="11"/>
      <c r="E34" s="12"/>
      <c r="F34" s="5"/>
      <c r="G34" s="13"/>
      <c r="H34" s="13"/>
      <c r="I34" s="13"/>
      <c r="J34" s="14"/>
      <c r="K34" s="13"/>
      <c r="L34" s="13"/>
      <c r="M34" s="13"/>
      <c r="N34" s="15"/>
      <c r="Q34" s="1"/>
    </row>
    <row r="35" spans="1:17" ht="14.25" customHeight="1">
      <c r="A35" s="5"/>
      <c r="B35" s="11"/>
      <c r="C35" s="11"/>
      <c r="D35" s="11"/>
      <c r="E35" s="12"/>
      <c r="F35" s="5"/>
      <c r="G35" s="13"/>
      <c r="H35" s="13"/>
      <c r="I35" s="13"/>
      <c r="J35" s="14"/>
      <c r="K35" s="13"/>
      <c r="L35" s="13"/>
      <c r="M35" s="13"/>
      <c r="N35" s="15"/>
      <c r="Q35" s="1"/>
    </row>
    <row r="36" ht="15">
      <c r="Q36" s="1"/>
    </row>
    <row r="37" ht="15">
      <c r="Q37" s="1"/>
    </row>
    <row r="38" spans="2:17" ht="15">
      <c r="B38" s="2"/>
      <c r="Q38" s="1"/>
    </row>
    <row r="39" ht="15">
      <c r="Q39" s="1"/>
    </row>
    <row r="40" ht="15">
      <c r="Q40" s="1"/>
    </row>
    <row r="41" ht="15">
      <c r="Q41" s="1"/>
    </row>
    <row r="42" ht="15">
      <c r="Q42" s="1"/>
    </row>
    <row r="43" ht="15">
      <c r="Q43" s="1"/>
    </row>
    <row r="44" ht="15">
      <c r="Q44" s="1"/>
    </row>
    <row r="45" ht="15">
      <c r="Q45" s="1"/>
    </row>
    <row r="46" ht="15">
      <c r="Q46" s="1"/>
    </row>
    <row r="47" ht="15">
      <c r="Q47" s="1"/>
    </row>
    <row r="48" ht="15">
      <c r="Q48" s="1"/>
    </row>
    <row r="49" ht="15">
      <c r="Q49" s="1"/>
    </row>
    <row r="50" ht="15">
      <c r="Q50" s="1"/>
    </row>
    <row r="51" ht="15">
      <c r="Q51" s="1"/>
    </row>
    <row r="52" ht="15">
      <c r="Q52" s="1"/>
    </row>
    <row r="53" ht="15">
      <c r="Q53" s="1"/>
    </row>
    <row r="54" ht="15">
      <c r="Q54" s="1"/>
    </row>
    <row r="55" ht="15">
      <c r="Q55" s="1"/>
    </row>
    <row r="56" ht="15">
      <c r="Q56" s="1"/>
    </row>
    <row r="57" ht="15">
      <c r="Q57" s="1"/>
    </row>
    <row r="58" ht="15">
      <c r="Q58" s="1"/>
    </row>
    <row r="59" ht="15">
      <c r="Q59" s="1"/>
    </row>
  </sheetData>
  <sheetProtection/>
  <mergeCells count="3">
    <mergeCell ref="G2:I2"/>
    <mergeCell ref="H6:I6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2"/>
  <sheetViews>
    <sheetView showGridLines="0" view="pageBreakPreview" zoomScale="80" zoomScaleNormal="80" zoomScaleSheetLayoutView="80" zoomScalePageLayoutView="80" workbookViewId="0" topLeftCell="A4">
      <selection activeCell="G11" sqref="G11"/>
    </sheetView>
  </sheetViews>
  <sheetFormatPr defaultColWidth="9.00390625" defaultRowHeight="12.75"/>
  <cols>
    <col min="1" max="1" width="5.125" style="25" customWidth="1"/>
    <col min="2" max="2" width="18.25390625" style="25" customWidth="1"/>
    <col min="3" max="3" width="14.875" style="25" customWidth="1"/>
    <col min="4" max="4" width="21.00390625" style="25" customWidth="1"/>
    <col min="5" max="5" width="10.625" style="26" customWidth="1"/>
    <col min="6" max="6" width="12.875" style="25" customWidth="1"/>
    <col min="7" max="7" width="31.625" style="25" customWidth="1"/>
    <col min="8" max="8" width="17.625" style="25" customWidth="1"/>
    <col min="9" max="9" width="15.125" style="25" customWidth="1"/>
    <col min="10" max="10" width="31.625" style="25" customWidth="1"/>
    <col min="11" max="11" width="15.25390625" style="25" hidden="1" customWidth="1"/>
    <col min="12" max="13" width="15.25390625" style="25" customWidth="1"/>
    <col min="14" max="14" width="25.7539062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9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SUM(N11:N11)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59</v>
      </c>
      <c r="E10" s="47" t="s">
        <v>66</v>
      </c>
      <c r="F10" s="48"/>
      <c r="G10" s="21" t="str">
        <f>"Nazwa handlowa /
"&amp;C10&amp;" / 
"&amp;D10</f>
        <v>Nazwa handlowa /
Dawka / 
Postać /Opakowanie</v>
      </c>
      <c r="H10" s="21" t="s">
        <v>61</v>
      </c>
      <c r="I10" s="21" t="str">
        <f>B10</f>
        <v>Skład</v>
      </c>
      <c r="J10" s="21" t="s">
        <v>62</v>
      </c>
      <c r="K10" s="21"/>
      <c r="L10" s="21" t="s">
        <v>135</v>
      </c>
      <c r="M10" s="21" t="s">
        <v>191</v>
      </c>
      <c r="N10" s="21" t="s">
        <v>188</v>
      </c>
    </row>
    <row r="11" spans="1:14" s="31" customFormat="1" ht="373.5" customHeight="1">
      <c r="A11" s="71" t="s">
        <v>82</v>
      </c>
      <c r="B11" s="54" t="s">
        <v>130</v>
      </c>
      <c r="C11" s="54" t="s">
        <v>131</v>
      </c>
      <c r="D11" s="54" t="s">
        <v>132</v>
      </c>
      <c r="E11" s="66">
        <v>2160</v>
      </c>
      <c r="F11" s="89" t="s">
        <v>133</v>
      </c>
      <c r="G11" s="72" t="s">
        <v>136</v>
      </c>
      <c r="H11" s="73"/>
      <c r="I11" s="73"/>
      <c r="J11" s="71" t="s">
        <v>134</v>
      </c>
      <c r="K11" s="73"/>
      <c r="L11" s="72"/>
      <c r="M11" s="73"/>
      <c r="N11" s="74">
        <f>ROUND(L11*ROUND(M11,2),2)</f>
        <v>0</v>
      </c>
    </row>
    <row r="12" spans="1:14" s="31" customFormat="1" ht="16.5" customHeight="1">
      <c r="A12" s="77"/>
      <c r="B12" s="116"/>
      <c r="C12" s="116"/>
      <c r="D12" s="116"/>
      <c r="E12" s="112"/>
      <c r="F12" s="120"/>
      <c r="G12" s="80"/>
      <c r="H12" s="121"/>
      <c r="I12" s="121"/>
      <c r="J12" s="77"/>
      <c r="K12" s="121"/>
      <c r="L12" s="80"/>
      <c r="M12" s="121"/>
      <c r="N12" s="82"/>
    </row>
    <row r="13" spans="1:14" ht="39" customHeight="1">
      <c r="A13" s="16"/>
      <c r="B13" s="171" t="s">
        <v>137</v>
      </c>
      <c r="C13" s="171"/>
      <c r="D13" s="171"/>
      <c r="E13" s="171"/>
      <c r="F13" s="171"/>
      <c r="G13" s="84"/>
      <c r="H13" s="84"/>
      <c r="I13" s="84"/>
      <c r="J13" s="85"/>
      <c r="K13" s="84"/>
      <c r="L13" s="84"/>
      <c r="M13" s="84"/>
      <c r="N13" s="86"/>
    </row>
    <row r="14" spans="1:17" ht="15">
      <c r="A14" s="16"/>
      <c r="B14" s="171" t="s">
        <v>138</v>
      </c>
      <c r="C14" s="171"/>
      <c r="D14" s="171"/>
      <c r="E14" s="171"/>
      <c r="F14" s="171"/>
      <c r="G14" s="171"/>
      <c r="H14" s="171"/>
      <c r="I14" s="84"/>
      <c r="J14" s="85"/>
      <c r="K14" s="84"/>
      <c r="L14" s="84"/>
      <c r="M14" s="84"/>
      <c r="N14" s="86"/>
      <c r="Q14" s="25"/>
    </row>
    <row r="15" spans="1:17" ht="15">
      <c r="A15" s="16"/>
      <c r="B15" s="83"/>
      <c r="C15" s="83"/>
      <c r="D15" s="83"/>
      <c r="E15" s="83"/>
      <c r="F15" s="83"/>
      <c r="G15" s="83"/>
      <c r="H15" s="83"/>
      <c r="I15" s="84"/>
      <c r="J15" s="85"/>
      <c r="K15" s="84"/>
      <c r="L15" s="84"/>
      <c r="M15" s="84"/>
      <c r="N15" s="86"/>
      <c r="Q15" s="25"/>
    </row>
    <row r="16" spans="1:17" ht="15">
      <c r="A16" s="16"/>
      <c r="B16" s="135" t="s">
        <v>189</v>
      </c>
      <c r="C16" s="135"/>
      <c r="D16" s="135"/>
      <c r="E16" s="136"/>
      <c r="F16" s="135"/>
      <c r="G16" s="136"/>
      <c r="I16" s="84"/>
      <c r="J16" s="85"/>
      <c r="K16" s="84"/>
      <c r="L16" s="84"/>
      <c r="M16" s="84"/>
      <c r="N16" s="86"/>
      <c r="Q16" s="25"/>
    </row>
    <row r="17" spans="1:17" ht="15">
      <c r="A17" s="16"/>
      <c r="B17" s="83"/>
      <c r="C17" s="83"/>
      <c r="D17" s="83"/>
      <c r="E17" s="87"/>
      <c r="F17" s="16"/>
      <c r="G17" s="84"/>
      <c r="H17" s="84"/>
      <c r="I17" s="84"/>
      <c r="J17" s="85"/>
      <c r="K17" s="84"/>
      <c r="L17" s="84"/>
      <c r="M17" s="84"/>
      <c r="N17" s="86"/>
      <c r="Q17" s="25"/>
    </row>
    <row r="18" spans="1:17" ht="15">
      <c r="A18" s="16"/>
      <c r="B18" s="88"/>
      <c r="C18" s="83"/>
      <c r="D18" s="83"/>
      <c r="E18" s="87"/>
      <c r="F18" s="16"/>
      <c r="G18" s="84"/>
      <c r="H18" s="84"/>
      <c r="I18" s="84"/>
      <c r="J18" s="85"/>
      <c r="K18" s="84"/>
      <c r="L18" s="84"/>
      <c r="M18" s="84"/>
      <c r="N18" s="86"/>
      <c r="Q18" s="25"/>
    </row>
    <row r="19" spans="1:17" ht="15">
      <c r="A19" s="16"/>
      <c r="B19" s="83"/>
      <c r="C19" s="83"/>
      <c r="D19" s="83"/>
      <c r="E19" s="87"/>
      <c r="F19" s="16"/>
      <c r="G19" s="84"/>
      <c r="H19" s="84"/>
      <c r="I19" s="84"/>
      <c r="J19" s="85"/>
      <c r="K19" s="84"/>
      <c r="L19" s="84"/>
      <c r="M19" s="84"/>
      <c r="N19" s="86"/>
      <c r="Q19" s="25"/>
    </row>
    <row r="20" ht="15">
      <c r="Q20" s="25"/>
    </row>
    <row r="21" ht="15">
      <c r="Q21" s="25"/>
    </row>
    <row r="22" spans="2:17" ht="15">
      <c r="B22" s="40"/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92" ht="15">
      <c r="Q92" s="25"/>
    </row>
    <row r="93" ht="15">
      <c r="Q93" s="25"/>
    </row>
    <row r="94" ht="15">
      <c r="Q94" s="25"/>
    </row>
    <row r="95" ht="15">
      <c r="Q95" s="25"/>
    </row>
    <row r="96" ht="15">
      <c r="Q96" s="25"/>
    </row>
    <row r="97" ht="15">
      <c r="Q97" s="25"/>
    </row>
    <row r="98" ht="15">
      <c r="Q98" s="25"/>
    </row>
    <row r="99" ht="15">
      <c r="Q99" s="25"/>
    </row>
    <row r="100" ht="15">
      <c r="Q100" s="25"/>
    </row>
    <row r="101" ht="15">
      <c r="Q101" s="25"/>
    </row>
    <row r="102" ht="15">
      <c r="Q102" s="25"/>
    </row>
    <row r="103" ht="15">
      <c r="Q103" s="25"/>
    </row>
    <row r="104" ht="15">
      <c r="Q104" s="25"/>
    </row>
    <row r="105" ht="15">
      <c r="Q105" s="25"/>
    </row>
    <row r="106" ht="15">
      <c r="Q106" s="25"/>
    </row>
    <row r="107" ht="15">
      <c r="Q107" s="25"/>
    </row>
    <row r="108" ht="15">
      <c r="Q108" s="25"/>
    </row>
    <row r="109" ht="15">
      <c r="Q109" s="25"/>
    </row>
    <row r="110" ht="15">
      <c r="Q110" s="25"/>
    </row>
    <row r="111" ht="15">
      <c r="Q111" s="25"/>
    </row>
    <row r="112" ht="15">
      <c r="Q112" s="25"/>
    </row>
    <row r="113" ht="15">
      <c r="Q113" s="25"/>
    </row>
    <row r="114" ht="15">
      <c r="Q114" s="25"/>
    </row>
    <row r="115" ht="15">
      <c r="Q115" s="25"/>
    </row>
    <row r="116" ht="15">
      <c r="Q116" s="25"/>
    </row>
    <row r="117" ht="15">
      <c r="Q117" s="25"/>
    </row>
    <row r="118" ht="15">
      <c r="Q118" s="25"/>
    </row>
    <row r="119" ht="15">
      <c r="Q119" s="25"/>
    </row>
    <row r="120" ht="15">
      <c r="Q120" s="25"/>
    </row>
    <row r="121" ht="15">
      <c r="Q121" s="25"/>
    </row>
    <row r="122" ht="15">
      <c r="Q122" s="25"/>
    </row>
    <row r="123" ht="15">
      <c r="Q123" s="25"/>
    </row>
    <row r="124" ht="15">
      <c r="Q124" s="25"/>
    </row>
    <row r="125" ht="15">
      <c r="Q125" s="25"/>
    </row>
    <row r="126" ht="15">
      <c r="Q126" s="25"/>
    </row>
    <row r="127" ht="15">
      <c r="Q127" s="25"/>
    </row>
    <row r="128" ht="15">
      <c r="Q128" s="25"/>
    </row>
    <row r="129" ht="15">
      <c r="Q129" s="25"/>
    </row>
    <row r="130" ht="15">
      <c r="Q130" s="25"/>
    </row>
    <row r="131" ht="15">
      <c r="Q131" s="25"/>
    </row>
    <row r="132" ht="15">
      <c r="Q132" s="25"/>
    </row>
    <row r="133" ht="15">
      <c r="Q133" s="25"/>
    </row>
    <row r="134" ht="15">
      <c r="Q134" s="25"/>
    </row>
    <row r="135" ht="15">
      <c r="Q135" s="25"/>
    </row>
    <row r="136" ht="15">
      <c r="Q136" s="25"/>
    </row>
    <row r="137" ht="15">
      <c r="Q137" s="25"/>
    </row>
    <row r="138" ht="15">
      <c r="Q138" s="25"/>
    </row>
    <row r="139" ht="15">
      <c r="Q139" s="25"/>
    </row>
    <row r="140" ht="15">
      <c r="Q140" s="25"/>
    </row>
    <row r="141" ht="15">
      <c r="Q141" s="25"/>
    </row>
    <row r="142" ht="15">
      <c r="Q142" s="25"/>
    </row>
    <row r="143" ht="15">
      <c r="Q143" s="25"/>
    </row>
    <row r="144" ht="15">
      <c r="Q144" s="25"/>
    </row>
    <row r="145" ht="15">
      <c r="Q145" s="25"/>
    </row>
    <row r="146" ht="15">
      <c r="Q146" s="25"/>
    </row>
    <row r="147" ht="15">
      <c r="Q147" s="25"/>
    </row>
    <row r="148" ht="15">
      <c r="Q148" s="25"/>
    </row>
    <row r="149" ht="15">
      <c r="Q149" s="25"/>
    </row>
    <row r="150" ht="15">
      <c r="Q150" s="25"/>
    </row>
    <row r="151" ht="15">
      <c r="Q151" s="25"/>
    </row>
    <row r="152" ht="15">
      <c r="Q152" s="25"/>
    </row>
    <row r="153" ht="15">
      <c r="Q153" s="25"/>
    </row>
    <row r="154" ht="15">
      <c r="Q154" s="25"/>
    </row>
    <row r="155" ht="15">
      <c r="Q155" s="25"/>
    </row>
    <row r="156" ht="15">
      <c r="Q156" s="25"/>
    </row>
    <row r="157" ht="15">
      <c r="Q157" s="25"/>
    </row>
    <row r="158" ht="15">
      <c r="Q158" s="25"/>
    </row>
    <row r="159" ht="15">
      <c r="Q159" s="25"/>
    </row>
    <row r="160" ht="15">
      <c r="Q160" s="25"/>
    </row>
    <row r="161" ht="15">
      <c r="Q161" s="25"/>
    </row>
    <row r="162" ht="15">
      <c r="Q162" s="25"/>
    </row>
    <row r="163" ht="15">
      <c r="Q163" s="25"/>
    </row>
    <row r="164" ht="15">
      <c r="Q164" s="25"/>
    </row>
    <row r="165" ht="15">
      <c r="Q165" s="25"/>
    </row>
    <row r="166" ht="15">
      <c r="Q166" s="25"/>
    </row>
    <row r="167" ht="15">
      <c r="Q167" s="25"/>
    </row>
    <row r="168" ht="15">
      <c r="Q168" s="25"/>
    </row>
    <row r="169" ht="15">
      <c r="Q169" s="25"/>
    </row>
    <row r="170" ht="15">
      <c r="Q170" s="25"/>
    </row>
    <row r="171" ht="15">
      <c r="Q171" s="25"/>
    </row>
    <row r="172" ht="15">
      <c r="Q172" s="25"/>
    </row>
  </sheetData>
  <sheetProtection/>
  <mergeCells count="4">
    <mergeCell ref="G2:I2"/>
    <mergeCell ref="H6:I6"/>
    <mergeCell ref="B14:H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4"/>
  <sheetViews>
    <sheetView showGridLines="0" view="pageBreakPreview" zoomScale="80" zoomScaleNormal="80" zoomScaleSheetLayoutView="80" zoomScalePageLayoutView="80" workbookViewId="0" topLeftCell="A1">
      <selection activeCell="E11" sqref="E11:F11"/>
    </sheetView>
  </sheetViews>
  <sheetFormatPr defaultColWidth="9.00390625" defaultRowHeight="12.75"/>
  <cols>
    <col min="1" max="1" width="5.125" style="25" customWidth="1"/>
    <col min="2" max="2" width="17.625" style="25" customWidth="1"/>
    <col min="3" max="3" width="12.25390625" style="25" customWidth="1"/>
    <col min="4" max="4" width="21.75390625" style="25" customWidth="1"/>
    <col min="5" max="5" width="10.625" style="26" customWidth="1"/>
    <col min="6" max="6" width="13.0039062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2" width="15.25390625" style="25" customWidth="1"/>
    <col min="13" max="13" width="17.25390625" style="25" customWidth="1"/>
    <col min="14" max="14" width="19.7539062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10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SUM(N11:N11)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59</v>
      </c>
      <c r="E10" s="47" t="s">
        <v>66</v>
      </c>
      <c r="F10" s="48"/>
      <c r="G10" s="21" t="str">
        <f>"Nazwa handlowa /
"&amp;C10&amp;" / 
"&amp;D10</f>
        <v>Nazwa handlowa /
Dawka / 
Postać /Opakowanie</v>
      </c>
      <c r="H10" s="21" t="s">
        <v>61</v>
      </c>
      <c r="I10" s="21" t="str">
        <f>B10</f>
        <v>Skład</v>
      </c>
      <c r="J10" s="21" t="s">
        <v>62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s="31" customFormat="1" ht="121.5" customHeight="1">
      <c r="A11" s="71" t="s">
        <v>82</v>
      </c>
      <c r="B11" s="55" t="s">
        <v>139</v>
      </c>
      <c r="C11" s="55" t="s">
        <v>140</v>
      </c>
      <c r="D11" s="55" t="s">
        <v>141</v>
      </c>
      <c r="E11" s="141">
        <v>12</v>
      </c>
      <c r="F11" s="142" t="s">
        <v>219</v>
      </c>
      <c r="G11" s="72" t="s">
        <v>60</v>
      </c>
      <c r="H11" s="73"/>
      <c r="I11" s="73"/>
      <c r="J11" s="73"/>
      <c r="K11" s="73"/>
      <c r="L11" s="72"/>
      <c r="M11" s="73"/>
      <c r="N11" s="74">
        <f>ROUND(L11*ROUND(M11,2),2)</f>
        <v>0</v>
      </c>
    </row>
    <row r="12" spans="1:14" s="31" customFormat="1" ht="18" customHeight="1">
      <c r="A12" s="77"/>
      <c r="B12" s="101"/>
      <c r="C12" s="101"/>
      <c r="D12" s="101"/>
      <c r="E12" s="122"/>
      <c r="F12" s="120"/>
      <c r="G12" s="80"/>
      <c r="H12" s="121"/>
      <c r="I12" s="121"/>
      <c r="J12" s="121"/>
      <c r="K12" s="121"/>
      <c r="L12" s="80"/>
      <c r="M12" s="121"/>
      <c r="N12" s="82"/>
    </row>
    <row r="13" spans="1:14" ht="36.75" customHeight="1">
      <c r="A13" s="16"/>
      <c r="B13" s="171" t="s">
        <v>142</v>
      </c>
      <c r="C13" s="171"/>
      <c r="D13" s="171"/>
      <c r="E13" s="171"/>
      <c r="F13" s="171"/>
      <c r="G13" s="84"/>
      <c r="H13" s="84"/>
      <c r="I13" s="84"/>
      <c r="J13" s="85"/>
      <c r="K13" s="84"/>
      <c r="L13" s="84"/>
      <c r="M13" s="84"/>
      <c r="N13" s="86"/>
    </row>
    <row r="14" spans="1:17" ht="18.75" customHeight="1">
      <c r="A14" s="16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86"/>
      <c r="Q14" s="25"/>
    </row>
    <row r="15" spans="1:17" ht="15">
      <c r="A15" s="16"/>
      <c r="B15" s="135" t="s">
        <v>189</v>
      </c>
      <c r="C15" s="135"/>
      <c r="D15" s="135"/>
      <c r="E15" s="136"/>
      <c r="F15" s="135"/>
      <c r="G15" s="136"/>
      <c r="I15" s="84"/>
      <c r="J15" s="85"/>
      <c r="K15" s="84"/>
      <c r="L15" s="84"/>
      <c r="M15" s="84"/>
      <c r="N15" s="86"/>
      <c r="Q15" s="25"/>
    </row>
    <row r="16" spans="14:17" ht="15">
      <c r="N16" s="86"/>
      <c r="Q16" s="25"/>
    </row>
    <row r="17" spans="14:17" ht="15">
      <c r="N17" s="86"/>
      <c r="Q17" s="25"/>
    </row>
    <row r="18" spans="2:17" ht="15">
      <c r="B18" s="40"/>
      <c r="N18" s="86"/>
      <c r="Q18" s="25"/>
    </row>
    <row r="19" spans="14:17" ht="15">
      <c r="N19" s="86"/>
      <c r="Q19" s="25"/>
    </row>
    <row r="20" spans="14:17" ht="15">
      <c r="N20" s="86"/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92" ht="15">
      <c r="Q92" s="25"/>
    </row>
    <row r="93" ht="15">
      <c r="Q93" s="25"/>
    </row>
    <row r="94" ht="15">
      <c r="Q94" s="25"/>
    </row>
    <row r="95" ht="15">
      <c r="Q95" s="25"/>
    </row>
    <row r="96" ht="15">
      <c r="Q96" s="25"/>
    </row>
    <row r="97" ht="15">
      <c r="Q97" s="25"/>
    </row>
    <row r="98" ht="15">
      <c r="Q98" s="25"/>
    </row>
    <row r="99" ht="15">
      <c r="Q99" s="25"/>
    </row>
    <row r="100" ht="15">
      <c r="Q100" s="25"/>
    </row>
    <row r="101" ht="15">
      <c r="Q101" s="25"/>
    </row>
    <row r="114" ht="15">
      <c r="Q114" s="25"/>
    </row>
  </sheetData>
  <sheetProtection/>
  <mergeCells count="4">
    <mergeCell ref="G2:I2"/>
    <mergeCell ref="H6:I6"/>
    <mergeCell ref="B14:M14"/>
    <mergeCell ref="B13:F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4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showGridLines="0" view="pageBreakPreview" zoomScale="80" zoomScaleNormal="80" zoomScaleSheetLayoutView="80" zoomScalePageLayoutView="80" workbookViewId="0" topLeftCell="A1">
      <selection activeCell="N13" sqref="N13"/>
    </sheetView>
  </sheetViews>
  <sheetFormatPr defaultColWidth="9.00390625" defaultRowHeight="12.75"/>
  <cols>
    <col min="1" max="1" width="5.125" style="25" customWidth="1"/>
    <col min="2" max="2" width="20.875" style="25" customWidth="1"/>
    <col min="3" max="3" width="18.125" style="25" customWidth="1"/>
    <col min="4" max="4" width="20.87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2" width="15.25390625" style="25" customWidth="1"/>
    <col min="13" max="13" width="18.375" style="25" customWidth="1"/>
    <col min="14" max="14" width="19.62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11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SUM(N11:N15)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59</v>
      </c>
      <c r="E10" s="47" t="s">
        <v>66</v>
      </c>
      <c r="F10" s="48"/>
      <c r="G10" s="21" t="str">
        <f>"Nazwa handlowa /
"&amp;C10&amp;" / 
"&amp;D10</f>
        <v>Nazwa handlowa /
Dawka / 
Postać /Opakowanie</v>
      </c>
      <c r="H10" s="21" t="s">
        <v>61</v>
      </c>
      <c r="I10" s="21" t="str">
        <f>B10</f>
        <v>Skład</v>
      </c>
      <c r="J10" s="21" t="str">
        <f>C10</f>
        <v>Dawka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ht="72.75" customHeight="1">
      <c r="A11" s="20" t="s">
        <v>3</v>
      </c>
      <c r="B11" s="55" t="s">
        <v>199</v>
      </c>
      <c r="C11" s="55" t="s">
        <v>143</v>
      </c>
      <c r="D11" s="55" t="s">
        <v>144</v>
      </c>
      <c r="E11" s="63">
        <v>30</v>
      </c>
      <c r="F11" s="61" t="s">
        <v>75</v>
      </c>
      <c r="G11" s="50" t="s">
        <v>60</v>
      </c>
      <c r="H11" s="52"/>
      <c r="I11" s="52"/>
      <c r="J11" s="53"/>
      <c r="K11" s="50"/>
      <c r="L11" s="50"/>
      <c r="M11" s="50"/>
      <c r="N11" s="51">
        <f>ROUND(L11*ROUND(M11,2),2)</f>
        <v>0</v>
      </c>
    </row>
    <row r="12" spans="1:14" ht="78" customHeight="1">
      <c r="A12" s="20" t="s">
        <v>4</v>
      </c>
      <c r="B12" s="55" t="s">
        <v>199</v>
      </c>
      <c r="C12" s="55" t="s">
        <v>145</v>
      </c>
      <c r="D12" s="55" t="s">
        <v>144</v>
      </c>
      <c r="E12" s="63">
        <v>30</v>
      </c>
      <c r="F12" s="62" t="s">
        <v>75</v>
      </c>
      <c r="G12" s="50" t="s">
        <v>60</v>
      </c>
      <c r="H12" s="52"/>
      <c r="I12" s="52"/>
      <c r="J12" s="53"/>
      <c r="K12" s="50"/>
      <c r="L12" s="50"/>
      <c r="M12" s="50"/>
      <c r="N12" s="51">
        <f>ROUND(L12*ROUND(M12,2),2)</f>
        <v>0</v>
      </c>
    </row>
    <row r="13" spans="1:14" ht="66.75" customHeight="1">
      <c r="A13" s="21" t="s">
        <v>45</v>
      </c>
      <c r="B13" s="123" t="s">
        <v>16</v>
      </c>
      <c r="C13" s="123" t="s">
        <v>17</v>
      </c>
      <c r="D13" s="123" t="s">
        <v>68</v>
      </c>
      <c r="E13" s="173" t="s">
        <v>70</v>
      </c>
      <c r="F13" s="174"/>
      <c r="G13" s="21" t="str">
        <f>"Nazwa handlowa /
"&amp;C13&amp;" / 
"&amp;D13</f>
        <v>Nazwa handlowa /
Dawka / 
Postać/ Opakowanie</v>
      </c>
      <c r="H13" s="21" t="s">
        <v>61</v>
      </c>
      <c r="I13" s="21" t="str">
        <f>B13</f>
        <v>Skład</v>
      </c>
      <c r="J13" s="21" t="str">
        <f>C13</f>
        <v>Dawka</v>
      </c>
      <c r="K13" s="21" t="s">
        <v>39</v>
      </c>
      <c r="L13" s="21" t="s">
        <v>40</v>
      </c>
      <c r="M13" s="21" t="s">
        <v>187</v>
      </c>
      <c r="N13" s="21" t="s">
        <v>188</v>
      </c>
    </row>
    <row r="14" spans="1:14" ht="84" customHeight="1">
      <c r="A14" s="20" t="s">
        <v>5</v>
      </c>
      <c r="B14" s="55" t="s">
        <v>199</v>
      </c>
      <c r="C14" s="55" t="s">
        <v>78</v>
      </c>
      <c r="D14" s="55" t="s">
        <v>144</v>
      </c>
      <c r="E14" s="63">
        <v>500</v>
      </c>
      <c r="F14" s="62" t="s">
        <v>48</v>
      </c>
      <c r="G14" s="50" t="s">
        <v>60</v>
      </c>
      <c r="H14" s="52"/>
      <c r="I14" s="52"/>
      <c r="J14" s="53"/>
      <c r="K14" s="50"/>
      <c r="L14" s="50" t="str">
        <f>IF(K14=0,"0,00",IF(K14&gt;0,ROUND(E14/K14,2)))</f>
        <v>0,00</v>
      </c>
      <c r="M14" s="50"/>
      <c r="N14" s="51">
        <f>ROUND(L14*ROUND(M14,2),2)</f>
        <v>0</v>
      </c>
    </row>
    <row r="15" spans="1:14" ht="84.75" customHeight="1">
      <c r="A15" s="20" t="s">
        <v>6</v>
      </c>
      <c r="B15" s="55" t="s">
        <v>199</v>
      </c>
      <c r="C15" s="55" t="s">
        <v>76</v>
      </c>
      <c r="D15" s="55" t="s">
        <v>144</v>
      </c>
      <c r="E15" s="63">
        <v>50</v>
      </c>
      <c r="F15" s="62" t="s">
        <v>48</v>
      </c>
      <c r="G15" s="50" t="s">
        <v>60</v>
      </c>
      <c r="H15" s="52"/>
      <c r="I15" s="52"/>
      <c r="J15" s="53"/>
      <c r="K15" s="50"/>
      <c r="L15" s="50" t="str">
        <f>IF(K15=0,"0,00",IF(K15&gt;0,ROUND(E15/K15,2)))</f>
        <v>0,00</v>
      </c>
      <c r="M15" s="50"/>
      <c r="N15" s="51">
        <f>ROUND(L15*ROUND(M15,2),2)</f>
        <v>0</v>
      </c>
    </row>
    <row r="16" spans="2:17" ht="13.5" customHeight="1">
      <c r="B16" s="175" t="s">
        <v>196</v>
      </c>
      <c r="C16" s="176"/>
      <c r="D16" s="177"/>
      <c r="E16" s="177"/>
      <c r="Q16" s="25"/>
    </row>
    <row r="17" spans="2:17" ht="31.5" customHeight="1">
      <c r="B17" s="164" t="s">
        <v>146</v>
      </c>
      <c r="C17" s="164"/>
      <c r="D17" s="164"/>
      <c r="E17" s="164"/>
      <c r="Q17" s="25"/>
    </row>
    <row r="18" spans="2:17" ht="15">
      <c r="B18" s="135" t="s">
        <v>189</v>
      </c>
      <c r="C18" s="135"/>
      <c r="D18" s="135"/>
      <c r="E18" s="136"/>
      <c r="F18" s="135"/>
      <c r="G18" s="136"/>
      <c r="I18" s="84"/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</sheetData>
  <sheetProtection/>
  <mergeCells count="5">
    <mergeCell ref="G2:I2"/>
    <mergeCell ref="H6:I6"/>
    <mergeCell ref="E13:F13"/>
    <mergeCell ref="B16:E16"/>
    <mergeCell ref="B17:E1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  <colBreaks count="1" manualBreakCount="1">
    <brk id="4" max="18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7"/>
  <sheetViews>
    <sheetView showGridLines="0" view="pageBreakPreview" zoomScale="80" zoomScaleNormal="80" zoomScaleSheetLayoutView="80" zoomScalePageLayoutView="80" workbookViewId="0" topLeftCell="A1">
      <selection activeCell="C3" sqref="C3"/>
    </sheetView>
  </sheetViews>
  <sheetFormatPr defaultColWidth="9.00390625" defaultRowHeight="12.75"/>
  <cols>
    <col min="1" max="1" width="5.125" style="25" customWidth="1"/>
    <col min="2" max="2" width="17.125" style="25" customWidth="1"/>
    <col min="3" max="3" width="18.125" style="25" customWidth="1"/>
    <col min="4" max="4" width="23.125" style="25" customWidth="1"/>
    <col min="5" max="5" width="10.625" style="26" customWidth="1"/>
    <col min="6" max="6" width="9.62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2" width="15.25390625" style="25" customWidth="1"/>
    <col min="13" max="13" width="17.125" style="25" customWidth="1"/>
    <col min="14" max="14" width="19.2539062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12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SUM(N11:N13)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59</v>
      </c>
      <c r="E10" s="47" t="s">
        <v>66</v>
      </c>
      <c r="F10" s="48"/>
      <c r="G10" s="21" t="str">
        <f>"Nazwa handlowa /
"&amp;C10&amp;" / 
"&amp;D10</f>
        <v>Nazwa handlowa /
Dawka / 
Postać /Opakowanie</v>
      </c>
      <c r="H10" s="21" t="s">
        <v>61</v>
      </c>
      <c r="I10" s="21" t="str">
        <f>B10</f>
        <v>Skład</v>
      </c>
      <c r="J10" s="21" t="s">
        <v>62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ht="72.75" customHeight="1">
      <c r="A11" s="20" t="s">
        <v>3</v>
      </c>
      <c r="B11" s="54" t="s">
        <v>200</v>
      </c>
      <c r="C11" s="54" t="s">
        <v>147</v>
      </c>
      <c r="D11" s="54" t="s">
        <v>148</v>
      </c>
      <c r="E11" s="57">
        <v>100</v>
      </c>
      <c r="F11" s="61" t="s">
        <v>48</v>
      </c>
      <c r="G11" s="50" t="s">
        <v>60</v>
      </c>
      <c r="H11" s="52"/>
      <c r="I11" s="52"/>
      <c r="J11" s="53"/>
      <c r="K11" s="50"/>
      <c r="L11" s="50" t="str">
        <f>IF(K11=0,"0,00",IF(K11&gt;0,ROUND(E11/K11,2)))</f>
        <v>0,00</v>
      </c>
      <c r="M11" s="50"/>
      <c r="N11" s="51">
        <f>ROUND(L11*ROUND(M11,2),2)</f>
        <v>0</v>
      </c>
    </row>
    <row r="12" spans="1:14" ht="72.75" customHeight="1">
      <c r="A12" s="20" t="s">
        <v>4</v>
      </c>
      <c r="B12" s="54" t="s">
        <v>200</v>
      </c>
      <c r="C12" s="54" t="s">
        <v>149</v>
      </c>
      <c r="D12" s="54" t="s">
        <v>148</v>
      </c>
      <c r="E12" s="57">
        <v>200</v>
      </c>
      <c r="F12" s="62" t="s">
        <v>48</v>
      </c>
      <c r="G12" s="50" t="s">
        <v>60</v>
      </c>
      <c r="H12" s="52"/>
      <c r="I12" s="52"/>
      <c r="J12" s="53"/>
      <c r="K12" s="50"/>
      <c r="L12" s="50" t="str">
        <f>IF(K12=0,"0,00",IF(K12&gt;0,ROUND(E12/K12,2)))</f>
        <v>0,00</v>
      </c>
      <c r="M12" s="50"/>
      <c r="N12" s="51">
        <f>ROUND(L12*ROUND(M12,2),2)</f>
        <v>0</v>
      </c>
    </row>
    <row r="13" spans="1:14" ht="72.75" customHeight="1">
      <c r="A13" s="20" t="s">
        <v>5</v>
      </c>
      <c r="B13" s="54" t="s">
        <v>200</v>
      </c>
      <c r="C13" s="54" t="s">
        <v>150</v>
      </c>
      <c r="D13" s="54" t="s">
        <v>148</v>
      </c>
      <c r="E13" s="57">
        <v>1800</v>
      </c>
      <c r="F13" s="62" t="s">
        <v>48</v>
      </c>
      <c r="G13" s="50" t="s">
        <v>60</v>
      </c>
      <c r="H13" s="52"/>
      <c r="I13" s="52"/>
      <c r="J13" s="53"/>
      <c r="K13" s="50"/>
      <c r="L13" s="50" t="str">
        <f>IF(K13=0,"0,00",IF(K13&gt;0,ROUND(E13/K13,2)))</f>
        <v>0,00</v>
      </c>
      <c r="M13" s="50"/>
      <c r="N13" s="51">
        <f>ROUND(L13*ROUND(M13,2),2)</f>
        <v>0</v>
      </c>
    </row>
    <row r="14" ht="23.25" customHeight="1">
      <c r="Q14" s="25"/>
    </row>
    <row r="15" spans="2:17" ht="15" customHeight="1">
      <c r="B15" s="164" t="s">
        <v>201</v>
      </c>
      <c r="C15" s="164"/>
      <c r="D15" s="164"/>
      <c r="E15" s="164"/>
      <c r="Q15" s="25"/>
    </row>
    <row r="16" spans="2:17" ht="36.75" customHeight="1">
      <c r="B16" s="164" t="s">
        <v>151</v>
      </c>
      <c r="C16" s="164"/>
      <c r="D16" s="164"/>
      <c r="E16" s="164"/>
      <c r="F16" s="164"/>
      <c r="G16" s="164"/>
      <c r="Q16" s="25"/>
    </row>
    <row r="17" spans="2:17" ht="15">
      <c r="B17" s="178" t="s">
        <v>152</v>
      </c>
      <c r="C17" s="179"/>
      <c r="D17" s="179"/>
      <c r="E17" s="179"/>
      <c r="Q17" s="25"/>
    </row>
    <row r="18" spans="2:17" ht="15" customHeight="1">
      <c r="B18" s="180" t="s">
        <v>213</v>
      </c>
      <c r="C18" s="181"/>
      <c r="D18" s="181"/>
      <c r="E18" s="181"/>
      <c r="Q18" s="25"/>
    </row>
    <row r="19" ht="15">
      <c r="Q19" s="25"/>
    </row>
    <row r="20" spans="2:17" ht="15">
      <c r="B20" s="135" t="s">
        <v>189</v>
      </c>
      <c r="C20" s="135"/>
      <c r="D20" s="135"/>
      <c r="E20" s="136"/>
      <c r="F20" s="135"/>
      <c r="G20" s="136"/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92" ht="15">
      <c r="Q92" s="25"/>
    </row>
    <row r="93" ht="15">
      <c r="Q93" s="25"/>
    </row>
    <row r="94" ht="15">
      <c r="Q94" s="25"/>
    </row>
    <row r="95" ht="15">
      <c r="Q95" s="25"/>
    </row>
    <row r="96" ht="15">
      <c r="Q96" s="25"/>
    </row>
    <row r="97" ht="15">
      <c r="Q97" s="25"/>
    </row>
    <row r="98" ht="15">
      <c r="Q98" s="25"/>
    </row>
    <row r="99" ht="15">
      <c r="Q99" s="25"/>
    </row>
    <row r="100" ht="15">
      <c r="Q100" s="25"/>
    </row>
    <row r="101" ht="15">
      <c r="Q101" s="25"/>
    </row>
    <row r="102" ht="15">
      <c r="Q102" s="25"/>
    </row>
    <row r="103" ht="15">
      <c r="Q103" s="25"/>
    </row>
    <row r="104" ht="15">
      <c r="Q104" s="25"/>
    </row>
    <row r="105" ht="15">
      <c r="Q105" s="25"/>
    </row>
    <row r="106" ht="15">
      <c r="Q106" s="25"/>
    </row>
    <row r="107" ht="15">
      <c r="Q107" s="25"/>
    </row>
    <row r="108" ht="15">
      <c r="Q108" s="25"/>
    </row>
    <row r="109" ht="15">
      <c r="Q109" s="25"/>
    </row>
    <row r="110" ht="15">
      <c r="Q110" s="25"/>
    </row>
    <row r="111" ht="15">
      <c r="Q111" s="25"/>
    </row>
    <row r="112" ht="15">
      <c r="Q112" s="25"/>
    </row>
    <row r="113" ht="15">
      <c r="Q113" s="25"/>
    </row>
    <row r="114" ht="15">
      <c r="Q114" s="25"/>
    </row>
    <row r="115" ht="15">
      <c r="Q115" s="25"/>
    </row>
    <row r="116" ht="15">
      <c r="Q116" s="25"/>
    </row>
    <row r="117" ht="15">
      <c r="Q117" s="25"/>
    </row>
    <row r="118" ht="15">
      <c r="Q118" s="25"/>
    </row>
    <row r="119" ht="15">
      <c r="Q119" s="25"/>
    </row>
    <row r="120" ht="15">
      <c r="Q120" s="25"/>
    </row>
    <row r="121" ht="15">
      <c r="Q121" s="25"/>
    </row>
    <row r="122" ht="15">
      <c r="Q122" s="25"/>
    </row>
    <row r="123" ht="15">
      <c r="Q123" s="25"/>
    </row>
    <row r="124" ht="15">
      <c r="Q124" s="25"/>
    </row>
    <row r="125" ht="15">
      <c r="Q125" s="25"/>
    </row>
    <row r="126" ht="15">
      <c r="Q126" s="25"/>
    </row>
    <row r="127" ht="15">
      <c r="Q127" s="25"/>
    </row>
    <row r="128" ht="15">
      <c r="Q128" s="25"/>
    </row>
    <row r="129" ht="15">
      <c r="Q129" s="25"/>
    </row>
    <row r="130" ht="15">
      <c r="Q130" s="25"/>
    </row>
    <row r="131" ht="15">
      <c r="Q131" s="25"/>
    </row>
    <row r="132" ht="15">
      <c r="Q132" s="25"/>
    </row>
    <row r="133" ht="15">
      <c r="Q133" s="25"/>
    </row>
    <row r="134" ht="15">
      <c r="Q134" s="25"/>
    </row>
    <row r="135" ht="15">
      <c r="Q135" s="25"/>
    </row>
    <row r="136" ht="15">
      <c r="Q136" s="25"/>
    </row>
    <row r="137" ht="15">
      <c r="Q137" s="25"/>
    </row>
    <row r="138" ht="15">
      <c r="Q138" s="25"/>
    </row>
    <row r="139" ht="15">
      <c r="Q139" s="25"/>
    </row>
    <row r="140" ht="15">
      <c r="Q140" s="25"/>
    </row>
    <row r="141" ht="15">
      <c r="Q141" s="25"/>
    </row>
    <row r="142" ht="15">
      <c r="Q142" s="25"/>
    </row>
    <row r="143" ht="15">
      <c r="Q143" s="25"/>
    </row>
    <row r="144" ht="15">
      <c r="Q144" s="25"/>
    </row>
    <row r="145" ht="15">
      <c r="Q145" s="25"/>
    </row>
    <row r="146" ht="15">
      <c r="Q146" s="25"/>
    </row>
    <row r="147" ht="15">
      <c r="Q147" s="25"/>
    </row>
  </sheetData>
  <sheetProtection/>
  <mergeCells count="6">
    <mergeCell ref="G2:I2"/>
    <mergeCell ref="H6:I6"/>
    <mergeCell ref="B15:E15"/>
    <mergeCell ref="B17:E17"/>
    <mergeCell ref="B18:E18"/>
    <mergeCell ref="B16:G1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showGridLines="0" view="pageBreakPreview" zoomScale="80" zoomScaleSheetLayoutView="80" zoomScalePageLayoutView="80" workbookViewId="0" topLeftCell="A1">
      <selection activeCell="E22" sqref="E22"/>
    </sheetView>
  </sheetViews>
  <sheetFormatPr defaultColWidth="9.00390625" defaultRowHeight="12.75"/>
  <cols>
    <col min="1" max="1" width="5.125" style="25" customWidth="1"/>
    <col min="2" max="2" width="20.00390625" style="25" customWidth="1"/>
    <col min="3" max="3" width="13.875" style="25" customWidth="1"/>
    <col min="4" max="4" width="26.12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2" width="15.25390625" style="25" customWidth="1"/>
    <col min="13" max="13" width="18.625" style="25" customWidth="1"/>
    <col min="14" max="14" width="21.7539062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13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SUM(N11:N11)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59</v>
      </c>
      <c r="E10" s="47" t="s">
        <v>66</v>
      </c>
      <c r="F10" s="48"/>
      <c r="G10" s="21" t="str">
        <f>"Nazwa handlowa /
"&amp;C10&amp;" / 
"&amp;D10</f>
        <v>Nazwa handlowa /
Dawka / 
Postać /Opakowanie</v>
      </c>
      <c r="H10" s="21" t="s">
        <v>61</v>
      </c>
      <c r="I10" s="21" t="str">
        <f>B10</f>
        <v>Skład</v>
      </c>
      <c r="J10" s="90" t="s">
        <v>62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s="31" customFormat="1" ht="108.75" customHeight="1">
      <c r="A11" s="20" t="s">
        <v>82</v>
      </c>
      <c r="B11" s="65" t="s">
        <v>202</v>
      </c>
      <c r="C11" s="65" t="s">
        <v>153</v>
      </c>
      <c r="D11" s="65" t="s">
        <v>154</v>
      </c>
      <c r="E11" s="57">
        <v>2000</v>
      </c>
      <c r="F11" s="62" t="s">
        <v>48</v>
      </c>
      <c r="G11" s="50" t="s">
        <v>60</v>
      </c>
      <c r="H11" s="21"/>
      <c r="I11" s="21"/>
      <c r="J11" s="90"/>
      <c r="K11" s="21"/>
      <c r="L11" s="50" t="str">
        <f>IF(K11=0,"0,00",IF(K11&gt;0,ROUND(E11/K11,2)))</f>
        <v>0,00</v>
      </c>
      <c r="M11" s="21"/>
      <c r="N11" s="51">
        <f>ROUND(L11*ROUND(M11,2),2)</f>
        <v>0</v>
      </c>
    </row>
    <row r="12" ht="15">
      <c r="Q12" s="25"/>
    </row>
    <row r="13" spans="2:17" ht="15">
      <c r="B13" s="182" t="s">
        <v>203</v>
      </c>
      <c r="C13" s="182"/>
      <c r="D13" s="182"/>
      <c r="Q13" s="25"/>
    </row>
    <row r="14" spans="2:17" ht="23.25" customHeight="1">
      <c r="B14" s="164" t="s">
        <v>152</v>
      </c>
      <c r="C14" s="164"/>
      <c r="D14" s="164"/>
      <c r="E14" s="164"/>
      <c r="F14" s="164"/>
      <c r="Q14" s="25"/>
    </row>
    <row r="15" spans="2:17" ht="15">
      <c r="B15" s="135" t="s">
        <v>189</v>
      </c>
      <c r="C15" s="135"/>
      <c r="D15" s="135"/>
      <c r="E15" s="136"/>
      <c r="F15" s="135"/>
      <c r="G15" s="136"/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</sheetData>
  <sheetProtection/>
  <mergeCells count="4">
    <mergeCell ref="G2:I2"/>
    <mergeCell ref="H6:I6"/>
    <mergeCell ref="B14:F14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showGridLines="0" view="pageBreakPreview" zoomScale="80" zoomScaleNormal="80" zoomScaleSheetLayoutView="80" zoomScalePageLayoutView="80" workbookViewId="0" topLeftCell="A1">
      <selection activeCell="D25" sqref="D25"/>
    </sheetView>
  </sheetViews>
  <sheetFormatPr defaultColWidth="9.00390625" defaultRowHeight="12.75"/>
  <cols>
    <col min="1" max="1" width="5.125" style="25" customWidth="1"/>
    <col min="2" max="2" width="17.625" style="25" customWidth="1"/>
    <col min="3" max="3" width="17.00390625" style="25" customWidth="1"/>
    <col min="4" max="4" width="25.37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2" width="15.25390625" style="25" customWidth="1"/>
    <col min="13" max="13" width="18.75390625" style="25" customWidth="1"/>
    <col min="14" max="14" width="20.37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14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SUM(N11:N11)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69</v>
      </c>
      <c r="E10" s="47" t="s">
        <v>66</v>
      </c>
      <c r="F10" s="48"/>
      <c r="G10" s="21" t="str">
        <f>"Nazwa handlowa /
"&amp;C10&amp;" / 
"&amp;D10</f>
        <v>Nazwa handlowa /
Dawka / 
Postać/Opakowanie</v>
      </c>
      <c r="H10" s="21" t="s">
        <v>61</v>
      </c>
      <c r="I10" s="21" t="str">
        <f>B10</f>
        <v>Skład</v>
      </c>
      <c r="J10" s="21" t="s">
        <v>62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s="31" customFormat="1" ht="86.25" customHeight="1">
      <c r="A11" s="20" t="s">
        <v>82</v>
      </c>
      <c r="B11" s="91" t="s">
        <v>205</v>
      </c>
      <c r="C11" s="55" t="s">
        <v>71</v>
      </c>
      <c r="D11" s="54" t="s">
        <v>72</v>
      </c>
      <c r="E11" s="106">
        <v>1540</v>
      </c>
      <c r="F11" s="62" t="s">
        <v>48</v>
      </c>
      <c r="G11" s="50" t="s">
        <v>60</v>
      </c>
      <c r="H11" s="21"/>
      <c r="I11" s="21"/>
      <c r="J11" s="21"/>
      <c r="K11" s="21"/>
      <c r="L11" s="50" t="str">
        <f>IF(K11=0,"0,00",IF(K11&gt;0,ROUND(E11/K11,2)))</f>
        <v>0,00</v>
      </c>
      <c r="M11" s="21"/>
      <c r="N11" s="51">
        <f>ROUND(L11*ROUND(M11,2),2)</f>
        <v>0</v>
      </c>
    </row>
    <row r="12" spans="1:14" s="31" customFormat="1" ht="15.75" customHeight="1">
      <c r="A12" s="16"/>
      <c r="B12" s="124"/>
      <c r="C12" s="104"/>
      <c r="D12" s="105"/>
      <c r="E12" s="125"/>
      <c r="F12" s="103"/>
      <c r="G12" s="84"/>
      <c r="H12" s="23"/>
      <c r="I12" s="23"/>
      <c r="J12" s="23"/>
      <c r="K12" s="23"/>
      <c r="L12" s="84"/>
      <c r="M12" s="23"/>
      <c r="N12" s="86"/>
    </row>
    <row r="13" spans="2:17" ht="22.5" customHeight="1">
      <c r="B13" s="164" t="s">
        <v>152</v>
      </c>
      <c r="C13" s="164"/>
      <c r="D13" s="164"/>
      <c r="Q13" s="25"/>
    </row>
    <row r="14" spans="2:17" ht="30" customHeight="1">
      <c r="B14" s="164" t="s">
        <v>204</v>
      </c>
      <c r="C14" s="164"/>
      <c r="D14" s="164"/>
      <c r="Q14" s="25"/>
    </row>
    <row r="15" spans="2:17" ht="15">
      <c r="B15" s="135" t="s">
        <v>189</v>
      </c>
      <c r="C15" s="135"/>
      <c r="D15" s="135"/>
      <c r="E15" s="136"/>
      <c r="F15" s="135"/>
      <c r="G15" s="136"/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92" ht="15">
      <c r="Q92" s="25"/>
    </row>
    <row r="93" ht="15">
      <c r="Q93" s="25"/>
    </row>
    <row r="94" ht="15">
      <c r="Q94" s="25"/>
    </row>
    <row r="95" ht="15">
      <c r="Q95" s="25"/>
    </row>
    <row r="96" ht="15">
      <c r="Q96" s="25"/>
    </row>
  </sheetData>
  <sheetProtection/>
  <mergeCells count="4">
    <mergeCell ref="G2:I2"/>
    <mergeCell ref="H6:I6"/>
    <mergeCell ref="B13:D13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00390625" defaultRowHeight="12.75"/>
  <cols>
    <col min="1" max="1" width="5.125" style="25" customWidth="1"/>
    <col min="2" max="2" width="20.375" style="25" customWidth="1"/>
    <col min="3" max="3" width="16.75390625" style="25" customWidth="1"/>
    <col min="4" max="4" width="25.87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2" width="15.25390625" style="25" customWidth="1"/>
    <col min="13" max="13" width="17.375" style="25" customWidth="1"/>
    <col min="14" max="14" width="19.2539062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15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SUM(N11:N12)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69</v>
      </c>
      <c r="E10" s="47" t="s">
        <v>66</v>
      </c>
      <c r="F10" s="48"/>
      <c r="G10" s="21" t="str">
        <f>"Nazwa handlowa /
"&amp;C10&amp;" / 
"&amp;D10</f>
        <v>Nazwa handlowa /
Dawka / 
Postać/Opakowanie</v>
      </c>
      <c r="H10" s="21" t="s">
        <v>61</v>
      </c>
      <c r="I10" s="21" t="str">
        <f>B10</f>
        <v>Skład</v>
      </c>
      <c r="J10" s="21" t="s">
        <v>62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ht="84" customHeight="1">
      <c r="A11" s="71" t="s">
        <v>3</v>
      </c>
      <c r="B11" s="55" t="s">
        <v>206</v>
      </c>
      <c r="C11" s="55" t="s">
        <v>155</v>
      </c>
      <c r="D11" s="55" t="s">
        <v>156</v>
      </c>
      <c r="E11" s="63">
        <v>1600</v>
      </c>
      <c r="F11" s="92" t="s">
        <v>48</v>
      </c>
      <c r="G11" s="72" t="s">
        <v>60</v>
      </c>
      <c r="H11" s="75"/>
      <c r="I11" s="75"/>
      <c r="J11" s="76"/>
      <c r="K11" s="72"/>
      <c r="L11" s="72" t="str">
        <f>IF(K11=0,"0,00",IF(K11&gt;0,ROUND(E11/K11,2)))</f>
        <v>0,00</v>
      </c>
      <c r="M11" s="72"/>
      <c r="N11" s="74">
        <f>ROUND(L11*ROUND(M11,2),2)</f>
        <v>0</v>
      </c>
    </row>
    <row r="12" spans="1:14" ht="87.75" customHeight="1">
      <c r="A12" s="20" t="s">
        <v>4</v>
      </c>
      <c r="B12" s="55" t="s">
        <v>206</v>
      </c>
      <c r="C12" s="55" t="s">
        <v>157</v>
      </c>
      <c r="D12" s="55" t="s">
        <v>156</v>
      </c>
      <c r="E12" s="63">
        <v>70</v>
      </c>
      <c r="F12" s="62" t="s">
        <v>48</v>
      </c>
      <c r="G12" s="72" t="s">
        <v>60</v>
      </c>
      <c r="H12" s="52"/>
      <c r="I12" s="52"/>
      <c r="J12" s="53"/>
      <c r="K12" s="50"/>
      <c r="L12" s="72" t="str">
        <f>IF(K12=0,"0,00",IF(K12&gt;0,ROUND(E12/K12,2)))</f>
        <v>0,00</v>
      </c>
      <c r="M12" s="50"/>
      <c r="N12" s="74">
        <f>ROUND(L12*ROUND(M12,2),2)</f>
        <v>0</v>
      </c>
    </row>
    <row r="13" spans="1:14" ht="17.25" customHeight="1">
      <c r="A13" s="77"/>
      <c r="B13" s="183" t="s">
        <v>152</v>
      </c>
      <c r="C13" s="183"/>
      <c r="D13" s="183"/>
      <c r="E13" s="79"/>
      <c r="F13" s="77"/>
      <c r="G13" s="80"/>
      <c r="H13" s="80"/>
      <c r="I13" s="80"/>
      <c r="J13" s="81"/>
      <c r="K13" s="80"/>
      <c r="L13" s="80"/>
      <c r="M13" s="80"/>
      <c r="N13" s="82"/>
    </row>
    <row r="14" spans="2:4" ht="19.5" customHeight="1">
      <c r="B14" s="164" t="s">
        <v>196</v>
      </c>
      <c r="C14" s="164"/>
      <c r="D14" s="164"/>
    </row>
    <row r="15" spans="2:7" ht="15">
      <c r="B15" s="135" t="s">
        <v>189</v>
      </c>
      <c r="C15" s="135"/>
      <c r="D15" s="135"/>
      <c r="E15" s="136"/>
      <c r="F15" s="135"/>
      <c r="G15" s="136"/>
    </row>
    <row r="21" ht="15">
      <c r="Q21" s="25"/>
    </row>
    <row r="22" ht="15">
      <c r="Q22" s="25"/>
    </row>
    <row r="23" ht="15">
      <c r="Q23" s="25"/>
    </row>
  </sheetData>
  <sheetProtection/>
  <mergeCells count="4">
    <mergeCell ref="G2:I2"/>
    <mergeCell ref="H6:I6"/>
    <mergeCell ref="B13:D13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showGridLines="0" view="pageBreakPreview" zoomScale="80" zoomScaleNormal="80" zoomScaleSheetLayoutView="80" zoomScalePageLayoutView="80" workbookViewId="0" topLeftCell="A1">
      <selection activeCell="H25" sqref="H25"/>
    </sheetView>
  </sheetViews>
  <sheetFormatPr defaultColWidth="9.00390625" defaultRowHeight="12.75"/>
  <cols>
    <col min="1" max="1" width="5.125" style="25" customWidth="1"/>
    <col min="2" max="2" width="17.75390625" style="25" customWidth="1"/>
    <col min="3" max="3" width="18.75390625" style="25" customWidth="1"/>
    <col min="4" max="4" width="18.00390625" style="25" customWidth="1"/>
    <col min="5" max="5" width="10.625" style="26" customWidth="1"/>
    <col min="6" max="6" width="12.875" style="25" customWidth="1"/>
    <col min="7" max="7" width="32.25390625" style="25" customWidth="1"/>
    <col min="8" max="8" width="17.625" style="25" customWidth="1"/>
    <col min="9" max="9" width="15.125" style="25" customWidth="1"/>
    <col min="10" max="10" width="31.375" style="25" customWidth="1"/>
    <col min="11" max="12" width="15.25390625" style="25" customWidth="1"/>
    <col min="13" max="13" width="18.625" style="25" customWidth="1"/>
    <col min="14" max="14" width="20.12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16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SUM(N11:N11)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68</v>
      </c>
      <c r="E10" s="47" t="s">
        <v>70</v>
      </c>
      <c r="F10" s="48"/>
      <c r="G10" s="21" t="str">
        <f>"Nazwa handlowa /
"&amp;C10&amp;" / 
"&amp;D10</f>
        <v>Nazwa handlowa /
Dawka / 
Postać/ Opakowanie</v>
      </c>
      <c r="H10" s="21" t="s">
        <v>61</v>
      </c>
      <c r="I10" s="21" t="str">
        <f>B10</f>
        <v>Skład</v>
      </c>
      <c r="J10" s="21" t="s">
        <v>62</v>
      </c>
      <c r="K10" s="21" t="s">
        <v>39</v>
      </c>
      <c r="L10" s="21" t="s">
        <v>164</v>
      </c>
      <c r="M10" s="21" t="s">
        <v>192</v>
      </c>
      <c r="N10" s="21" t="s">
        <v>188</v>
      </c>
    </row>
    <row r="11" spans="1:14" ht="183" customHeight="1">
      <c r="A11" s="20" t="s">
        <v>3</v>
      </c>
      <c r="B11" s="65" t="s">
        <v>158</v>
      </c>
      <c r="C11" s="65" t="s">
        <v>159</v>
      </c>
      <c r="D11" s="65" t="s">
        <v>160</v>
      </c>
      <c r="E11" s="63">
        <v>810</v>
      </c>
      <c r="F11" s="61" t="s">
        <v>161</v>
      </c>
      <c r="G11" s="50" t="s">
        <v>162</v>
      </c>
      <c r="H11" s="52"/>
      <c r="I11" s="52"/>
      <c r="J11" s="53" t="s">
        <v>163</v>
      </c>
      <c r="K11" s="50"/>
      <c r="L11" s="50"/>
      <c r="M11" s="50"/>
      <c r="N11" s="51">
        <f>ROUND(L11*ROUND(M11,2),2)</f>
        <v>0</v>
      </c>
    </row>
    <row r="12" spans="1:14" ht="15.75" customHeight="1">
      <c r="A12" s="77"/>
      <c r="B12" s="111"/>
      <c r="C12" s="111"/>
      <c r="D12" s="111"/>
      <c r="E12" s="126"/>
      <c r="F12" s="120"/>
      <c r="G12" s="84"/>
      <c r="H12" s="100"/>
      <c r="I12" s="100"/>
      <c r="J12" s="85"/>
      <c r="K12" s="84"/>
      <c r="L12" s="84"/>
      <c r="M12" s="84"/>
      <c r="N12" s="86"/>
    </row>
    <row r="13" spans="2:14" s="16" customFormat="1" ht="15">
      <c r="B13" s="127" t="s">
        <v>129</v>
      </c>
      <c r="C13" s="128"/>
      <c r="E13" s="19"/>
      <c r="G13" s="84"/>
      <c r="L13" s="84"/>
      <c r="N13" s="86"/>
    </row>
    <row r="14" spans="1:17" ht="11.25" customHeight="1">
      <c r="A14" s="184"/>
      <c r="B14" s="184"/>
      <c r="C14" s="184"/>
      <c r="D14" s="184"/>
      <c r="E14" s="184"/>
      <c r="F14" s="184"/>
      <c r="Q14" s="25"/>
    </row>
    <row r="15" spans="2:17" ht="15">
      <c r="B15" s="135" t="s">
        <v>189</v>
      </c>
      <c r="C15" s="135"/>
      <c r="D15" s="135"/>
      <c r="E15" s="136"/>
      <c r="F15" s="135"/>
      <c r="G15" s="136"/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</sheetData>
  <sheetProtection/>
  <mergeCells count="3">
    <mergeCell ref="G2:I2"/>
    <mergeCell ref="H6:I6"/>
    <mergeCell ref="A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5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00390625" defaultRowHeight="12.75"/>
  <cols>
    <col min="1" max="1" width="5.125" style="25" customWidth="1"/>
    <col min="2" max="4" width="20.87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4.375" style="25" customWidth="1"/>
    <col min="10" max="10" width="16.25390625" style="25" customWidth="1"/>
    <col min="11" max="12" width="15.25390625" style="25" customWidth="1"/>
    <col min="13" max="13" width="19.00390625" style="25" customWidth="1"/>
    <col min="14" max="14" width="19.7539062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17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SUM(N11:N12)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59</v>
      </c>
      <c r="E10" s="47" t="s">
        <v>66</v>
      </c>
      <c r="F10" s="48"/>
      <c r="G10" s="21" t="str">
        <f>"Nazwa handlowa /
"&amp;C10&amp;" / 
"&amp;D10</f>
        <v>Nazwa handlowa /
Dawka / 
Postać /Opakowanie</v>
      </c>
      <c r="H10" s="21" t="s">
        <v>61</v>
      </c>
      <c r="I10" s="21" t="str">
        <f>B10</f>
        <v>Skład</v>
      </c>
      <c r="J10" s="90" t="s">
        <v>62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s="31" customFormat="1" ht="60" customHeight="1">
      <c r="A11" s="20" t="s">
        <v>82</v>
      </c>
      <c r="B11" s="55" t="s">
        <v>207</v>
      </c>
      <c r="C11" s="55" t="s">
        <v>165</v>
      </c>
      <c r="D11" s="65" t="s">
        <v>166</v>
      </c>
      <c r="E11" s="63">
        <v>70</v>
      </c>
      <c r="F11" s="62" t="s">
        <v>48</v>
      </c>
      <c r="G11" s="50" t="s">
        <v>60</v>
      </c>
      <c r="H11" s="21"/>
      <c r="I11" s="21"/>
      <c r="J11" s="90"/>
      <c r="K11" s="21"/>
      <c r="L11" s="50" t="str">
        <f>IF(K11=0,"0,00",IF(K11&gt;0,ROUND(E11/K11,2)))</f>
        <v>0,00</v>
      </c>
      <c r="M11" s="21"/>
      <c r="N11" s="51">
        <f>ROUND(L11*ROUND(M11,2),2)</f>
        <v>0</v>
      </c>
    </row>
    <row r="12" spans="1:14" s="31" customFormat="1" ht="60" customHeight="1">
      <c r="A12" s="20" t="s">
        <v>4</v>
      </c>
      <c r="B12" s="55" t="s">
        <v>207</v>
      </c>
      <c r="C12" s="55" t="s">
        <v>167</v>
      </c>
      <c r="D12" s="65" t="s">
        <v>166</v>
      </c>
      <c r="E12" s="63">
        <v>30</v>
      </c>
      <c r="F12" s="62" t="s">
        <v>48</v>
      </c>
      <c r="G12" s="50" t="s">
        <v>60</v>
      </c>
      <c r="H12" s="21"/>
      <c r="I12" s="21"/>
      <c r="J12" s="90"/>
      <c r="K12" s="21"/>
      <c r="L12" s="50" t="str">
        <f>IF(K12=0,"0,00",IF(K12&gt;0,ROUND(E12/K12,2)))</f>
        <v>0,00</v>
      </c>
      <c r="M12" s="21"/>
      <c r="N12" s="51">
        <f>ROUND(L12*ROUND(M12,2),2)</f>
        <v>0</v>
      </c>
    </row>
    <row r="13" spans="2:17" ht="17.25" customHeight="1">
      <c r="B13" s="175" t="s">
        <v>208</v>
      </c>
      <c r="C13" s="185"/>
      <c r="D13" s="185"/>
      <c r="Q13" s="25"/>
    </row>
    <row r="14" spans="2:17" ht="15">
      <c r="B14" s="129" t="s">
        <v>168</v>
      </c>
      <c r="C14" s="129"/>
      <c r="D14" s="129"/>
      <c r="Q14" s="25"/>
    </row>
    <row r="15" ht="15">
      <c r="Q15" s="25"/>
    </row>
    <row r="16" spans="2:17" ht="15">
      <c r="B16" s="135" t="s">
        <v>189</v>
      </c>
      <c r="C16" s="135"/>
      <c r="D16" s="135"/>
      <c r="E16" s="136"/>
      <c r="F16" s="135"/>
      <c r="G16" s="136"/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92" ht="15">
      <c r="Q92" s="25"/>
    </row>
    <row r="93" ht="15">
      <c r="Q93" s="25"/>
    </row>
    <row r="94" ht="15">
      <c r="Q94" s="25"/>
    </row>
    <row r="95" ht="15">
      <c r="Q95" s="25"/>
    </row>
    <row r="96" ht="15">
      <c r="Q96" s="25"/>
    </row>
    <row r="97" ht="15">
      <c r="Q97" s="25"/>
    </row>
    <row r="98" ht="15">
      <c r="Q98" s="25"/>
    </row>
    <row r="99" ht="15">
      <c r="Q99" s="25"/>
    </row>
    <row r="100" ht="15">
      <c r="Q100" s="25"/>
    </row>
    <row r="101" ht="15">
      <c r="Q101" s="25"/>
    </row>
    <row r="102" ht="15">
      <c r="Q102" s="25"/>
    </row>
    <row r="103" ht="15">
      <c r="Q103" s="25"/>
    </row>
    <row r="104" ht="15">
      <c r="Q104" s="25"/>
    </row>
    <row r="105" ht="15">
      <c r="Q105" s="25"/>
    </row>
    <row r="106" ht="15">
      <c r="Q106" s="25"/>
    </row>
    <row r="107" ht="15">
      <c r="Q107" s="25"/>
    </row>
    <row r="108" ht="15">
      <c r="Q108" s="25"/>
    </row>
    <row r="109" ht="15">
      <c r="Q109" s="25"/>
    </row>
    <row r="110" ht="15">
      <c r="Q110" s="25"/>
    </row>
    <row r="111" ht="15">
      <c r="Q111" s="25"/>
    </row>
    <row r="112" ht="15">
      <c r="Q112" s="25"/>
    </row>
    <row r="113" ht="15">
      <c r="Q113" s="25"/>
    </row>
    <row r="114" ht="15">
      <c r="Q114" s="25"/>
    </row>
    <row r="115" ht="15">
      <c r="Q115" s="25"/>
    </row>
    <row r="116" ht="15">
      <c r="Q116" s="25"/>
    </row>
    <row r="117" ht="15">
      <c r="Q117" s="25"/>
    </row>
    <row r="118" ht="15">
      <c r="Q118" s="25"/>
    </row>
    <row r="119" ht="15">
      <c r="Q119" s="25"/>
    </row>
    <row r="120" ht="15">
      <c r="Q120" s="25"/>
    </row>
    <row r="121" ht="15">
      <c r="Q121" s="25"/>
    </row>
    <row r="122" ht="15">
      <c r="Q122" s="25"/>
    </row>
    <row r="123" ht="15">
      <c r="Q123" s="25"/>
    </row>
    <row r="124" ht="15">
      <c r="Q124" s="25"/>
    </row>
    <row r="125" ht="15">
      <c r="Q125" s="25"/>
    </row>
    <row r="126" ht="15">
      <c r="Q126" s="25"/>
    </row>
    <row r="127" ht="15">
      <c r="Q127" s="25"/>
    </row>
    <row r="128" ht="15">
      <c r="Q128" s="25"/>
    </row>
    <row r="129" ht="15">
      <c r="Q129" s="25"/>
    </row>
    <row r="130" ht="15">
      <c r="Q130" s="25"/>
    </row>
    <row r="131" ht="15">
      <c r="Q131" s="25"/>
    </row>
    <row r="132" ht="15">
      <c r="Q132" s="25"/>
    </row>
    <row r="133" ht="15">
      <c r="Q133" s="25"/>
    </row>
    <row r="134" ht="15">
      <c r="Q134" s="25"/>
    </row>
    <row r="135" ht="15">
      <c r="Q135" s="25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00390625" defaultRowHeight="12.75"/>
  <cols>
    <col min="1" max="1" width="5.125" style="25" customWidth="1"/>
    <col min="2" max="2" width="18.25390625" style="25" customWidth="1"/>
    <col min="3" max="3" width="20.875" style="25" customWidth="1"/>
    <col min="4" max="4" width="23.7539062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15.00390625" style="25" customWidth="1"/>
    <col min="11" max="12" width="15.25390625" style="25" customWidth="1"/>
    <col min="13" max="13" width="17.875" style="25" customWidth="1"/>
    <col min="14" max="14" width="20.12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18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SUM(N11:N11)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69</v>
      </c>
      <c r="E10" s="47" t="s">
        <v>66</v>
      </c>
      <c r="F10" s="48"/>
      <c r="G10" s="21" t="str">
        <f>"Nazwa handlowa /
"&amp;C10&amp;" / 
"&amp;D10</f>
        <v>Nazwa handlowa /
Dawka / 
Postać/Opakowanie</v>
      </c>
      <c r="H10" s="21" t="s">
        <v>61</v>
      </c>
      <c r="I10" s="21" t="str">
        <f>B10</f>
        <v>Skład</v>
      </c>
      <c r="J10" s="90" t="s">
        <v>62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ht="62.25" customHeight="1">
      <c r="A11" s="20" t="s">
        <v>3</v>
      </c>
      <c r="B11" s="62" t="s">
        <v>169</v>
      </c>
      <c r="C11" s="62" t="s">
        <v>170</v>
      </c>
      <c r="D11" s="94" t="s">
        <v>171</v>
      </c>
      <c r="E11" s="95">
        <v>150</v>
      </c>
      <c r="F11" s="61" t="s">
        <v>48</v>
      </c>
      <c r="G11" s="50" t="s">
        <v>60</v>
      </c>
      <c r="H11" s="52"/>
      <c r="I11" s="52"/>
      <c r="J11" s="53"/>
      <c r="K11" s="50"/>
      <c r="L11" s="50" t="str">
        <f>IF(K11=0,"0,00",IF(K11&gt;0,ROUND(E11/K11,2)))</f>
        <v>0,00</v>
      </c>
      <c r="M11" s="50"/>
      <c r="N11" s="51">
        <f>ROUND(L11*ROUND(M11,2),2)</f>
        <v>0</v>
      </c>
    </row>
    <row r="12" ht="15">
      <c r="Q12" s="25"/>
    </row>
    <row r="13" spans="2:17" ht="16.5" customHeight="1">
      <c r="B13" s="164"/>
      <c r="C13" s="164"/>
      <c r="D13" s="164"/>
      <c r="E13" s="164"/>
      <c r="F13" s="164"/>
      <c r="G13" s="164"/>
      <c r="Q13" s="25"/>
    </row>
    <row r="14" spans="2:17" ht="38.25" customHeight="1">
      <c r="B14" s="164" t="s">
        <v>172</v>
      </c>
      <c r="C14" s="164"/>
      <c r="D14" s="164"/>
      <c r="E14" s="164"/>
      <c r="F14" s="164"/>
      <c r="Q14" s="25"/>
    </row>
    <row r="15" spans="2:17" ht="15">
      <c r="B15" s="135" t="s">
        <v>189</v>
      </c>
      <c r="C15" s="135"/>
      <c r="D15" s="135"/>
      <c r="E15" s="136"/>
      <c r="F15" s="135"/>
      <c r="G15" s="136"/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</sheetData>
  <sheetProtection/>
  <mergeCells count="4">
    <mergeCell ref="G2:I2"/>
    <mergeCell ref="H6:I6"/>
    <mergeCell ref="B13:G13"/>
    <mergeCell ref="B14:F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2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25" customWidth="1"/>
    <col min="2" max="2" width="22.00390625" style="25" customWidth="1"/>
    <col min="3" max="3" width="13.75390625" style="25" customWidth="1"/>
    <col min="4" max="4" width="19.00390625" style="25" customWidth="1"/>
    <col min="5" max="5" width="10.625" style="26" customWidth="1"/>
    <col min="6" max="6" width="10.00390625" style="25" customWidth="1"/>
    <col min="7" max="7" width="27.25390625" style="25" customWidth="1"/>
    <col min="8" max="8" width="23.75390625" style="25" customWidth="1"/>
    <col min="9" max="9" width="15.125" style="25" customWidth="1"/>
    <col min="10" max="10" width="16.125" style="25" customWidth="1"/>
    <col min="11" max="12" width="15.25390625" style="25" customWidth="1"/>
    <col min="13" max="13" width="17.375" style="25" customWidth="1"/>
    <col min="14" max="14" width="19.7539062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19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SUM(N11:N11)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110.25" customHeight="1">
      <c r="A10" s="21" t="s">
        <v>45</v>
      </c>
      <c r="B10" s="21" t="s">
        <v>16</v>
      </c>
      <c r="C10" s="21" t="s">
        <v>17</v>
      </c>
      <c r="D10" s="21" t="s">
        <v>59</v>
      </c>
      <c r="E10" s="47" t="s">
        <v>66</v>
      </c>
      <c r="F10" s="48"/>
      <c r="G10" s="21" t="str">
        <f>"Nazwa handlowa /
"&amp;C10&amp;" / 
"&amp;D10</f>
        <v>Nazwa handlowa /
Dawka / 
Postać /Opakowanie</v>
      </c>
      <c r="H10" s="90" t="s">
        <v>61</v>
      </c>
      <c r="I10" s="21" t="str">
        <f>B10</f>
        <v>Skład</v>
      </c>
      <c r="J10" s="90" t="s">
        <v>220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s="31" customFormat="1" ht="103.5" customHeight="1">
      <c r="A11" s="20" t="s">
        <v>82</v>
      </c>
      <c r="B11" s="62" t="s">
        <v>209</v>
      </c>
      <c r="C11" s="62" t="s">
        <v>71</v>
      </c>
      <c r="D11" s="94" t="s">
        <v>173</v>
      </c>
      <c r="E11" s="95">
        <v>150</v>
      </c>
      <c r="F11" s="62" t="s">
        <v>48</v>
      </c>
      <c r="G11" s="50" t="s">
        <v>60</v>
      </c>
      <c r="H11" s="90"/>
      <c r="I11" s="21"/>
      <c r="J11" s="93"/>
      <c r="K11" s="21"/>
      <c r="L11" s="50" t="str">
        <f>IF(K11=0,"0,00",IF(K11&gt;0,ROUND(E11/K11,2)))</f>
        <v>0,00</v>
      </c>
      <c r="M11" s="21"/>
      <c r="N11" s="51">
        <f>ROUND(L11*ROUND(M11,2),2)</f>
        <v>0</v>
      </c>
    </row>
    <row r="12" spans="1:14" s="31" customFormat="1" ht="11.25" customHeight="1">
      <c r="A12" s="77"/>
      <c r="B12" s="120"/>
      <c r="C12" s="120"/>
      <c r="D12" s="130"/>
      <c r="E12" s="131"/>
      <c r="F12" s="120"/>
      <c r="G12" s="80"/>
      <c r="H12" s="132"/>
      <c r="I12" s="121"/>
      <c r="J12" s="133"/>
      <c r="K12" s="121"/>
      <c r="L12" s="80"/>
      <c r="M12" s="121"/>
      <c r="N12" s="82"/>
    </row>
    <row r="13" spans="1:17" ht="15">
      <c r="A13" s="16"/>
      <c r="B13" s="186" t="s">
        <v>210</v>
      </c>
      <c r="C13" s="186"/>
      <c r="D13" s="186"/>
      <c r="E13" s="87"/>
      <c r="F13" s="16"/>
      <c r="G13" s="84"/>
      <c r="H13" s="84"/>
      <c r="I13" s="84"/>
      <c r="J13" s="85"/>
      <c r="K13" s="84"/>
      <c r="L13" s="84"/>
      <c r="M13" s="84"/>
      <c r="N13" s="86"/>
      <c r="Q13" s="25"/>
    </row>
    <row r="14" spans="1:17" ht="18" customHeight="1">
      <c r="A14" s="16"/>
      <c r="B14" s="135" t="s">
        <v>189</v>
      </c>
      <c r="C14" s="135"/>
      <c r="D14" s="135"/>
      <c r="E14" s="136"/>
      <c r="F14" s="135"/>
      <c r="G14" s="136"/>
      <c r="I14" s="84"/>
      <c r="J14" s="85"/>
      <c r="K14" s="84"/>
      <c r="L14" s="84"/>
      <c r="M14" s="84"/>
      <c r="N14" s="86"/>
      <c r="Q14" s="25"/>
    </row>
    <row r="15" spans="2:17" ht="15">
      <c r="B15" s="40"/>
      <c r="Q15" s="25"/>
    </row>
    <row r="16" spans="2:17" ht="15">
      <c r="B16" s="40"/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</sheetData>
  <sheetProtection/>
  <mergeCells count="3">
    <mergeCell ref="G2:I2"/>
    <mergeCell ref="H6:I6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3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showGridLines="0" view="pageBreakPreview" zoomScale="80" zoomScaleNormal="80" zoomScaleSheetLayoutView="80" zoomScalePageLayoutView="80" workbookViewId="0" topLeftCell="A1">
      <selection activeCell="H26" sqref="H26"/>
    </sheetView>
  </sheetViews>
  <sheetFormatPr defaultColWidth="9.00390625" defaultRowHeight="12.75"/>
  <cols>
    <col min="1" max="1" width="5.125" style="25" customWidth="1"/>
    <col min="2" max="2" width="24.75390625" style="25" customWidth="1"/>
    <col min="3" max="3" width="18.75390625" style="25" customWidth="1"/>
    <col min="4" max="4" width="21.875" style="25" customWidth="1"/>
    <col min="5" max="5" width="10.625" style="26" customWidth="1"/>
    <col min="6" max="6" width="8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2" width="15.25390625" style="25" customWidth="1"/>
    <col min="13" max="13" width="19.75390625" style="25" customWidth="1"/>
    <col min="14" max="14" width="20.2539062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20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SUM(N11:N11)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63" customHeight="1">
      <c r="A10" s="21" t="s">
        <v>45</v>
      </c>
      <c r="B10" s="21" t="s">
        <v>16</v>
      </c>
      <c r="C10" s="21" t="s">
        <v>17</v>
      </c>
      <c r="D10" s="21" t="s">
        <v>59</v>
      </c>
      <c r="E10" s="47" t="s">
        <v>66</v>
      </c>
      <c r="F10" s="48"/>
      <c r="G10" s="21" t="str">
        <f>"Nazwa handlowa /
"&amp;C10&amp;" / 
"&amp;D10</f>
        <v>Nazwa handlowa /
Dawka / 
Postać /Opakowanie</v>
      </c>
      <c r="H10" s="21" t="s">
        <v>74</v>
      </c>
      <c r="I10" s="21" t="str">
        <f>B10</f>
        <v>Skład</v>
      </c>
      <c r="J10" s="21" t="s">
        <v>62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ht="49.5" customHeight="1">
      <c r="A11" s="71" t="s">
        <v>3</v>
      </c>
      <c r="B11" s="54" t="s">
        <v>174</v>
      </c>
      <c r="C11" s="97" t="s">
        <v>175</v>
      </c>
      <c r="D11" s="54" t="s">
        <v>176</v>
      </c>
      <c r="E11" s="63">
        <v>80</v>
      </c>
      <c r="F11" s="92" t="s">
        <v>48</v>
      </c>
      <c r="G11" s="72" t="s">
        <v>60</v>
      </c>
      <c r="H11" s="96"/>
      <c r="I11" s="96"/>
      <c r="J11" s="76"/>
      <c r="K11" s="72"/>
      <c r="L11" s="72" t="str">
        <f>IF(K11=0,"0,00",IF(K11&gt;0,ROUND(E11/K11,2)))</f>
        <v>0,00</v>
      </c>
      <c r="M11" s="72"/>
      <c r="N11" s="74">
        <f>ROUND(L11*ROUND(M11,2),2)</f>
        <v>0</v>
      </c>
    </row>
    <row r="12" spans="1:14" ht="15">
      <c r="A12" s="77"/>
      <c r="B12" s="78"/>
      <c r="C12" s="78"/>
      <c r="D12" s="78"/>
      <c r="E12" s="79"/>
      <c r="F12" s="77"/>
      <c r="G12" s="80"/>
      <c r="H12" s="80"/>
      <c r="I12" s="80"/>
      <c r="J12" s="81"/>
      <c r="K12" s="80"/>
      <c r="L12" s="80"/>
      <c r="M12" s="80"/>
      <c r="N12" s="82"/>
    </row>
    <row r="13" spans="1:17" ht="15">
      <c r="A13" s="16"/>
      <c r="B13" s="135" t="s">
        <v>189</v>
      </c>
      <c r="C13" s="135"/>
      <c r="D13" s="135"/>
      <c r="E13" s="136"/>
      <c r="F13" s="135"/>
      <c r="G13" s="136"/>
      <c r="I13" s="84"/>
      <c r="J13" s="85"/>
      <c r="K13" s="84"/>
      <c r="L13" s="84"/>
      <c r="M13" s="84"/>
      <c r="N13" s="86"/>
      <c r="Q13" s="25"/>
    </row>
    <row r="14" spans="1:17" ht="15">
      <c r="A14" s="16"/>
      <c r="B14" s="83"/>
      <c r="C14" s="83"/>
      <c r="D14" s="83"/>
      <c r="E14" s="87"/>
      <c r="F14" s="16"/>
      <c r="G14" s="84"/>
      <c r="H14" s="84"/>
      <c r="I14" s="84"/>
      <c r="J14" s="85"/>
      <c r="K14" s="84"/>
      <c r="L14" s="84"/>
      <c r="M14" s="84"/>
      <c r="N14" s="86"/>
      <c r="Q14" s="25"/>
    </row>
    <row r="15" spans="1:17" ht="15">
      <c r="A15" s="16"/>
      <c r="B15" s="83"/>
      <c r="C15" s="83"/>
      <c r="D15" s="83"/>
      <c r="E15" s="87"/>
      <c r="F15" s="16"/>
      <c r="G15" s="84"/>
      <c r="H15" s="84"/>
      <c r="I15" s="84"/>
      <c r="J15" s="85"/>
      <c r="K15" s="84"/>
      <c r="L15" s="84"/>
      <c r="M15" s="84"/>
      <c r="N15" s="86"/>
      <c r="Q15" s="25"/>
    </row>
    <row r="16" spans="1:17" ht="15">
      <c r="A16" s="16"/>
      <c r="B16" s="83"/>
      <c r="C16" s="83"/>
      <c r="D16" s="83"/>
      <c r="E16" s="87"/>
      <c r="F16" s="16"/>
      <c r="G16" s="84"/>
      <c r="H16" s="84"/>
      <c r="I16" s="84"/>
      <c r="J16" s="85"/>
      <c r="K16" s="84"/>
      <c r="L16" s="84"/>
      <c r="M16" s="84"/>
      <c r="N16" s="86"/>
      <c r="Q16" s="25"/>
    </row>
    <row r="17" spans="1:17" ht="15">
      <c r="A17" s="16"/>
      <c r="B17" s="83"/>
      <c r="C17" s="83"/>
      <c r="D17" s="83"/>
      <c r="E17" s="87"/>
      <c r="F17" s="39"/>
      <c r="G17" s="84"/>
      <c r="H17" s="84"/>
      <c r="I17" s="84"/>
      <c r="J17" s="85"/>
      <c r="K17" s="84"/>
      <c r="L17" s="84"/>
      <c r="M17" s="84"/>
      <c r="N17" s="86"/>
      <c r="Q17" s="25"/>
    </row>
    <row r="18" spans="1:17" ht="15.75" customHeight="1">
      <c r="A18" s="16"/>
      <c r="B18" s="83"/>
      <c r="C18" s="83"/>
      <c r="D18" s="83"/>
      <c r="E18" s="87"/>
      <c r="F18" s="16"/>
      <c r="G18" s="84"/>
      <c r="H18" s="84"/>
      <c r="I18" s="84"/>
      <c r="J18" s="85"/>
      <c r="K18" s="84"/>
      <c r="L18" s="84"/>
      <c r="M18" s="84"/>
      <c r="N18" s="86"/>
      <c r="Q18" s="25"/>
    </row>
    <row r="19" spans="1:17" ht="15">
      <c r="A19" s="16"/>
      <c r="B19" s="83"/>
      <c r="C19" s="83"/>
      <c r="D19" s="83"/>
      <c r="E19" s="87"/>
      <c r="F19" s="16"/>
      <c r="G19" s="84"/>
      <c r="H19" s="84"/>
      <c r="I19" s="84"/>
      <c r="J19" s="85"/>
      <c r="K19" s="84"/>
      <c r="L19" s="84"/>
      <c r="M19" s="84"/>
      <c r="N19" s="86"/>
      <c r="Q19" s="25"/>
    </row>
    <row r="20" spans="1:17" ht="15">
      <c r="A20" s="16"/>
      <c r="B20" s="83"/>
      <c r="C20" s="83"/>
      <c r="D20" s="83"/>
      <c r="E20" s="87"/>
      <c r="F20" s="16"/>
      <c r="G20" s="84"/>
      <c r="H20" s="84"/>
      <c r="I20" s="84"/>
      <c r="J20" s="85"/>
      <c r="K20" s="84"/>
      <c r="L20" s="84"/>
      <c r="M20" s="84"/>
      <c r="N20" s="86"/>
      <c r="Q20" s="25"/>
    </row>
    <row r="21" spans="1:17" ht="15">
      <c r="A21" s="16"/>
      <c r="B21" s="83"/>
      <c r="C21" s="83"/>
      <c r="D21" s="83"/>
      <c r="E21" s="87"/>
      <c r="F21" s="16"/>
      <c r="G21" s="84"/>
      <c r="H21" s="84"/>
      <c r="I21" s="84"/>
      <c r="J21" s="85"/>
      <c r="K21" s="84"/>
      <c r="L21" s="84"/>
      <c r="M21" s="84"/>
      <c r="N21" s="86"/>
      <c r="Q21" s="25"/>
    </row>
    <row r="22" spans="1:17" ht="15">
      <c r="A22" s="16"/>
      <c r="B22" s="83"/>
      <c r="C22" s="83"/>
      <c r="D22" s="83"/>
      <c r="E22" s="87"/>
      <c r="F22" s="16"/>
      <c r="G22" s="84"/>
      <c r="H22" s="84"/>
      <c r="I22" s="84"/>
      <c r="J22" s="85"/>
      <c r="K22" s="84"/>
      <c r="L22" s="84"/>
      <c r="M22" s="84"/>
      <c r="N22" s="86"/>
      <c r="Q22" s="25"/>
    </row>
    <row r="23" spans="1:17" ht="15">
      <c r="A23" s="16"/>
      <c r="B23" s="83"/>
      <c r="C23" s="83"/>
      <c r="D23" s="83"/>
      <c r="E23" s="87"/>
      <c r="F23" s="16"/>
      <c r="G23" s="84"/>
      <c r="H23" s="84"/>
      <c r="I23" s="84"/>
      <c r="J23" s="85"/>
      <c r="K23" s="84"/>
      <c r="L23" s="84"/>
      <c r="M23" s="84"/>
      <c r="N23" s="86"/>
      <c r="Q23" s="25"/>
    </row>
    <row r="24" spans="1:17" ht="15">
      <c r="A24" s="16"/>
      <c r="B24" s="83"/>
      <c r="C24" s="83"/>
      <c r="D24" s="83"/>
      <c r="E24" s="87"/>
      <c r="F24" s="16"/>
      <c r="G24" s="84"/>
      <c r="H24" s="84"/>
      <c r="I24" s="84"/>
      <c r="J24" s="85"/>
      <c r="K24" s="84"/>
      <c r="L24" s="84"/>
      <c r="M24" s="84"/>
      <c r="N24" s="86"/>
      <c r="Q24" s="25"/>
    </row>
    <row r="25" spans="1:17" ht="15">
      <c r="A25" s="16"/>
      <c r="B25" s="83"/>
      <c r="C25" s="83"/>
      <c r="D25" s="83"/>
      <c r="E25" s="87"/>
      <c r="F25" s="16"/>
      <c r="G25" s="84"/>
      <c r="H25" s="84"/>
      <c r="I25" s="84"/>
      <c r="J25" s="85"/>
      <c r="K25" s="84"/>
      <c r="L25" s="84"/>
      <c r="M25" s="84"/>
      <c r="N25" s="86"/>
      <c r="Q25" s="25"/>
    </row>
    <row r="26" spans="1:17" ht="15" customHeight="1">
      <c r="A26" s="16"/>
      <c r="B26" s="83"/>
      <c r="C26" s="83"/>
      <c r="D26" s="83"/>
      <c r="E26" s="87"/>
      <c r="F26" s="16"/>
      <c r="G26" s="84"/>
      <c r="H26" s="84"/>
      <c r="I26" s="84"/>
      <c r="J26" s="85"/>
      <c r="K26" s="84"/>
      <c r="L26" s="84"/>
      <c r="M26" s="84"/>
      <c r="N26" s="86"/>
      <c r="Q26" s="25"/>
    </row>
    <row r="27" spans="1:17" ht="15.75" customHeight="1">
      <c r="A27" s="16"/>
      <c r="B27" s="83"/>
      <c r="C27" s="83"/>
      <c r="D27" s="83"/>
      <c r="E27" s="87"/>
      <c r="F27" s="16"/>
      <c r="G27" s="84"/>
      <c r="H27" s="84"/>
      <c r="I27" s="84"/>
      <c r="J27" s="85"/>
      <c r="K27" s="84"/>
      <c r="L27" s="84"/>
      <c r="M27" s="84"/>
      <c r="N27" s="86"/>
      <c r="Q27" s="25"/>
    </row>
    <row r="28" spans="1:17" ht="15">
      <c r="A28" s="16"/>
      <c r="B28" s="83"/>
      <c r="C28" s="83"/>
      <c r="D28" s="83"/>
      <c r="E28" s="87"/>
      <c r="F28" s="16"/>
      <c r="G28" s="84"/>
      <c r="H28" s="84"/>
      <c r="I28" s="84"/>
      <c r="J28" s="85"/>
      <c r="K28" s="84"/>
      <c r="L28" s="84"/>
      <c r="M28" s="84"/>
      <c r="N28" s="86"/>
      <c r="Q28" s="25"/>
    </row>
    <row r="29" spans="1:17" ht="15">
      <c r="A29" s="16"/>
      <c r="B29" s="83"/>
      <c r="C29" s="83"/>
      <c r="D29" s="83"/>
      <c r="E29" s="87"/>
      <c r="F29" s="16"/>
      <c r="G29" s="84"/>
      <c r="H29" s="84"/>
      <c r="I29" s="84"/>
      <c r="J29" s="85"/>
      <c r="K29" s="84"/>
      <c r="L29" s="84"/>
      <c r="M29" s="84"/>
      <c r="N29" s="86"/>
      <c r="Q29" s="25"/>
    </row>
    <row r="30" spans="1:17" ht="15">
      <c r="A30" s="16"/>
      <c r="B30" s="83"/>
      <c r="C30" s="83"/>
      <c r="D30" s="83"/>
      <c r="E30" s="87"/>
      <c r="F30" s="16"/>
      <c r="G30" s="84"/>
      <c r="H30" s="84"/>
      <c r="I30" s="84"/>
      <c r="J30" s="85"/>
      <c r="K30" s="84"/>
      <c r="L30" s="84"/>
      <c r="M30" s="84"/>
      <c r="N30" s="86"/>
      <c r="Q30" s="25"/>
    </row>
    <row r="31" spans="1:17" ht="15">
      <c r="A31" s="16"/>
      <c r="B31" s="83"/>
      <c r="C31" s="83"/>
      <c r="D31" s="83"/>
      <c r="E31" s="87"/>
      <c r="F31" s="16"/>
      <c r="G31" s="84"/>
      <c r="H31" s="84"/>
      <c r="I31" s="84"/>
      <c r="J31" s="85"/>
      <c r="K31" s="84"/>
      <c r="L31" s="84"/>
      <c r="M31" s="84"/>
      <c r="N31" s="86"/>
      <c r="Q31" s="25"/>
    </row>
    <row r="32" spans="1:17" ht="15">
      <c r="A32" s="16"/>
      <c r="B32" s="83"/>
      <c r="C32" s="83"/>
      <c r="D32" s="83"/>
      <c r="E32" s="87"/>
      <c r="F32" s="16"/>
      <c r="G32" s="84"/>
      <c r="H32" s="84"/>
      <c r="I32" s="84"/>
      <c r="J32" s="85"/>
      <c r="K32" s="84"/>
      <c r="L32" s="84"/>
      <c r="M32" s="84"/>
      <c r="N32" s="86"/>
      <c r="Q32" s="25"/>
    </row>
    <row r="33" spans="1:17" ht="15">
      <c r="A33" s="16"/>
      <c r="B33" s="83"/>
      <c r="C33" s="83"/>
      <c r="D33" s="83"/>
      <c r="E33" s="87"/>
      <c r="F33" s="16"/>
      <c r="G33" s="84"/>
      <c r="H33" s="84"/>
      <c r="I33" s="84"/>
      <c r="J33" s="85"/>
      <c r="K33" s="84"/>
      <c r="L33" s="84"/>
      <c r="M33" s="84"/>
      <c r="N33" s="86"/>
      <c r="Q33" s="25"/>
    </row>
    <row r="34" spans="1:17" ht="15">
      <c r="A34" s="16"/>
      <c r="B34" s="83"/>
      <c r="C34" s="83"/>
      <c r="D34" s="83"/>
      <c r="E34" s="87"/>
      <c r="F34" s="16"/>
      <c r="G34" s="84"/>
      <c r="H34" s="84"/>
      <c r="I34" s="84"/>
      <c r="J34" s="85"/>
      <c r="K34" s="84"/>
      <c r="L34" s="84"/>
      <c r="M34" s="84"/>
      <c r="N34" s="86"/>
      <c r="Q34" s="25"/>
    </row>
    <row r="35" spans="1:17" ht="15">
      <c r="A35" s="16"/>
      <c r="B35" s="83"/>
      <c r="C35" s="83"/>
      <c r="D35" s="83"/>
      <c r="E35" s="87"/>
      <c r="F35" s="16"/>
      <c r="G35" s="84"/>
      <c r="H35" s="84"/>
      <c r="I35" s="84"/>
      <c r="J35" s="85"/>
      <c r="K35" s="84"/>
      <c r="L35" s="84"/>
      <c r="M35" s="84"/>
      <c r="N35" s="86"/>
      <c r="Q35" s="25"/>
    </row>
    <row r="36" spans="1:17" ht="15">
      <c r="A36" s="16"/>
      <c r="B36" s="83"/>
      <c r="C36" s="83"/>
      <c r="D36" s="83"/>
      <c r="E36" s="87"/>
      <c r="F36" s="16"/>
      <c r="G36" s="84"/>
      <c r="H36" s="84"/>
      <c r="I36" s="84"/>
      <c r="J36" s="85"/>
      <c r="K36" s="84"/>
      <c r="L36" s="84"/>
      <c r="M36" s="84"/>
      <c r="N36" s="86"/>
      <c r="Q36" s="25"/>
    </row>
    <row r="37" spans="1:17" ht="15">
      <c r="A37" s="16"/>
      <c r="B37" s="83"/>
      <c r="C37" s="83"/>
      <c r="D37" s="83"/>
      <c r="E37" s="87"/>
      <c r="F37" s="16"/>
      <c r="G37" s="84"/>
      <c r="H37" s="84"/>
      <c r="I37" s="84"/>
      <c r="J37" s="85"/>
      <c r="K37" s="84"/>
      <c r="L37" s="84"/>
      <c r="M37" s="84"/>
      <c r="N37" s="86"/>
      <c r="Q37" s="25"/>
    </row>
    <row r="38" spans="1:17" ht="15">
      <c r="A38" s="16"/>
      <c r="B38" s="83"/>
      <c r="C38" s="83"/>
      <c r="D38" s="83"/>
      <c r="E38" s="87"/>
      <c r="F38" s="16"/>
      <c r="G38" s="84"/>
      <c r="H38" s="84"/>
      <c r="I38" s="84"/>
      <c r="J38" s="85"/>
      <c r="K38" s="84"/>
      <c r="L38" s="84"/>
      <c r="M38" s="84"/>
      <c r="N38" s="86"/>
      <c r="Q38" s="25"/>
    </row>
    <row r="39" spans="1:17" ht="15.75" customHeight="1">
      <c r="A39" s="16"/>
      <c r="B39" s="83"/>
      <c r="C39" s="83"/>
      <c r="D39" s="83"/>
      <c r="E39" s="87"/>
      <c r="F39" s="16"/>
      <c r="G39" s="84"/>
      <c r="H39" s="84"/>
      <c r="I39" s="84"/>
      <c r="J39" s="85"/>
      <c r="K39" s="84"/>
      <c r="L39" s="84"/>
      <c r="M39" s="84"/>
      <c r="N39" s="86"/>
      <c r="Q39" s="25"/>
    </row>
    <row r="40" spans="1:17" ht="15">
      <c r="A40" s="16"/>
      <c r="B40" s="83"/>
      <c r="C40" s="83"/>
      <c r="D40" s="83"/>
      <c r="E40" s="87"/>
      <c r="F40" s="16"/>
      <c r="G40" s="84"/>
      <c r="H40" s="84"/>
      <c r="I40" s="84"/>
      <c r="J40" s="85"/>
      <c r="K40" s="84"/>
      <c r="L40" s="84"/>
      <c r="M40" s="84"/>
      <c r="N40" s="86"/>
      <c r="Q40" s="25"/>
    </row>
    <row r="41" spans="1:17" ht="15">
      <c r="A41" s="16"/>
      <c r="B41" s="83"/>
      <c r="C41" s="83"/>
      <c r="D41" s="83"/>
      <c r="E41" s="87"/>
      <c r="F41" s="16"/>
      <c r="G41" s="84"/>
      <c r="H41" s="84"/>
      <c r="I41" s="84"/>
      <c r="J41" s="85"/>
      <c r="K41" s="84"/>
      <c r="L41" s="84"/>
      <c r="M41" s="84"/>
      <c r="N41" s="86"/>
      <c r="Q41" s="25"/>
    </row>
    <row r="42" spans="1:17" ht="15">
      <c r="A42" s="16"/>
      <c r="B42" s="83"/>
      <c r="C42" s="83"/>
      <c r="D42" s="83"/>
      <c r="E42" s="87"/>
      <c r="F42" s="16"/>
      <c r="G42" s="84"/>
      <c r="H42" s="84"/>
      <c r="I42" s="84"/>
      <c r="J42" s="85"/>
      <c r="K42" s="84"/>
      <c r="L42" s="84"/>
      <c r="M42" s="84"/>
      <c r="N42" s="86"/>
      <c r="Q42" s="25"/>
    </row>
    <row r="43" spans="1:17" ht="15">
      <c r="A43" s="16"/>
      <c r="B43" s="83"/>
      <c r="C43" s="83"/>
      <c r="D43" s="83"/>
      <c r="E43" s="87"/>
      <c r="F43" s="16"/>
      <c r="G43" s="84"/>
      <c r="H43" s="84"/>
      <c r="I43" s="84"/>
      <c r="J43" s="85"/>
      <c r="K43" s="84"/>
      <c r="L43" s="84"/>
      <c r="M43" s="84"/>
      <c r="N43" s="86"/>
      <c r="Q43" s="25"/>
    </row>
    <row r="44" spans="1:17" ht="15">
      <c r="A44" s="16"/>
      <c r="B44" s="83"/>
      <c r="C44" s="83"/>
      <c r="D44" s="83"/>
      <c r="E44" s="87"/>
      <c r="F44" s="16"/>
      <c r="G44" s="84"/>
      <c r="H44" s="84"/>
      <c r="I44" s="84"/>
      <c r="J44" s="85"/>
      <c r="K44" s="84"/>
      <c r="L44" s="84"/>
      <c r="M44" s="84"/>
      <c r="N44" s="86"/>
      <c r="Q44" s="25"/>
    </row>
    <row r="45" spans="1:17" ht="15">
      <c r="A45" s="16"/>
      <c r="B45" s="83"/>
      <c r="C45" s="83"/>
      <c r="D45" s="83"/>
      <c r="E45" s="87"/>
      <c r="F45" s="16"/>
      <c r="G45" s="84"/>
      <c r="H45" s="84"/>
      <c r="I45" s="84"/>
      <c r="J45" s="85"/>
      <c r="K45" s="84"/>
      <c r="L45" s="84"/>
      <c r="M45" s="84"/>
      <c r="N45" s="86"/>
      <c r="Q45" s="25"/>
    </row>
    <row r="46" spans="1:17" ht="15">
      <c r="A46" s="16"/>
      <c r="B46" s="83"/>
      <c r="C46" s="83"/>
      <c r="D46" s="83"/>
      <c r="E46" s="87"/>
      <c r="F46" s="16"/>
      <c r="G46" s="84"/>
      <c r="H46" s="84"/>
      <c r="I46" s="84"/>
      <c r="J46" s="85"/>
      <c r="K46" s="84"/>
      <c r="L46" s="84"/>
      <c r="M46" s="84"/>
      <c r="N46" s="86"/>
      <c r="Q46" s="25"/>
    </row>
    <row r="47" spans="1:17" ht="15.75" customHeight="1">
      <c r="A47" s="16"/>
      <c r="B47" s="83"/>
      <c r="C47" s="83"/>
      <c r="D47" s="83"/>
      <c r="E47" s="87"/>
      <c r="F47" s="16"/>
      <c r="G47" s="84"/>
      <c r="H47" s="84"/>
      <c r="I47" s="84"/>
      <c r="J47" s="85"/>
      <c r="K47" s="84"/>
      <c r="L47" s="84"/>
      <c r="M47" s="84"/>
      <c r="N47" s="86"/>
      <c r="Q47" s="25"/>
    </row>
    <row r="48" spans="1:17" ht="15">
      <c r="A48" s="16"/>
      <c r="B48" s="83"/>
      <c r="C48" s="83"/>
      <c r="D48" s="83"/>
      <c r="E48" s="87"/>
      <c r="F48" s="16"/>
      <c r="G48" s="84"/>
      <c r="H48" s="84"/>
      <c r="I48" s="84"/>
      <c r="J48" s="85"/>
      <c r="K48" s="84"/>
      <c r="L48" s="84"/>
      <c r="M48" s="84"/>
      <c r="N48" s="86"/>
      <c r="Q48" s="25"/>
    </row>
    <row r="49" spans="1:17" ht="15">
      <c r="A49" s="16"/>
      <c r="B49" s="83"/>
      <c r="C49" s="83"/>
      <c r="D49" s="83"/>
      <c r="E49" s="87"/>
      <c r="F49" s="16"/>
      <c r="G49" s="84"/>
      <c r="H49" s="84"/>
      <c r="I49" s="84"/>
      <c r="J49" s="85"/>
      <c r="K49" s="84"/>
      <c r="L49" s="84"/>
      <c r="M49" s="84"/>
      <c r="N49" s="86"/>
      <c r="Q49" s="25"/>
    </row>
    <row r="50" spans="1:17" ht="15">
      <c r="A50" s="16"/>
      <c r="B50" s="83"/>
      <c r="C50" s="83"/>
      <c r="D50" s="83"/>
      <c r="E50" s="87"/>
      <c r="F50" s="16"/>
      <c r="G50" s="84"/>
      <c r="H50" s="84"/>
      <c r="I50" s="84"/>
      <c r="J50" s="85"/>
      <c r="K50" s="84"/>
      <c r="L50" s="84"/>
      <c r="M50" s="84"/>
      <c r="N50" s="86"/>
      <c r="Q50" s="25"/>
    </row>
    <row r="51" spans="1:17" ht="15">
      <c r="A51" s="16"/>
      <c r="B51" s="83"/>
      <c r="C51" s="83"/>
      <c r="D51" s="83"/>
      <c r="E51" s="87"/>
      <c r="F51" s="16"/>
      <c r="G51" s="84"/>
      <c r="H51" s="84"/>
      <c r="I51" s="84"/>
      <c r="J51" s="85"/>
      <c r="K51" s="84"/>
      <c r="L51" s="84"/>
      <c r="M51" s="84"/>
      <c r="N51" s="86"/>
      <c r="Q51" s="25"/>
    </row>
    <row r="52" spans="1:17" ht="15">
      <c r="A52" s="16"/>
      <c r="B52" s="83"/>
      <c r="C52" s="83"/>
      <c r="D52" s="83"/>
      <c r="E52" s="87"/>
      <c r="F52" s="16"/>
      <c r="G52" s="84"/>
      <c r="H52" s="84"/>
      <c r="I52" s="84"/>
      <c r="J52" s="85"/>
      <c r="K52" s="84"/>
      <c r="L52" s="84"/>
      <c r="M52" s="84"/>
      <c r="N52" s="86"/>
      <c r="Q52" s="25"/>
    </row>
    <row r="53" spans="1:17" ht="15">
      <c r="A53" s="16"/>
      <c r="B53" s="83"/>
      <c r="C53" s="83"/>
      <c r="D53" s="83"/>
      <c r="E53" s="87"/>
      <c r="F53" s="16"/>
      <c r="G53" s="84"/>
      <c r="H53" s="84"/>
      <c r="I53" s="84"/>
      <c r="J53" s="85"/>
      <c r="K53" s="84"/>
      <c r="L53" s="84"/>
      <c r="M53" s="84"/>
      <c r="N53" s="86"/>
      <c r="Q53" s="25"/>
    </row>
    <row r="54" spans="1:17" ht="15">
      <c r="A54" s="16"/>
      <c r="B54" s="83"/>
      <c r="C54" s="83"/>
      <c r="D54" s="83"/>
      <c r="E54" s="87"/>
      <c r="F54" s="16"/>
      <c r="G54" s="84"/>
      <c r="H54" s="84"/>
      <c r="I54" s="84"/>
      <c r="J54" s="85"/>
      <c r="K54" s="84"/>
      <c r="L54" s="84"/>
      <c r="M54" s="84"/>
      <c r="N54" s="86"/>
      <c r="Q54" s="25"/>
    </row>
    <row r="55" spans="1:17" ht="15">
      <c r="A55" s="16"/>
      <c r="B55" s="83"/>
      <c r="C55" s="83"/>
      <c r="D55" s="83"/>
      <c r="E55" s="87"/>
      <c r="F55" s="16"/>
      <c r="G55" s="84"/>
      <c r="H55" s="84"/>
      <c r="I55" s="84"/>
      <c r="J55" s="85"/>
      <c r="K55" s="84"/>
      <c r="L55" s="84"/>
      <c r="M55" s="84"/>
      <c r="N55" s="86"/>
      <c r="Q55" s="25"/>
    </row>
    <row r="56" spans="1:17" ht="15" customHeight="1">
      <c r="A56" s="16"/>
      <c r="B56" s="83"/>
      <c r="C56" s="83"/>
      <c r="D56" s="83"/>
      <c r="E56" s="87"/>
      <c r="F56" s="16"/>
      <c r="G56" s="84"/>
      <c r="H56" s="84"/>
      <c r="I56" s="84"/>
      <c r="J56" s="85"/>
      <c r="K56" s="84"/>
      <c r="L56" s="84"/>
      <c r="M56" s="84"/>
      <c r="N56" s="86"/>
      <c r="Q56" s="25"/>
    </row>
    <row r="57" spans="1:17" ht="15.75" customHeight="1">
      <c r="A57" s="16"/>
      <c r="B57" s="83"/>
      <c r="C57" s="83"/>
      <c r="D57" s="83"/>
      <c r="E57" s="87"/>
      <c r="F57" s="16"/>
      <c r="G57" s="84"/>
      <c r="H57" s="84"/>
      <c r="I57" s="84"/>
      <c r="J57" s="85"/>
      <c r="K57" s="84"/>
      <c r="L57" s="84"/>
      <c r="M57" s="84"/>
      <c r="N57" s="86"/>
      <c r="Q57" s="25"/>
    </row>
    <row r="58" ht="15">
      <c r="Q58" s="25"/>
    </row>
    <row r="59" ht="15">
      <c r="Q59" s="25"/>
    </row>
    <row r="60" spans="2:17" ht="15">
      <c r="B60" s="40"/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  <row r="71" ht="15">
      <c r="Q71" s="25"/>
    </row>
    <row r="72" ht="15">
      <c r="Q72" s="25"/>
    </row>
    <row r="73" ht="15">
      <c r="Q73" s="25"/>
    </row>
    <row r="74" ht="15">
      <c r="Q74" s="25"/>
    </row>
    <row r="75" ht="15">
      <c r="Q75" s="25"/>
    </row>
    <row r="76" ht="15">
      <c r="Q76" s="25"/>
    </row>
    <row r="77" ht="15">
      <c r="Q77" s="25"/>
    </row>
    <row r="78" ht="15">
      <c r="Q78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92" ht="15">
      <c r="Q92" s="25"/>
    </row>
    <row r="93" ht="15">
      <c r="Q93" s="25"/>
    </row>
    <row r="94" ht="15">
      <c r="Q94" s="25"/>
    </row>
    <row r="95" ht="15">
      <c r="Q95" s="25"/>
    </row>
    <row r="96" ht="15">
      <c r="Q96" s="25"/>
    </row>
    <row r="97" ht="15">
      <c r="Q97" s="25"/>
    </row>
    <row r="98" ht="15">
      <c r="Q98" s="25"/>
    </row>
    <row r="99" ht="15">
      <c r="Q99" s="25"/>
    </row>
    <row r="100" ht="15">
      <c r="Q100" s="25"/>
    </row>
    <row r="101" ht="15">
      <c r="Q101" s="25"/>
    </row>
    <row r="102" ht="15">
      <c r="Q102" s="25"/>
    </row>
    <row r="103" ht="15">
      <c r="Q103" s="25"/>
    </row>
    <row r="104" ht="15">
      <c r="Q104" s="25"/>
    </row>
    <row r="105" ht="15">
      <c r="Q105" s="25"/>
    </row>
    <row r="106" ht="15">
      <c r="Q106" s="25"/>
    </row>
    <row r="107" ht="15">
      <c r="Q107" s="25"/>
    </row>
    <row r="108" ht="15">
      <c r="Q108" s="25"/>
    </row>
    <row r="109" ht="15">
      <c r="Q109" s="25"/>
    </row>
    <row r="110" ht="15">
      <c r="Q110" s="25"/>
    </row>
    <row r="111" ht="15">
      <c r="Q111" s="25"/>
    </row>
    <row r="112" ht="15">
      <c r="Q112" s="25"/>
    </row>
    <row r="113" ht="15">
      <c r="Q113" s="25"/>
    </row>
    <row r="114" ht="15">
      <c r="Q114" s="25"/>
    </row>
    <row r="115" ht="15">
      <c r="Q115" s="25"/>
    </row>
    <row r="116" ht="15">
      <c r="Q116" s="25"/>
    </row>
    <row r="117" ht="15">
      <c r="Q117" s="25"/>
    </row>
    <row r="118" ht="15">
      <c r="Q118" s="25"/>
    </row>
    <row r="119" ht="15">
      <c r="Q119" s="25"/>
    </row>
    <row r="120" ht="15">
      <c r="Q120" s="25"/>
    </row>
    <row r="121" ht="15">
      <c r="Q121" s="25"/>
    </row>
    <row r="122" ht="15">
      <c r="Q122" s="25"/>
    </row>
    <row r="123" ht="15">
      <c r="Q123" s="25"/>
    </row>
    <row r="124" ht="15">
      <c r="Q124" s="25"/>
    </row>
    <row r="125" ht="15">
      <c r="Q125" s="25"/>
    </row>
    <row r="126" ht="15">
      <c r="Q126" s="25"/>
    </row>
    <row r="127" ht="15">
      <c r="Q127" s="25"/>
    </row>
    <row r="128" ht="15">
      <c r="Q128" s="25"/>
    </row>
    <row r="129" ht="15">
      <c r="Q129" s="25"/>
    </row>
    <row r="130" ht="15">
      <c r="Q130" s="25"/>
    </row>
    <row r="131" ht="15">
      <c r="Q131" s="25"/>
    </row>
    <row r="132" ht="15">
      <c r="Q132" s="25"/>
    </row>
    <row r="133" ht="15">
      <c r="Q133" s="25"/>
    </row>
    <row r="134" ht="15">
      <c r="Q134" s="25"/>
    </row>
    <row r="135" ht="15">
      <c r="Q135" s="25"/>
    </row>
    <row r="136" ht="15">
      <c r="Q136" s="25"/>
    </row>
    <row r="137" ht="15">
      <c r="Q137" s="25"/>
    </row>
    <row r="138" ht="15">
      <c r="Q138" s="25"/>
    </row>
    <row r="139" ht="15">
      <c r="Q139" s="25"/>
    </row>
    <row r="140" ht="15">
      <c r="Q140" s="25"/>
    </row>
    <row r="141" ht="15">
      <c r="Q141" s="25"/>
    </row>
    <row r="142" ht="15">
      <c r="Q142" s="25"/>
    </row>
    <row r="143" ht="15">
      <c r="Q143" s="25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showGridLines="0" view="pageBreakPreview" zoomScale="80" zoomScaleNormal="80" zoomScaleSheetLayoutView="80" zoomScalePageLayoutView="80" workbookViewId="0" topLeftCell="A1">
      <selection activeCell="H6" sqref="H6:I6"/>
    </sheetView>
  </sheetViews>
  <sheetFormatPr defaultColWidth="9.00390625" defaultRowHeight="12.75"/>
  <cols>
    <col min="1" max="1" width="5.125" style="25" customWidth="1"/>
    <col min="2" max="2" width="22.75390625" style="25" customWidth="1"/>
    <col min="3" max="3" width="23.375" style="25" customWidth="1"/>
    <col min="4" max="4" width="23.62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2" width="20.75390625" style="25" customWidth="1"/>
    <col min="13" max="13" width="20.375" style="25" customWidth="1"/>
    <col min="14" max="14" width="20.7539062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21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SUM(N11:N12)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2" customHeight="1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 hidden="1">
      <c r="B9" s="31"/>
      <c r="Q9" s="25"/>
    </row>
    <row r="10" spans="1:17" ht="66" customHeight="1">
      <c r="A10" s="21" t="s">
        <v>45</v>
      </c>
      <c r="B10" s="21" t="s">
        <v>16</v>
      </c>
      <c r="C10" s="21" t="s">
        <v>17</v>
      </c>
      <c r="D10" s="21" t="s">
        <v>68</v>
      </c>
      <c r="E10" s="98" t="s">
        <v>66</v>
      </c>
      <c r="F10" s="48"/>
      <c r="G10" s="21" t="str">
        <f>"Nazwa handlowa /
"&amp;C10&amp;" / 
"&amp;D10</f>
        <v>Nazwa handlowa /
Dawka / 
Postać/ Opakowanie</v>
      </c>
      <c r="H10" s="21" t="s">
        <v>61</v>
      </c>
      <c r="I10" s="21" t="str">
        <f>B10</f>
        <v>Skład</v>
      </c>
      <c r="J10" s="21" t="s">
        <v>62</v>
      </c>
      <c r="K10" s="21" t="s">
        <v>39</v>
      </c>
      <c r="L10" s="21" t="s">
        <v>40</v>
      </c>
      <c r="M10" s="21" t="s">
        <v>187</v>
      </c>
      <c r="N10" s="21" t="s">
        <v>188</v>
      </c>
      <c r="Q10" s="25"/>
    </row>
    <row r="11" spans="1:17" ht="57" customHeight="1">
      <c r="A11" s="20" t="s">
        <v>82</v>
      </c>
      <c r="B11" s="99" t="s">
        <v>177</v>
      </c>
      <c r="C11" s="99" t="s">
        <v>178</v>
      </c>
      <c r="D11" s="99" t="s">
        <v>179</v>
      </c>
      <c r="E11" s="63">
        <v>2700</v>
      </c>
      <c r="F11" s="62" t="s">
        <v>83</v>
      </c>
      <c r="G11" s="20" t="s">
        <v>60</v>
      </c>
      <c r="H11" s="21"/>
      <c r="I11" s="21"/>
      <c r="J11" s="21"/>
      <c r="K11" s="21"/>
      <c r="L11" s="20" t="str">
        <f>IF(K11=0,"0,00",IF(K11&gt;0,ROUND(E11/K11,2)))</f>
        <v>0,00</v>
      </c>
      <c r="M11" s="21"/>
      <c r="N11" s="51">
        <f>ROUND(L11*ROUND(M11,2),2)</f>
        <v>0</v>
      </c>
      <c r="Q11" s="25"/>
    </row>
    <row r="12" spans="1:17" ht="57" customHeight="1">
      <c r="A12" s="20" t="s">
        <v>4</v>
      </c>
      <c r="B12" s="99" t="s">
        <v>180</v>
      </c>
      <c r="C12" s="99" t="s">
        <v>181</v>
      </c>
      <c r="D12" s="99" t="s">
        <v>80</v>
      </c>
      <c r="E12" s="63">
        <v>18000</v>
      </c>
      <c r="F12" s="62" t="s">
        <v>83</v>
      </c>
      <c r="G12" s="20" t="s">
        <v>60</v>
      </c>
      <c r="H12" s="21"/>
      <c r="I12" s="21"/>
      <c r="J12" s="21"/>
      <c r="K12" s="21"/>
      <c r="L12" s="20" t="str">
        <f>IF(K12=0,"0,00",IF(K12&gt;0,ROUND(E12/K12,2)))</f>
        <v>0,00</v>
      </c>
      <c r="M12" s="21"/>
      <c r="N12" s="51">
        <f>ROUND(L12*ROUND(M12,2),2)</f>
        <v>0</v>
      </c>
      <c r="Q12" s="25"/>
    </row>
    <row r="13" spans="2:17" ht="15">
      <c r="B13" s="135" t="s">
        <v>189</v>
      </c>
      <c r="C13" s="135"/>
      <c r="D13" s="135"/>
      <c r="E13" s="136"/>
      <c r="F13" s="135"/>
      <c r="G13" s="136"/>
      <c r="Q13" s="25"/>
    </row>
    <row r="14" ht="15">
      <c r="Q14" s="25"/>
    </row>
    <row r="15" ht="15"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79" ht="15">
      <c r="Q79" s="25"/>
    </row>
    <row r="80" ht="15">
      <c r="Q80" s="25"/>
    </row>
    <row r="81" ht="15">
      <c r="Q81" s="25"/>
    </row>
    <row r="82" ht="15">
      <c r="Q82" s="25"/>
    </row>
    <row r="83" ht="15">
      <c r="Q83" s="25"/>
    </row>
    <row r="84" ht="15">
      <c r="Q84" s="25"/>
    </row>
    <row r="85" ht="15">
      <c r="Q85" s="25"/>
    </row>
    <row r="86" ht="15">
      <c r="Q86" s="25"/>
    </row>
    <row r="87" ht="15">
      <c r="Q87" s="25"/>
    </row>
    <row r="88" ht="15">
      <c r="Q88" s="25"/>
    </row>
    <row r="89" ht="15">
      <c r="Q89" s="25"/>
    </row>
    <row r="90" ht="15">
      <c r="Q90" s="25"/>
    </row>
    <row r="91" ht="15">
      <c r="Q91" s="25"/>
    </row>
    <row r="92" ht="15">
      <c r="Q92" s="25"/>
    </row>
    <row r="93" ht="15">
      <c r="Q93" s="25"/>
    </row>
    <row r="94" ht="15">
      <c r="Q94" s="25"/>
    </row>
    <row r="95" ht="15">
      <c r="Q95" s="25"/>
    </row>
    <row r="96" ht="15">
      <c r="Q96" s="25"/>
    </row>
    <row r="97" ht="15">
      <c r="Q97" s="25"/>
    </row>
    <row r="98" ht="15">
      <c r="Q98" s="25"/>
    </row>
    <row r="99" ht="15">
      <c r="Q99" s="25"/>
    </row>
    <row r="100" ht="15">
      <c r="Q100" s="25"/>
    </row>
    <row r="101" ht="15">
      <c r="Q101" s="25"/>
    </row>
    <row r="102" ht="15">
      <c r="Q102" s="25"/>
    </row>
    <row r="103" ht="15">
      <c r="Q103" s="25"/>
    </row>
    <row r="104" ht="15">
      <c r="Q104" s="25"/>
    </row>
    <row r="105" ht="15">
      <c r="Q105" s="25"/>
    </row>
    <row r="106" ht="15">
      <c r="Q106" s="25"/>
    </row>
    <row r="107" ht="15">
      <c r="Q107" s="25"/>
    </row>
    <row r="108" ht="15">
      <c r="Q108" s="25"/>
    </row>
    <row r="109" ht="15">
      <c r="Q109" s="25"/>
    </row>
    <row r="110" ht="15">
      <c r="Q110" s="25"/>
    </row>
    <row r="111" ht="15">
      <c r="Q111" s="25"/>
    </row>
    <row r="112" ht="15">
      <c r="Q112" s="25"/>
    </row>
    <row r="113" ht="15">
      <c r="Q113" s="25"/>
    </row>
    <row r="114" ht="15">
      <c r="Q114" s="25"/>
    </row>
    <row r="115" ht="15">
      <c r="Q115" s="25"/>
    </row>
    <row r="116" ht="15">
      <c r="Q116" s="25"/>
    </row>
    <row r="117" ht="15">
      <c r="Q117" s="25"/>
    </row>
    <row r="118" ht="15">
      <c r="Q118" s="25"/>
    </row>
    <row r="119" ht="15">
      <c r="Q119" s="25"/>
    </row>
    <row r="120" ht="15">
      <c r="Q120" s="25"/>
    </row>
    <row r="121" ht="15">
      <c r="Q121" s="25"/>
    </row>
    <row r="122" ht="15">
      <c r="Q122" s="25"/>
    </row>
    <row r="123" ht="15">
      <c r="Q123" s="25"/>
    </row>
    <row r="124" ht="15">
      <c r="Q124" s="25"/>
    </row>
    <row r="125" ht="15">
      <c r="Q125" s="25"/>
    </row>
    <row r="126" ht="15">
      <c r="Q126" s="25"/>
    </row>
    <row r="127" ht="15">
      <c r="Q127" s="25"/>
    </row>
    <row r="128" ht="15">
      <c r="Q128" s="25"/>
    </row>
    <row r="129" ht="15">
      <c r="Q129" s="25"/>
    </row>
    <row r="130" ht="15">
      <c r="Q130" s="25"/>
    </row>
    <row r="131" ht="15">
      <c r="Q131" s="25"/>
    </row>
    <row r="132" ht="15">
      <c r="Q132" s="25"/>
    </row>
    <row r="133" ht="15">
      <c r="Q133" s="25"/>
    </row>
    <row r="134" ht="15">
      <c r="Q134" s="25"/>
    </row>
    <row r="135" ht="15">
      <c r="Q135" s="25"/>
    </row>
    <row r="136" ht="15">
      <c r="Q136" s="25"/>
    </row>
    <row r="137" ht="15">
      <c r="Q137" s="25"/>
    </row>
    <row r="138" ht="15">
      <c r="Q138" s="25"/>
    </row>
    <row r="139" ht="15">
      <c r="Q139" s="25"/>
    </row>
    <row r="140" ht="15">
      <c r="Q140" s="25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showGridLines="0" view="pageBreakPreview" zoomScale="80" zoomScaleNormal="80" zoomScaleSheetLayoutView="80" zoomScalePageLayoutView="80" workbookViewId="0" topLeftCell="A1">
      <selection activeCell="C4" sqref="C4"/>
    </sheetView>
  </sheetViews>
  <sheetFormatPr defaultColWidth="9.00390625" defaultRowHeight="12.75"/>
  <cols>
    <col min="1" max="1" width="5.125" style="25" customWidth="1"/>
    <col min="2" max="2" width="22.75390625" style="25" customWidth="1"/>
    <col min="3" max="3" width="13.875" style="25" customWidth="1"/>
    <col min="4" max="4" width="25.75390625" style="25" customWidth="1"/>
    <col min="5" max="5" width="10.625" style="26" customWidth="1"/>
    <col min="6" max="6" width="12.87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2" width="15.25390625" style="25" customWidth="1"/>
    <col min="13" max="13" width="18.875" style="25" customWidth="1"/>
    <col min="14" max="14" width="19.87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22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SUM(N11:N11)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68</v>
      </c>
      <c r="E10" s="47" t="s">
        <v>66</v>
      </c>
      <c r="F10" s="48"/>
      <c r="G10" s="21" t="str">
        <f>"Nazwa handlowa /
"&amp;C10&amp;" / 
"&amp;D10</f>
        <v>Nazwa handlowa /
Dawka / 
Postać/ Opakowanie</v>
      </c>
      <c r="H10" s="21" t="s">
        <v>61</v>
      </c>
      <c r="I10" s="21" t="str">
        <f>B10</f>
        <v>Skład</v>
      </c>
      <c r="J10" s="21" t="s">
        <v>62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ht="211.5" customHeight="1">
      <c r="A11" s="20" t="s">
        <v>3</v>
      </c>
      <c r="B11" s="55" t="s">
        <v>182</v>
      </c>
      <c r="C11" s="55" t="s">
        <v>183</v>
      </c>
      <c r="D11" s="55" t="s">
        <v>184</v>
      </c>
      <c r="E11" s="63">
        <v>800</v>
      </c>
      <c r="F11" s="61" t="s">
        <v>48</v>
      </c>
      <c r="G11" s="50" t="s">
        <v>60</v>
      </c>
      <c r="H11" s="52"/>
      <c r="I11" s="52"/>
      <c r="J11" s="53"/>
      <c r="K11" s="50"/>
      <c r="L11" s="50" t="str">
        <f>IF(K11=0,"0,00",IF(K11&gt;0,ROUND(E11/K11,2)))</f>
        <v>0,00</v>
      </c>
      <c r="M11" s="50"/>
      <c r="N11" s="51">
        <f>ROUND(L11*ROUND(M11,2),2)</f>
        <v>0</v>
      </c>
    </row>
    <row r="12" spans="1:14" ht="15.75" customHeight="1">
      <c r="A12" s="16"/>
      <c r="B12" s="135" t="s">
        <v>189</v>
      </c>
      <c r="C12" s="135"/>
      <c r="D12" s="135"/>
      <c r="E12" s="136"/>
      <c r="F12" s="135"/>
      <c r="G12" s="136"/>
      <c r="I12" s="100"/>
      <c r="J12" s="85"/>
      <c r="K12" s="84"/>
      <c r="L12" s="84"/>
      <c r="M12" s="84"/>
      <c r="N12" s="86"/>
    </row>
    <row r="13" spans="1:17" ht="15">
      <c r="A13" s="16"/>
      <c r="B13" s="164"/>
      <c r="C13" s="164"/>
      <c r="D13" s="164"/>
      <c r="E13" s="164"/>
      <c r="F13" s="164"/>
      <c r="G13" s="164"/>
      <c r="H13" s="164"/>
      <c r="I13" s="164"/>
      <c r="Q13" s="25"/>
    </row>
    <row r="14" spans="1:17" ht="24.75" customHeight="1">
      <c r="A14" s="16"/>
      <c r="B14" s="164"/>
      <c r="C14" s="164"/>
      <c r="D14" s="164"/>
      <c r="E14" s="164"/>
      <c r="F14" s="164"/>
      <c r="G14" s="164"/>
      <c r="H14" s="164"/>
      <c r="Q14" s="25"/>
    </row>
    <row r="15" ht="15">
      <c r="Q15" s="25"/>
    </row>
    <row r="16" ht="15"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  <row r="60" ht="15">
      <c r="Q60" s="25"/>
    </row>
    <row r="61" ht="15">
      <c r="Q61" s="25"/>
    </row>
    <row r="62" ht="15">
      <c r="Q62" s="25"/>
    </row>
    <row r="63" ht="15">
      <c r="Q63" s="25"/>
    </row>
    <row r="64" ht="15">
      <c r="Q64" s="25"/>
    </row>
    <row r="65" ht="15">
      <c r="Q65" s="25"/>
    </row>
    <row r="66" ht="15">
      <c r="Q66" s="25"/>
    </row>
    <row r="67" ht="15">
      <c r="Q67" s="25"/>
    </row>
    <row r="68" ht="15">
      <c r="Q68" s="25"/>
    </row>
    <row r="69" ht="15">
      <c r="Q69" s="25"/>
    </row>
    <row r="70" ht="15">
      <c r="Q70" s="25"/>
    </row>
  </sheetData>
  <sheetProtection/>
  <mergeCells count="4">
    <mergeCell ref="G2:I2"/>
    <mergeCell ref="H6:I6"/>
    <mergeCell ref="B14:H14"/>
    <mergeCell ref="B13:I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showGridLines="0" view="pageBreakPreview" zoomScale="80" zoomScaleNormal="80" zoomScaleSheetLayoutView="80" zoomScalePageLayoutView="80" workbookViewId="0" topLeftCell="A1">
      <selection activeCell="J10" sqref="J10"/>
    </sheetView>
  </sheetViews>
  <sheetFormatPr defaultColWidth="9.00390625" defaultRowHeight="12.75"/>
  <cols>
    <col min="1" max="1" width="5.125" style="25" customWidth="1"/>
    <col min="2" max="2" width="14.875" style="25" customWidth="1"/>
    <col min="3" max="3" width="17.875" style="25" customWidth="1"/>
    <col min="4" max="4" width="23.75390625" style="25" customWidth="1"/>
    <col min="5" max="5" width="10.625" style="26" customWidth="1"/>
    <col min="6" max="6" width="12.75390625" style="25" customWidth="1"/>
    <col min="7" max="7" width="27.25390625" style="25" customWidth="1"/>
    <col min="8" max="8" width="17.625" style="25" customWidth="1"/>
    <col min="9" max="9" width="15.125" style="25" customWidth="1"/>
    <col min="10" max="10" width="20.375" style="25" customWidth="1"/>
    <col min="11" max="12" width="15.25390625" style="25" customWidth="1"/>
    <col min="13" max="13" width="20.25390625" style="25" customWidth="1"/>
    <col min="14" max="14" width="22.00390625" style="25" customWidth="1"/>
    <col min="15" max="15" width="8.00390625" style="25" customWidth="1"/>
    <col min="16" max="16" width="15.875" style="25" customWidth="1"/>
    <col min="17" max="17" width="15.875" style="42" customWidth="1"/>
    <col min="18" max="18" width="15.875" style="25" customWidth="1"/>
    <col min="19" max="20" width="14.25390625" style="25" customWidth="1"/>
    <col min="21" max="21" width="15.25390625" style="25" customWidth="1"/>
    <col min="22" max="16384" width="9.125" style="25" customWidth="1"/>
  </cols>
  <sheetData>
    <row r="1" spans="2:20" ht="15">
      <c r="B1" s="40" t="str">
        <f>'formularz oferty'!C4</f>
        <v>DFP.271.151.2021.ADB</v>
      </c>
      <c r="N1" s="41" t="s">
        <v>91</v>
      </c>
      <c r="S1" s="40"/>
      <c r="T1" s="40"/>
    </row>
    <row r="2" spans="7:9" ht="15">
      <c r="G2" s="164"/>
      <c r="H2" s="164"/>
      <c r="I2" s="164"/>
    </row>
    <row r="3" ht="15">
      <c r="N3" s="41" t="s">
        <v>67</v>
      </c>
    </row>
    <row r="4" spans="2:17" ht="15">
      <c r="B4" s="31" t="s">
        <v>15</v>
      </c>
      <c r="C4" s="21">
        <v>23</v>
      </c>
      <c r="D4" s="23"/>
      <c r="E4" s="19"/>
      <c r="F4" s="16"/>
      <c r="G4" s="43" t="s">
        <v>19</v>
      </c>
      <c r="H4" s="16"/>
      <c r="I4" s="23"/>
      <c r="J4" s="16"/>
      <c r="K4" s="16"/>
      <c r="L4" s="16"/>
      <c r="M4" s="16"/>
      <c r="N4" s="16"/>
      <c r="Q4" s="25"/>
    </row>
    <row r="5" spans="2:17" ht="15">
      <c r="B5" s="31"/>
      <c r="C5" s="23"/>
      <c r="D5" s="23"/>
      <c r="E5" s="19"/>
      <c r="F5" s="16"/>
      <c r="G5" s="43"/>
      <c r="H5" s="16"/>
      <c r="I5" s="23"/>
      <c r="J5" s="16"/>
      <c r="K5" s="16"/>
      <c r="L5" s="16"/>
      <c r="M5" s="16"/>
      <c r="N5" s="16"/>
      <c r="Q5" s="25"/>
    </row>
    <row r="6" spans="1:17" ht="15">
      <c r="A6" s="31"/>
      <c r="B6" s="31"/>
      <c r="C6" s="44"/>
      <c r="D6" s="44"/>
      <c r="E6" s="19"/>
      <c r="F6" s="16"/>
      <c r="G6" s="22" t="s">
        <v>190</v>
      </c>
      <c r="H6" s="165">
        <f>SUM(N11:N11)</f>
        <v>0</v>
      </c>
      <c r="I6" s="166"/>
      <c r="Q6" s="25"/>
    </row>
    <row r="7" spans="1:17" ht="15">
      <c r="A7" s="31"/>
      <c r="C7" s="16"/>
      <c r="D7" s="16"/>
      <c r="E7" s="19"/>
      <c r="F7" s="16"/>
      <c r="G7" s="16"/>
      <c r="H7" s="16"/>
      <c r="I7" s="16"/>
      <c r="J7" s="16"/>
      <c r="K7" s="16"/>
      <c r="L7" s="16"/>
      <c r="Q7" s="25"/>
    </row>
    <row r="8" spans="1:17" ht="15">
      <c r="A8" s="31"/>
      <c r="B8" s="45"/>
      <c r="C8" s="46"/>
      <c r="D8" s="46"/>
      <c r="E8" s="46"/>
      <c r="F8" s="46"/>
      <c r="G8" s="46"/>
      <c r="H8" s="46"/>
      <c r="I8" s="46"/>
      <c r="J8" s="46"/>
      <c r="K8" s="46"/>
      <c r="L8" s="46"/>
      <c r="Q8" s="25"/>
    </row>
    <row r="9" spans="2:17" ht="15">
      <c r="B9" s="31"/>
      <c r="Q9" s="25"/>
    </row>
    <row r="10" spans="1:14" s="31" customFormat="1" ht="73.5" customHeight="1">
      <c r="A10" s="21" t="s">
        <v>45</v>
      </c>
      <c r="B10" s="21" t="s">
        <v>16</v>
      </c>
      <c r="C10" s="21" t="s">
        <v>17</v>
      </c>
      <c r="D10" s="21" t="s">
        <v>59</v>
      </c>
      <c r="E10" s="47" t="s">
        <v>66</v>
      </c>
      <c r="F10" s="48"/>
      <c r="G10" s="21" t="str">
        <f>"Nazwa handlowa /
"&amp;C10&amp;" / 
"&amp;D10</f>
        <v>Nazwa handlowa /
Dawka / 
Postać /Opakowanie</v>
      </c>
      <c r="H10" s="21" t="s">
        <v>61</v>
      </c>
      <c r="I10" s="21" t="str">
        <f>B10</f>
        <v>Skład</v>
      </c>
      <c r="J10" s="90" t="s">
        <v>220</v>
      </c>
      <c r="K10" s="21" t="s">
        <v>39</v>
      </c>
      <c r="L10" s="21" t="s">
        <v>40</v>
      </c>
      <c r="M10" s="21" t="s">
        <v>187</v>
      </c>
      <c r="N10" s="21" t="s">
        <v>188</v>
      </c>
    </row>
    <row r="11" spans="1:14" ht="83.25" customHeight="1">
      <c r="A11" s="20" t="s">
        <v>3</v>
      </c>
      <c r="B11" s="55" t="s">
        <v>211</v>
      </c>
      <c r="C11" s="55" t="s">
        <v>71</v>
      </c>
      <c r="D11" s="55" t="s">
        <v>185</v>
      </c>
      <c r="E11" s="56">
        <v>450</v>
      </c>
      <c r="F11" s="61" t="s">
        <v>48</v>
      </c>
      <c r="G11" s="50" t="s">
        <v>60</v>
      </c>
      <c r="H11" s="52"/>
      <c r="I11" s="52"/>
      <c r="J11" s="53"/>
      <c r="K11" s="50"/>
      <c r="L11" s="50" t="str">
        <f>IF(K11=0,"0,00",IF(K11&gt;0,ROUND(E11/K11,2)))</f>
        <v>0,00</v>
      </c>
      <c r="M11" s="50"/>
      <c r="N11" s="51">
        <f>ROUND(L11*ROUND(M11,2),2)</f>
        <v>0</v>
      </c>
    </row>
    <row r="12" ht="15">
      <c r="Q12" s="25"/>
    </row>
    <row r="13" spans="2:17" ht="21.75" customHeight="1">
      <c r="B13" s="164"/>
      <c r="C13" s="164"/>
      <c r="D13" s="164"/>
      <c r="E13" s="164"/>
      <c r="F13" s="164"/>
      <c r="G13" s="164"/>
      <c r="H13" s="164"/>
      <c r="Q13" s="25"/>
    </row>
    <row r="14" spans="2:17" ht="15">
      <c r="B14" s="182" t="s">
        <v>212</v>
      </c>
      <c r="C14" s="187"/>
      <c r="D14" s="187"/>
      <c r="Q14" s="25"/>
    </row>
    <row r="15" spans="2:17" ht="15">
      <c r="B15" s="134" t="s">
        <v>186</v>
      </c>
      <c r="C15" s="134"/>
      <c r="D15" s="134"/>
      <c r="Q15" s="25"/>
    </row>
    <row r="16" spans="2:17" ht="15">
      <c r="B16" s="135" t="s">
        <v>189</v>
      </c>
      <c r="C16" s="135"/>
      <c r="D16" s="135"/>
      <c r="E16" s="136"/>
      <c r="F16" s="135"/>
      <c r="G16" s="136"/>
      <c r="Q16" s="25"/>
    </row>
    <row r="17" ht="15">
      <c r="Q17" s="25"/>
    </row>
    <row r="18" ht="15">
      <c r="Q18" s="25"/>
    </row>
    <row r="19" ht="15">
      <c r="Q19" s="25"/>
    </row>
    <row r="20" ht="15">
      <c r="Q20" s="25"/>
    </row>
    <row r="21" ht="15">
      <c r="Q21" s="25"/>
    </row>
    <row r="22" ht="15">
      <c r="Q22" s="25"/>
    </row>
    <row r="23" ht="15">
      <c r="Q23" s="25"/>
    </row>
    <row r="24" ht="15">
      <c r="Q24" s="25"/>
    </row>
    <row r="25" ht="15">
      <c r="Q25" s="25"/>
    </row>
    <row r="26" ht="15">
      <c r="Q26" s="25"/>
    </row>
    <row r="27" ht="15">
      <c r="Q27" s="25"/>
    </row>
    <row r="28" ht="15">
      <c r="Q28" s="25"/>
    </row>
    <row r="29" ht="15">
      <c r="Q29" s="25"/>
    </row>
    <row r="30" ht="15">
      <c r="Q30" s="25"/>
    </row>
    <row r="31" ht="15">
      <c r="Q31" s="25"/>
    </row>
    <row r="32" ht="15">
      <c r="Q32" s="25"/>
    </row>
    <row r="33" ht="15">
      <c r="Q33" s="25"/>
    </row>
    <row r="34" ht="15">
      <c r="Q34" s="25"/>
    </row>
    <row r="35" ht="15">
      <c r="Q35" s="25"/>
    </row>
    <row r="36" ht="15">
      <c r="Q36" s="25"/>
    </row>
    <row r="37" ht="15">
      <c r="Q37" s="25"/>
    </row>
    <row r="38" ht="15">
      <c r="Q38" s="25"/>
    </row>
    <row r="39" ht="15">
      <c r="Q39" s="25"/>
    </row>
    <row r="40" ht="15">
      <c r="Q40" s="25"/>
    </row>
    <row r="41" ht="15">
      <c r="Q41" s="25"/>
    </row>
    <row r="42" ht="15">
      <c r="Q42" s="25"/>
    </row>
    <row r="43" ht="15">
      <c r="Q43" s="25"/>
    </row>
    <row r="44" ht="15">
      <c r="Q44" s="25"/>
    </row>
    <row r="45" ht="15">
      <c r="Q45" s="25"/>
    </row>
    <row r="46" ht="15">
      <c r="Q46" s="25"/>
    </row>
    <row r="47" ht="15">
      <c r="Q47" s="25"/>
    </row>
    <row r="48" ht="15">
      <c r="Q48" s="25"/>
    </row>
    <row r="49" ht="15">
      <c r="Q49" s="25"/>
    </row>
    <row r="50" ht="15">
      <c r="Q50" s="25"/>
    </row>
    <row r="51" ht="15">
      <c r="Q51" s="25"/>
    </row>
    <row r="52" ht="15">
      <c r="Q52" s="25"/>
    </row>
    <row r="53" ht="15">
      <c r="Q53" s="25"/>
    </row>
    <row r="54" ht="15">
      <c r="Q54" s="25"/>
    </row>
    <row r="55" ht="15">
      <c r="Q55" s="25"/>
    </row>
    <row r="56" ht="15">
      <c r="Q56" s="25"/>
    </row>
    <row r="57" ht="15">
      <c r="Q57" s="25"/>
    </row>
    <row r="58" ht="15">
      <c r="Q58" s="25"/>
    </row>
    <row r="59" ht="15">
      <c r="Q59" s="25"/>
    </row>
  </sheetData>
  <sheetProtection/>
  <mergeCells count="4">
    <mergeCell ref="G2:I2"/>
    <mergeCell ref="H6:I6"/>
    <mergeCell ref="B13:H13"/>
    <mergeCell ref="B14:D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2021-08-06T07:18:20Z</cp:lastPrinted>
  <dcterms:created xsi:type="dcterms:W3CDTF">2003-05-16T10:10:29Z</dcterms:created>
  <dcterms:modified xsi:type="dcterms:W3CDTF">2022-01-14T10:56:37Z</dcterms:modified>
  <cp:category/>
  <cp:version/>
  <cp:contentType/>
  <cp:contentStatus/>
</cp:coreProperties>
</file>