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30" tabRatio="818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</sheets>
  <definedNames/>
  <calcPr fullCalcOnLoad="1"/>
</workbook>
</file>

<file path=xl/sharedStrings.xml><?xml version="1.0" encoding="utf-8"?>
<sst xmlns="http://schemas.openxmlformats.org/spreadsheetml/2006/main" count="414" uniqueCount="147">
  <si>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</si>
  <si>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</si>
  <si>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</si>
  <si>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</si>
  <si>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</si>
  <si>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</si>
  <si>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</si>
  <si>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</si>
  <si>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</si>
  <si>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</si>
  <si>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</si>
  <si>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</si>
  <si>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</si>
  <si>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</si>
  <si>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</si>
  <si>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</si>
  <si>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</si>
  <si>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</si>
  <si>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</si>
  <si>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</si>
  <si>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</si>
  <si>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</si>
  <si>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</si>
  <si>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</si>
  <si>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</si>
  <si>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</si>
  <si>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</si>
  <si>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</si>
  <si>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</si>
  <si>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</si>
  <si>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</si>
  <si>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</si>
  <si>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</si>
  <si>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</si>
  <si>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</si>
  <si>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</si>
  <si>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</si>
  <si>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Ilość sztuk w opakowaniu jednostkowym</t>
  </si>
  <si>
    <t>Oferowana ilość opakowań jednostkowych</t>
  </si>
  <si>
    <t>Cena brutto jednego opakowania jednostkowego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</si>
  <si>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</si>
  <si>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</si>
  <si>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</si>
  <si>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</si>
  <si>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</si>
  <si>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</si>
  <si>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</si>
  <si>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</si>
  <si>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</si>
  <si>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</si>
  <si>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</si>
  <si>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</si>
  <si>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</si>
  <si>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</si>
  <si>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</si>
  <si>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</si>
  <si>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</si>
  <si>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</si>
  <si>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</si>
  <si>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</si>
  <si>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</si>
  <si>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Kod EAN</t>
  </si>
  <si>
    <t>Ilość</t>
  </si>
  <si>
    <t>załącznik nr ….. do umowy</t>
  </si>
  <si>
    <t>100 mg</t>
  </si>
  <si>
    <t xml:space="preserve">Ilość </t>
  </si>
  <si>
    <t>20 mg</t>
  </si>
  <si>
    <t>Nazwa handlowa:
Dawka: 
Postać / Opakowanie:</t>
  </si>
  <si>
    <t>Oświadczamy, że zamówienie będziemy wykonywać do czasu wyczerpania kwoty wynagrodzenia umownego, nie dłużej jednak niż przez 18 miesięcy od dnia zawarcia umowy.</t>
  </si>
  <si>
    <t>sztuk</t>
  </si>
  <si>
    <t>Postać / Opakowanie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</si>
  <si>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</si>
  <si>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</si>
  <si>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</si>
  <si>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</si>
  <si>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</si>
  <si>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</si>
  <si>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</si>
  <si>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</si>
  <si>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*Jeżeli wykonawca nie poda tych informacji to Zamawiający przyjmie, że wykonawca nie zamierza powierzać żadnej części zamówienia podwykonawcy.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</si>
  <si>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</si>
  <si>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</si>
  <si>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</si>
  <si>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</si>
  <si>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</si>
  <si>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</si>
  <si>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</si>
  <si>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</si>
  <si>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** wymagany jeden podmiot odpowiedzialny</t>
  </si>
  <si>
    <t>koncentrat do sporządzania roztworu do infuzji, fiol.</t>
  </si>
  <si>
    <t xml:space="preserve">Oświadczamy, że oferowane przez nas  produkty lecznicze są dopuszczone do obrotu na terenie Polski na zasadach określonych w art. 3 lub 4a ustawy prawo farmaceutyczne. Jednocześnie oświadczamy, że na każdorazowe wezwanie Zamawiającego przedstawimy dokumenty dopuszczające do obrotu na terenie Polski. (dotyczy wykonawców oferujących produkty lecznicze) </t>
  </si>
  <si>
    <t>DFP.271.59.2021.BM</t>
  </si>
  <si>
    <t>Dostawa produktów leczniczych do Apteki Szpitala Uniwersyteckiego w Krakowie</t>
  </si>
  <si>
    <t xml:space="preserve">Pemetrexed* ^ </t>
  </si>
  <si>
    <t>proszek do sporządzania koncentratu roztworu do infuzji ; fiol.</t>
  </si>
  <si>
    <t>500 mg</t>
  </si>
  <si>
    <t>* wymagany jeden podmiot odpowiedzialny</t>
  </si>
  <si>
    <t>^ wykaz C Obwieszczenia MZ aktualny na dzień składania oferty</t>
  </si>
  <si>
    <t>Daratumumabum* **</t>
  </si>
  <si>
    <t>20 mg/ml, fiol a 5 ml</t>
  </si>
  <si>
    <t xml:space="preserve">koncentrat do sporządzania roztworu do infuzji   </t>
  </si>
  <si>
    <t>20 mg/ml, fiol a 20 ml</t>
  </si>
  <si>
    <t>*wykaz B Obwieszczenie MZ aktualny na dzień składania ofert, możliwość stosowania poza programem</t>
  </si>
  <si>
    <t xml:space="preserve">Doxorubicini hydrochloridum  ^ * </t>
  </si>
  <si>
    <t>2mg/ml, 5ml</t>
  </si>
  <si>
    <t>roztwór do wstrz. lub koncentrat do sporządzania roztworu do infuzji, fiol.</t>
  </si>
  <si>
    <t xml:space="preserve">Doxorubicini hydrochloridum ^ * </t>
  </si>
  <si>
    <t>2mg/ml, 25ml</t>
  </si>
  <si>
    <t xml:space="preserve"> 2 mg/ml, 100ml </t>
  </si>
  <si>
    <t>*wymagany jeden podmiot odpowiedzialny</t>
  </si>
  <si>
    <t>^ wykaz C Obwieszczenia MZ aktualny na dzień składania oferty; wymagane aby okres ważności fiolki po pierwszym otwaciu wynosił minimum 24 godziny -  informacje muszą być zawarte w Charakterystyce Produktu Leczniczego</t>
  </si>
  <si>
    <t xml:space="preserve">Vinorelbinum^ </t>
  </si>
  <si>
    <t>10 mg/ml; 1ml</t>
  </si>
  <si>
    <t>10 mg/ml; 5ml</t>
  </si>
  <si>
    <t xml:space="preserve">Chlorowodorek doksorubicyny w pegylowanych liposomach ^ </t>
  </si>
  <si>
    <t>2 mg/ml; 10ml</t>
  </si>
  <si>
    <t>koncentrat do sporządzania roztworu do infuzji</t>
  </si>
  <si>
    <t>^ wykaz C Obwieszczenia MZ aktualny na dzień składania oferty -wskazania m.in. w leczeniu pacjentów z progresją szpiczaka mnogiego w terapii skojarzonej z bortezomibem, którzy wcześniej otrzymali co najmniej jeden rzut leczenia i którzy już zostali poddani transplantacji szpiku lub się do niej nie kwalifikują.</t>
  </si>
  <si>
    <t>Calcii folinas ^ *</t>
  </si>
  <si>
    <t>10mg/ml; 5 ml</t>
  </si>
  <si>
    <t xml:space="preserve"> roztwór do wstrzykiwań i infuzji, fiol</t>
  </si>
  <si>
    <t>10mg/ml; 10 ml</t>
  </si>
  <si>
    <t>10mg/ml; 20 ml</t>
  </si>
  <si>
    <t>10mg/ml; 35 ml</t>
  </si>
  <si>
    <t>10mg/ml; 50 ml</t>
  </si>
  <si>
    <t>10mg/ml; 100 ml</t>
  </si>
  <si>
    <t>^ wykaz C Obwieszczenia Ministra Zdrowia aktualny na dzień składania oferty</t>
  </si>
  <si>
    <t>Filgrastim ^ *</t>
  </si>
  <si>
    <t xml:space="preserve">30 mln j.m.
/0,5 ml </t>
  </si>
  <si>
    <t>roztwór do wstrzykiwań lub infuzji, amp-strzyk</t>
  </si>
  <si>
    <t>48 mln j.m.
/0,8 ml lub 0,5 ml</t>
  </si>
  <si>
    <t>* Wymagany jeden podmiot odpowiedzialny</t>
  </si>
  <si>
    <t>Vinorelbinum ^*</t>
  </si>
  <si>
    <t>kaps</t>
  </si>
  <si>
    <t>Vinorelbinum ^ *</t>
  </si>
  <si>
    <t>30 mg</t>
  </si>
  <si>
    <t>Mesnum^</t>
  </si>
  <si>
    <t xml:space="preserve">100mg/ml;4 ml </t>
  </si>
  <si>
    <t>roztwór do wstrzykiwań, amp.</t>
  </si>
  <si>
    <t>Sugammadex</t>
  </si>
  <si>
    <t>0,2 g/ 2ml</t>
  </si>
  <si>
    <t>roztwór do wstrzykiwań; fiol.</t>
  </si>
  <si>
    <t>Ampicillin + Sulbactam*</t>
  </si>
  <si>
    <t>500 mg + 250 mg</t>
  </si>
  <si>
    <t xml:space="preserve">proszek do przyg. roztw. do wstrz. i inf. </t>
  </si>
  <si>
    <t>1000 mg + 500 mg</t>
  </si>
  <si>
    <t>2000 mg +1000 mg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</si>
</sst>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0"/>
    </font>
    <font>
      <sz val="8"/>
      <name val="Arial"/>
      <family val="2"/>
    </font>
    <font>
      <sz val="11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6" fontId="36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43" fillId="0" borderId="0" applyBorder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70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106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106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right" vertical="top" wrapText="1"/>
      <protection locked="0"/>
    </xf>
    <xf numFmtId="3" fontId="4" fillId="0" borderId="0" xfId="0" applyNumberFormat="1" applyFont="1" applyFill="1" applyAlignment="1" applyProtection="1">
      <alignment horizontal="right" vertical="top" wrapText="1"/>
      <protection locked="0"/>
    </xf>
    <xf numFmtId="3" fontId="5" fillId="0" borderId="11" xfId="55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justify" vertical="top" wrapText="1"/>
      <protection/>
    </xf>
    <xf numFmtId="3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7" fontId="4" fillId="33" borderId="10" xfId="47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177" fontId="50" fillId="0" borderId="10" xfId="44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7" fillId="0" borderId="10" xfId="97" applyFont="1" applyFill="1" applyBorder="1" applyAlignment="1">
      <alignment horizontal="center" vertical="center" wrapText="1"/>
      <protection/>
    </xf>
    <xf numFmtId="0" fontId="7" fillId="0" borderId="10" xfId="97" applyFont="1" applyBorder="1" applyAlignment="1">
      <alignment horizontal="center" vertical="center" wrapText="1"/>
      <protection/>
    </xf>
    <xf numFmtId="177" fontId="7" fillId="33" borderId="10" xfId="44" applyNumberFormat="1" applyFont="1" applyFill="1" applyBorder="1" applyAlignment="1">
      <alignment horizontal="center" vertical="center" wrapText="1"/>
    </xf>
    <xf numFmtId="0" fontId="52" fillId="0" borderId="10" xfId="97" applyFont="1" applyBorder="1" applyAlignment="1">
      <alignment horizontal="center" vertical="center" wrapText="1"/>
      <protection/>
    </xf>
    <xf numFmtId="177" fontId="52" fillId="33" borderId="10" xfId="44" applyNumberFormat="1" applyFont="1" applyFill="1" applyBorder="1" applyAlignment="1">
      <alignment horizontal="center" vertical="center" wrapText="1"/>
    </xf>
    <xf numFmtId="177" fontId="4" fillId="33" borderId="10" xfId="44" applyNumberFormat="1" applyFont="1" applyFill="1" applyBorder="1" applyAlignment="1">
      <alignment horizontal="center" vertical="center" wrapText="1"/>
    </xf>
    <xf numFmtId="177" fontId="50" fillId="33" borderId="10" xfId="44" applyNumberFormat="1" applyFont="1" applyFill="1" applyBorder="1" applyAlignment="1">
      <alignment horizontal="center" vertical="center" wrapText="1"/>
    </xf>
    <xf numFmtId="177" fontId="7" fillId="0" borderId="0" xfId="44" applyNumberFormat="1" applyFont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7" fontId="4" fillId="33" borderId="13" xfId="56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7" fillId="0" borderId="0" xfId="95" applyNumberFormat="1" applyFont="1" applyFill="1" applyBorder="1" applyAlignment="1">
      <alignment horizontal="left" vertical="top" wrapText="1"/>
      <protection/>
    </xf>
    <xf numFmtId="177" fontId="4" fillId="33" borderId="10" xfId="56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91" applyFont="1" applyBorder="1" applyAlignment="1">
      <alignment horizontal="center" vertical="center" wrapText="1"/>
      <protection/>
    </xf>
    <xf numFmtId="177" fontId="4" fillId="0" borderId="10" xfId="6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justify" vertical="top" wrapText="1"/>
      <protection/>
    </xf>
    <xf numFmtId="0" fontId="4" fillId="35" borderId="11" xfId="0" applyFont="1" applyFill="1" applyBorder="1" applyAlignment="1" applyProtection="1">
      <alignment horizontal="justify" vertical="top" wrapText="1"/>
      <protection/>
    </xf>
    <xf numFmtId="0" fontId="4" fillId="0" borderId="12" xfId="0" applyFont="1" applyBorder="1" applyAlignment="1">
      <alignment horizontal="justify" vertical="top" wrapText="1"/>
    </xf>
    <xf numFmtId="0" fontId="4" fillId="0" borderId="14" xfId="0" applyFont="1" applyFill="1" applyBorder="1" applyAlignment="1" applyProtection="1">
      <alignment horizontal="justify" vertical="top" wrapText="1"/>
      <protection locked="0"/>
    </xf>
    <xf numFmtId="0" fontId="4" fillId="0" borderId="14" xfId="0" applyFont="1" applyBorder="1" applyAlignment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Alignment="1">
      <alignment horizontal="justify" vertical="top" wrapText="1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 wrapText="1"/>
    </xf>
    <xf numFmtId="0" fontId="4" fillId="35" borderId="11" xfId="0" applyFont="1" applyFill="1" applyBorder="1" applyAlignment="1" applyProtection="1">
      <alignment horizontal="right" vertical="top" wrapText="1"/>
      <protection/>
    </xf>
    <xf numFmtId="0" fontId="4" fillId="0" borderId="12" xfId="0" applyFont="1" applyBorder="1" applyAlignment="1">
      <alignment horizontal="right" vertical="top" wrapText="1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0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</cellXfs>
  <cellStyles count="13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Normalny_Arkusz1" xfId="97"/>
    <cellStyle name="Obliczenia" xfId="98"/>
    <cellStyle name="Followed Hyperlink" xfId="99"/>
    <cellStyle name="Percent" xfId="100"/>
    <cellStyle name="Suma" xfId="101"/>
    <cellStyle name="Tekst objaśnienia" xfId="102"/>
    <cellStyle name="Tekst ostrzeżenia" xfId="103"/>
    <cellStyle name="Tytuł" xfId="104"/>
    <cellStyle name="Uwaga" xfId="105"/>
    <cellStyle name="Currency" xfId="106"/>
    <cellStyle name="Currency [0]" xfId="107"/>
    <cellStyle name="Walutowy 10" xfId="108"/>
    <cellStyle name="Walutowy 11" xfId="109"/>
    <cellStyle name="Walutowy 2" xfId="110"/>
    <cellStyle name="Walutowy 2 2" xfId="111"/>
    <cellStyle name="Walutowy 2 2 2" xfId="112"/>
    <cellStyle name="Walutowy 2 2 3" xfId="113"/>
    <cellStyle name="Walutowy 2 3" xfId="114"/>
    <cellStyle name="Walutowy 2 3 2" xfId="115"/>
    <cellStyle name="Walutowy 2 4" xfId="116"/>
    <cellStyle name="Walutowy 2 5" xfId="117"/>
    <cellStyle name="Walutowy 2 6" xfId="118"/>
    <cellStyle name="Walutowy 2 7" xfId="119"/>
    <cellStyle name="Walutowy 2 8" xfId="120"/>
    <cellStyle name="Walutowy 3" xfId="121"/>
    <cellStyle name="Walutowy 3 2" xfId="122"/>
    <cellStyle name="Walutowy 3 2 2" xfId="123"/>
    <cellStyle name="Walutowy 3 2 3" xfId="124"/>
    <cellStyle name="Walutowy 3 3" xfId="125"/>
    <cellStyle name="Walutowy 3 4" xfId="126"/>
    <cellStyle name="Walutowy 3 5" xfId="127"/>
    <cellStyle name="Walutowy 3 6" xfId="128"/>
    <cellStyle name="Walutowy 3 7" xfId="129"/>
    <cellStyle name="Walutowy 3 8" xfId="130"/>
    <cellStyle name="Walutowy 4" xfId="131"/>
    <cellStyle name="Walutowy 4 2" xfId="132"/>
    <cellStyle name="Walutowy 4 2 2" xfId="133"/>
    <cellStyle name="Walutowy 4 2 3" xfId="134"/>
    <cellStyle name="Walutowy 4 3" xfId="135"/>
    <cellStyle name="Walutowy 4 4" xfId="136"/>
    <cellStyle name="Walutowy 4 5" xfId="137"/>
    <cellStyle name="Walutowy 5" xfId="138"/>
    <cellStyle name="Walutowy 5 2" xfId="139"/>
    <cellStyle name="Walutowy 5 3" xfId="140"/>
    <cellStyle name="Walutowy 6" xfId="141"/>
    <cellStyle name="Walutowy 7" xfId="142"/>
    <cellStyle name="Walutowy 8" xfId="143"/>
    <cellStyle name="Walutowy 9" xfId="144"/>
    <cellStyle name="Zły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65"/>
  <sheetViews>
    <sheetView showGridLines="0" tabSelected="1" zoomScale="80" zoomScaleNormal="80" zoomScaleSheetLayoutView="85" zoomScalePageLayoutView="115" workbookViewId="0" topLeftCell="A37">
      <selection activeCell="D21" sqref="D21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50.25390625" style="19" customWidth="1"/>
    <col min="6" max="7" width="9.125" style="9" customWidth="1"/>
    <col min="8" max="8" width="31.00390625" style="9" customWidth="1"/>
    <col min="9" max="9" width="9.125" style="9" customWidth="1"/>
    <col min="10" max="10" width="26.75390625" style="9" customWidth="1"/>
    <col min="11" max="12" width="16.125" style="9" customWidth="1"/>
    <col min="13" max="16384" width="9.125" style="9" customWidth="1"/>
  </cols>
  <sheetData>
    <row r="1" ht="15">
      <c r="E1" s="7" t="s">
        <v>58</v>
      </c>
    </row>
    <row r="2" spans="3:5" ht="15">
      <c r="C2" s="18"/>
      <c r="D2" s="18" t="s">
        <v>56</v>
      </c>
      <c r="E2" s="18"/>
    </row>
    <row r="4" spans="3:4" ht="15">
      <c r="C4" s="9" t="s">
        <v>48</v>
      </c>
      <c r="D4" s="9" t="s">
        <v>91</v>
      </c>
    </row>
    <row r="6" spans="3:5" ht="15">
      <c r="C6" s="9" t="s">
        <v>47</v>
      </c>
      <c r="D6" s="74" t="s">
        <v>92</v>
      </c>
      <c r="E6" s="74"/>
    </row>
    <row r="8" spans="3:5" ht="15">
      <c r="C8" s="21" t="s">
        <v>43</v>
      </c>
      <c r="D8" s="87"/>
      <c r="E8" s="88"/>
    </row>
    <row r="9" spans="3:5" ht="15">
      <c r="C9" s="21" t="s">
        <v>49</v>
      </c>
      <c r="D9" s="89"/>
      <c r="E9" s="90"/>
    </row>
    <row r="10" spans="3:5" ht="15">
      <c r="C10" s="21" t="s">
        <v>42</v>
      </c>
      <c r="D10" s="78"/>
      <c r="E10" s="79"/>
    </row>
    <row r="11" spans="3:5" ht="15">
      <c r="C11" s="21" t="s">
        <v>50</v>
      </c>
      <c r="D11" s="78"/>
      <c r="E11" s="79"/>
    </row>
    <row r="12" spans="3:5" ht="15">
      <c r="C12" s="21" t="s">
        <v>51</v>
      </c>
      <c r="D12" s="78"/>
      <c r="E12" s="79"/>
    </row>
    <row r="13" spans="3:5" ht="15">
      <c r="C13" s="21" t="s">
        <v>52</v>
      </c>
      <c r="D13" s="78"/>
      <c r="E13" s="79"/>
    </row>
    <row r="14" spans="3:5" ht="15">
      <c r="C14" s="21" t="s">
        <v>53</v>
      </c>
      <c r="D14" s="78"/>
      <c r="E14" s="79"/>
    </row>
    <row r="15" spans="3:5" ht="15">
      <c r="C15" s="21" t="s">
        <v>54</v>
      </c>
      <c r="D15" s="78"/>
      <c r="E15" s="79"/>
    </row>
    <row r="16" spans="3:5" ht="15">
      <c r="C16" s="21" t="s">
        <v>55</v>
      </c>
      <c r="D16" s="78"/>
      <c r="E16" s="79"/>
    </row>
    <row r="17" spans="4:5" ht="15">
      <c r="D17" s="6"/>
      <c r="E17" s="22"/>
    </row>
    <row r="18" spans="2:5" ht="15" customHeight="1">
      <c r="B18" s="9" t="s">
        <v>3</v>
      </c>
      <c r="C18" s="80" t="s">
        <v>71</v>
      </c>
      <c r="D18" s="81"/>
      <c r="E18" s="82"/>
    </row>
    <row r="19" spans="4:5" ht="15">
      <c r="D19" s="1"/>
      <c r="E19" s="23"/>
    </row>
    <row r="20" spans="3:5" ht="21" customHeight="1">
      <c r="C20" s="5" t="s">
        <v>19</v>
      </c>
      <c r="D20" s="24" t="s">
        <v>2</v>
      </c>
      <c r="E20" s="6"/>
    </row>
    <row r="21" spans="3:5" ht="15">
      <c r="C21" s="21" t="s">
        <v>26</v>
      </c>
      <c r="D21" s="25">
        <f>'część (1)'!H$6</f>
        <v>0</v>
      </c>
      <c r="E21" s="26"/>
    </row>
    <row r="22" spans="3:5" ht="15">
      <c r="C22" s="21" t="s">
        <v>27</v>
      </c>
      <c r="D22" s="25">
        <f>'część (2)'!H$6</f>
        <v>0</v>
      </c>
      <c r="E22" s="26"/>
    </row>
    <row r="23" spans="3:5" ht="15">
      <c r="C23" s="21" t="s">
        <v>28</v>
      </c>
      <c r="D23" s="25">
        <f>'część (3)'!H$6</f>
        <v>0</v>
      </c>
      <c r="E23" s="26"/>
    </row>
    <row r="24" spans="3:5" ht="15">
      <c r="C24" s="21" t="s">
        <v>29</v>
      </c>
      <c r="D24" s="25">
        <f>'część (4)'!H$6</f>
        <v>0</v>
      </c>
      <c r="E24" s="26"/>
    </row>
    <row r="25" spans="3:5" ht="15">
      <c r="C25" s="21" t="s">
        <v>30</v>
      </c>
      <c r="D25" s="25">
        <f>'część (5)'!H$6</f>
        <v>0</v>
      </c>
      <c r="E25" s="26"/>
    </row>
    <row r="26" spans="3:5" ht="15">
      <c r="C26" s="21" t="s">
        <v>31</v>
      </c>
      <c r="D26" s="25">
        <f>'część (6)'!H$6</f>
        <v>0</v>
      </c>
      <c r="E26" s="26"/>
    </row>
    <row r="27" spans="3:5" ht="15">
      <c r="C27" s="21" t="s">
        <v>32</v>
      </c>
      <c r="D27" s="25">
        <f>'część (7)'!H$6</f>
        <v>0</v>
      </c>
      <c r="E27" s="26"/>
    </row>
    <row r="28" spans="3:5" ht="15">
      <c r="C28" s="21" t="s">
        <v>33</v>
      </c>
      <c r="D28" s="25">
        <f>'część (8)'!H$6</f>
        <v>0</v>
      </c>
      <c r="E28" s="26"/>
    </row>
    <row r="29" spans="3:5" ht="15">
      <c r="C29" s="21" t="s">
        <v>34</v>
      </c>
      <c r="D29" s="25">
        <f>'część (9)'!H$6</f>
        <v>0</v>
      </c>
      <c r="E29" s="26"/>
    </row>
    <row r="30" spans="3:5" ht="15">
      <c r="C30" s="21" t="s">
        <v>35</v>
      </c>
      <c r="D30" s="25">
        <f>'część (10)'!H$6</f>
        <v>0</v>
      </c>
      <c r="E30" s="26"/>
    </row>
    <row r="31" spans="3:5" ht="15">
      <c r="C31" s="21" t="s">
        <v>36</v>
      </c>
      <c r="D31" s="25">
        <f>'część (11)'!H$6</f>
        <v>0</v>
      </c>
      <c r="E31" s="26"/>
    </row>
    <row r="32" spans="4:5" ht="15">
      <c r="D32" s="36"/>
      <c r="E32" s="26"/>
    </row>
    <row r="33" spans="2:5" ht="34.5" customHeight="1">
      <c r="B33" s="9" t="s">
        <v>4</v>
      </c>
      <c r="C33" s="69" t="s">
        <v>72</v>
      </c>
      <c r="D33" s="69"/>
      <c r="E33" s="69"/>
    </row>
    <row r="34" spans="3:5" ht="50.25" customHeight="1">
      <c r="C34" s="70" t="s">
        <v>73</v>
      </c>
      <c r="D34" s="71"/>
      <c r="E34" s="40" t="s">
        <v>74</v>
      </c>
    </row>
    <row r="35" spans="3:5" ht="50.25" customHeight="1">
      <c r="C35" s="69" t="s">
        <v>75</v>
      </c>
      <c r="D35" s="69"/>
      <c r="E35" s="69"/>
    </row>
    <row r="36" spans="2:5" ht="31.5" customHeight="1">
      <c r="B36" s="9" t="s">
        <v>5</v>
      </c>
      <c r="C36" s="74" t="s">
        <v>76</v>
      </c>
      <c r="D36" s="74"/>
      <c r="E36" s="74"/>
    </row>
    <row r="37" spans="3:5" ht="33" customHeight="1">
      <c r="C37" s="70" t="s">
        <v>77</v>
      </c>
      <c r="D37" s="71"/>
      <c r="E37" s="40" t="s">
        <v>78</v>
      </c>
    </row>
    <row r="38" spans="3:5" ht="33" customHeight="1">
      <c r="C38" s="72" t="s">
        <v>79</v>
      </c>
      <c r="D38" s="73"/>
      <c r="E38" s="73"/>
    </row>
    <row r="39" spans="2:5" ht="18.75" customHeight="1">
      <c r="B39" s="9" t="s">
        <v>6</v>
      </c>
      <c r="C39" s="74" t="s">
        <v>80</v>
      </c>
      <c r="D39" s="74"/>
      <c r="E39" s="74"/>
    </row>
    <row r="40" spans="3:5" ht="94.5" customHeight="1">
      <c r="C40" s="83" t="s">
        <v>81</v>
      </c>
      <c r="D40" s="84"/>
      <c r="E40" s="40" t="s">
        <v>82</v>
      </c>
    </row>
    <row r="41" spans="3:5" ht="18.75" customHeight="1">
      <c r="C41" s="72" t="s">
        <v>83</v>
      </c>
      <c r="D41" s="73"/>
      <c r="E41" s="73"/>
    </row>
    <row r="42" spans="2:5" ht="32.25" customHeight="1">
      <c r="B42" s="9" t="s">
        <v>40</v>
      </c>
      <c r="C42" s="69" t="s">
        <v>84</v>
      </c>
      <c r="D42" s="69"/>
      <c r="E42" s="69"/>
    </row>
    <row r="43" spans="2:5" ht="16.5" customHeight="1">
      <c r="B43" s="9" t="s">
        <v>46</v>
      </c>
      <c r="C43" s="75" t="s">
        <v>85</v>
      </c>
      <c r="D43" s="74"/>
      <c r="E43" s="76"/>
    </row>
    <row r="44" spans="2:5" ht="36" customHeight="1">
      <c r="B44" s="9" t="s">
        <v>7</v>
      </c>
      <c r="C44" s="77" t="s">
        <v>68</v>
      </c>
      <c r="D44" s="77"/>
      <c r="E44" s="77"/>
    </row>
    <row r="45" spans="2:5" ht="48" customHeight="1">
      <c r="B45" s="9" t="s">
        <v>8</v>
      </c>
      <c r="C45" s="74" t="s">
        <v>90</v>
      </c>
      <c r="D45" s="74"/>
      <c r="E45" s="74"/>
    </row>
    <row r="46" spans="2:5" ht="33" customHeight="1">
      <c r="B46" s="9" t="s">
        <v>21</v>
      </c>
      <c r="C46" s="74" t="s">
        <v>24</v>
      </c>
      <c r="D46" s="75"/>
      <c r="E46" s="75"/>
    </row>
    <row r="47" spans="2:5" s="27" customFormat="1" ht="29.25" customHeight="1">
      <c r="B47" s="9" t="s">
        <v>45</v>
      </c>
      <c r="C47" s="74" t="s">
        <v>86</v>
      </c>
      <c r="D47" s="75"/>
      <c r="E47" s="75"/>
    </row>
    <row r="48" spans="2:5" s="27" customFormat="1" ht="35.25" customHeight="1">
      <c r="B48" s="9" t="s">
        <v>1</v>
      </c>
      <c r="C48" s="74" t="s">
        <v>41</v>
      </c>
      <c r="D48" s="75"/>
      <c r="E48" s="75"/>
    </row>
    <row r="49" spans="2:5" ht="18" customHeight="1">
      <c r="B49" s="29" t="s">
        <v>0</v>
      </c>
      <c r="C49" s="28" t="s">
        <v>9</v>
      </c>
      <c r="D49" s="28"/>
      <c r="E49" s="20"/>
    </row>
    <row r="50" spans="3:5" ht="18" customHeight="1">
      <c r="C50" s="1"/>
      <c r="D50" s="1"/>
      <c r="E50" s="7"/>
    </row>
    <row r="51" spans="3:5" ht="18" customHeight="1">
      <c r="C51" s="85" t="s">
        <v>22</v>
      </c>
      <c r="D51" s="91"/>
      <c r="E51" s="86"/>
    </row>
    <row r="52" spans="3:5" ht="18" customHeight="1">
      <c r="C52" s="85" t="s">
        <v>10</v>
      </c>
      <c r="D52" s="86"/>
      <c r="E52" s="21" t="s">
        <v>11</v>
      </c>
    </row>
    <row r="53" spans="3:5" ht="18" customHeight="1">
      <c r="C53" s="94"/>
      <c r="D53" s="95"/>
      <c r="E53" s="21"/>
    </row>
    <row r="54" spans="3:5" ht="18" customHeight="1">
      <c r="C54" s="94"/>
      <c r="D54" s="95"/>
      <c r="E54" s="21"/>
    </row>
    <row r="55" spans="3:5" ht="18" customHeight="1">
      <c r="C55" s="31" t="s">
        <v>12</v>
      </c>
      <c r="D55" s="31"/>
      <c r="E55" s="7"/>
    </row>
    <row r="56" spans="3:5" ht="18" customHeight="1">
      <c r="C56" s="85" t="s">
        <v>23</v>
      </c>
      <c r="D56" s="91"/>
      <c r="E56" s="86"/>
    </row>
    <row r="57" spans="3:5" ht="18" customHeight="1">
      <c r="C57" s="32" t="s">
        <v>10</v>
      </c>
      <c r="D57" s="30" t="s">
        <v>11</v>
      </c>
      <c r="E57" s="41" t="s">
        <v>13</v>
      </c>
    </row>
    <row r="58" spans="3:5" ht="18" customHeight="1">
      <c r="C58" s="33"/>
      <c r="D58" s="30"/>
      <c r="E58" s="34"/>
    </row>
    <row r="59" spans="3:5" ht="18" customHeight="1">
      <c r="C59" s="33"/>
      <c r="D59" s="30"/>
      <c r="E59" s="34"/>
    </row>
    <row r="60" spans="3:5" ht="18" customHeight="1">
      <c r="C60" s="31"/>
      <c r="D60" s="31"/>
      <c r="E60" s="7"/>
    </row>
    <row r="61" spans="3:5" ht="18" customHeight="1">
      <c r="C61" s="85" t="s">
        <v>25</v>
      </c>
      <c r="D61" s="91"/>
      <c r="E61" s="86"/>
    </row>
    <row r="62" spans="3:5" ht="18" customHeight="1">
      <c r="C62" s="92" t="s">
        <v>14</v>
      </c>
      <c r="D62" s="92"/>
      <c r="E62" s="21" t="s">
        <v>87</v>
      </c>
    </row>
    <row r="63" spans="3:5" ht="18" customHeight="1">
      <c r="C63" s="88"/>
      <c r="D63" s="88"/>
      <c r="E63" s="21"/>
    </row>
    <row r="64" ht="34.5" customHeight="1"/>
    <row r="65" spans="3:5" ht="21" customHeight="1">
      <c r="C65" s="93"/>
      <c r="D65" s="82"/>
      <c r="E65" s="82"/>
    </row>
  </sheetData>
  <sheetProtection/>
  <mergeCells count="36">
    <mergeCell ref="D15:E15"/>
    <mergeCell ref="D9:E9"/>
    <mergeCell ref="C51:E51"/>
    <mergeCell ref="C62:D62"/>
    <mergeCell ref="C63:D63"/>
    <mergeCell ref="C65:E65"/>
    <mergeCell ref="C53:D53"/>
    <mergeCell ref="C54:D54"/>
    <mergeCell ref="C56:E56"/>
    <mergeCell ref="C61:E61"/>
    <mergeCell ref="C40:D40"/>
    <mergeCell ref="C41:E41"/>
    <mergeCell ref="C45:E45"/>
    <mergeCell ref="C52:D52"/>
    <mergeCell ref="D6:E6"/>
    <mergeCell ref="D13:E13"/>
    <mergeCell ref="D11:E11"/>
    <mergeCell ref="D14:E14"/>
    <mergeCell ref="D8:E8"/>
    <mergeCell ref="D16:E16"/>
    <mergeCell ref="C48:E48"/>
    <mergeCell ref="C39:E39"/>
    <mergeCell ref="C42:E42"/>
    <mergeCell ref="C43:E43"/>
    <mergeCell ref="C44:E44"/>
    <mergeCell ref="D10:E10"/>
    <mergeCell ref="D12:E12"/>
    <mergeCell ref="C46:E46"/>
    <mergeCell ref="C47:E47"/>
    <mergeCell ref="C18:E18"/>
    <mergeCell ref="C33:E33"/>
    <mergeCell ref="C34:D34"/>
    <mergeCell ref="C35:E35"/>
    <mergeCell ref="C38:E38"/>
    <mergeCell ref="C36:E36"/>
    <mergeCell ref="C37:D3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90" zoomScaleNormal="90" zoomScalePageLayoutView="85" workbookViewId="0" topLeftCell="A4">
      <selection activeCell="D31" sqref="D31"/>
    </sheetView>
  </sheetViews>
  <sheetFormatPr defaultColWidth="9.00390625" defaultRowHeight="12.75"/>
  <cols>
    <col min="1" max="1" width="5.375" style="1" customWidth="1"/>
    <col min="2" max="2" width="25.125" style="1" customWidth="1"/>
    <col min="3" max="3" width="32.875" style="1" customWidth="1"/>
    <col min="4" max="4" width="35.875" style="1" customWidth="1"/>
    <col min="5" max="5" width="12.25390625" style="23" customWidth="1"/>
    <col min="6" max="6" width="10.75390625" style="1" customWidth="1"/>
    <col min="7" max="7" width="36.125" style="1" customWidth="1"/>
    <col min="8" max="8" width="30.25390625" style="1" customWidth="1"/>
    <col min="9" max="9" width="17.625" style="1" customWidth="1"/>
    <col min="10" max="10" width="26.75390625" style="1" customWidth="1"/>
    <col min="11" max="11" width="16.125" style="1" customWidth="1"/>
    <col min="12" max="12" width="15.75390625" style="1" customWidth="1"/>
    <col min="13" max="14" width="16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DFP.271.59.2021.BM</v>
      </c>
      <c r="N1" s="35" t="s">
        <v>59</v>
      </c>
      <c r="S1" s="2"/>
      <c r="T1" s="2"/>
    </row>
    <row r="2" spans="7:9" ht="15">
      <c r="G2" s="81"/>
      <c r="H2" s="81"/>
      <c r="I2" s="81"/>
    </row>
    <row r="3" ht="15">
      <c r="N3" s="35" t="s">
        <v>63</v>
      </c>
    </row>
    <row r="4" spans="2:17" ht="15">
      <c r="B4" s="4" t="s">
        <v>15</v>
      </c>
      <c r="C4" s="5">
        <v>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2</v>
      </c>
      <c r="H6" s="96">
        <f>SUM(N11:N11)</f>
        <v>0</v>
      </c>
      <c r="I6" s="97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7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38"/>
      <c r="Q9" s="1"/>
    </row>
    <row r="10" spans="1:14" s="4" customFormat="1" ht="74.25" customHeight="1">
      <c r="A10" s="5" t="s">
        <v>44</v>
      </c>
      <c r="B10" s="5" t="s">
        <v>16</v>
      </c>
      <c r="C10" s="5" t="s">
        <v>17</v>
      </c>
      <c r="D10" s="5" t="s">
        <v>57</v>
      </c>
      <c r="E10" s="39" t="s">
        <v>62</v>
      </c>
      <c r="F10" s="14"/>
      <c r="G10" s="5" t="str">
        <f>"Nazwa handlowa /
"&amp;C10&amp;" / 
"&amp;D10</f>
        <v>Nazwa handlowa /
Dawka / 
Postać /Opakowanie</v>
      </c>
      <c r="H10" s="5" t="s">
        <v>60</v>
      </c>
      <c r="I10" s="5" t="str">
        <f>B10</f>
        <v>Skład</v>
      </c>
      <c r="J10" s="5" t="s">
        <v>61</v>
      </c>
      <c r="K10" s="5" t="s">
        <v>37</v>
      </c>
      <c r="L10" s="5" t="s">
        <v>38</v>
      </c>
      <c r="M10" s="5" t="s">
        <v>39</v>
      </c>
      <c r="N10" s="5" t="s">
        <v>18</v>
      </c>
    </row>
    <row r="11" spans="1:14" ht="45">
      <c r="A11" s="21" t="s">
        <v>3</v>
      </c>
      <c r="B11" s="43" t="s">
        <v>136</v>
      </c>
      <c r="C11" s="66" t="s">
        <v>137</v>
      </c>
      <c r="D11" s="43" t="s">
        <v>138</v>
      </c>
      <c r="E11" s="55">
        <v>4500</v>
      </c>
      <c r="F11" s="44" t="s">
        <v>69</v>
      </c>
      <c r="G11" s="15" t="s">
        <v>67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spans="2:6" ht="32.25" customHeight="1">
      <c r="B13" s="108" t="s">
        <v>97</v>
      </c>
      <c r="C13" s="105"/>
      <c r="D13" s="105"/>
      <c r="E13" s="105"/>
      <c r="F13" s="105"/>
    </row>
    <row r="14" spans="2:4" ht="15">
      <c r="B14" s="81"/>
      <c r="C14" s="101"/>
      <c r="D14" s="101"/>
    </row>
  </sheetData>
  <sheetProtection/>
  <mergeCells count="4">
    <mergeCell ref="G2:I2"/>
    <mergeCell ref="H6:I6"/>
    <mergeCell ref="B13:F13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90" zoomScaleNormal="90" zoomScalePageLayoutView="85" workbookViewId="0" topLeftCell="A4">
      <selection activeCell="B11" sqref="B11:E11"/>
    </sheetView>
  </sheetViews>
  <sheetFormatPr defaultColWidth="9.00390625" defaultRowHeight="12.75"/>
  <cols>
    <col min="1" max="1" width="5.375" style="1" customWidth="1"/>
    <col min="2" max="2" width="25.125" style="1" customWidth="1"/>
    <col min="3" max="3" width="32.875" style="1" customWidth="1"/>
    <col min="4" max="4" width="35.875" style="1" customWidth="1"/>
    <col min="5" max="5" width="12.25390625" style="23" customWidth="1"/>
    <col min="6" max="6" width="10.75390625" style="1" customWidth="1"/>
    <col min="7" max="7" width="36.125" style="1" customWidth="1"/>
    <col min="8" max="8" width="30.25390625" style="1" customWidth="1"/>
    <col min="9" max="9" width="17.625" style="1" customWidth="1"/>
    <col min="10" max="10" width="26.75390625" style="1" customWidth="1"/>
    <col min="11" max="11" width="16.125" style="1" customWidth="1"/>
    <col min="12" max="12" width="15.75390625" style="1" customWidth="1"/>
    <col min="13" max="14" width="16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DFP.271.59.2021.BM</v>
      </c>
      <c r="N1" s="35" t="s">
        <v>59</v>
      </c>
      <c r="S1" s="2"/>
      <c r="T1" s="2"/>
    </row>
    <row r="2" spans="7:9" ht="15">
      <c r="G2" s="81"/>
      <c r="H2" s="81"/>
      <c r="I2" s="81"/>
    </row>
    <row r="3" ht="15">
      <c r="N3" s="35" t="s">
        <v>63</v>
      </c>
    </row>
    <row r="4" spans="2:17" ht="15">
      <c r="B4" s="4" t="s">
        <v>15</v>
      </c>
      <c r="C4" s="5">
        <v>10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2</v>
      </c>
      <c r="H6" s="96">
        <f>SUM(N11:N11)</f>
        <v>0</v>
      </c>
      <c r="I6" s="97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7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38"/>
      <c r="Q9" s="1"/>
    </row>
    <row r="10" spans="1:14" s="4" customFormat="1" ht="74.25" customHeight="1">
      <c r="A10" s="5" t="s">
        <v>44</v>
      </c>
      <c r="B10" s="5" t="s">
        <v>16</v>
      </c>
      <c r="C10" s="5" t="s">
        <v>17</v>
      </c>
      <c r="D10" s="5" t="s">
        <v>57</v>
      </c>
      <c r="E10" s="39" t="s">
        <v>62</v>
      </c>
      <c r="F10" s="14"/>
      <c r="G10" s="5" t="str">
        <f>"Nazwa handlowa /
"&amp;C10&amp;" / 
"&amp;D10</f>
        <v>Nazwa handlowa /
Dawka / 
Postać /Opakowanie</v>
      </c>
      <c r="H10" s="5" t="s">
        <v>60</v>
      </c>
      <c r="I10" s="5" t="str">
        <f>B10</f>
        <v>Skład</v>
      </c>
      <c r="J10" s="5" t="s">
        <v>61</v>
      </c>
      <c r="K10" s="5" t="s">
        <v>37</v>
      </c>
      <c r="L10" s="5" t="s">
        <v>38</v>
      </c>
      <c r="M10" s="5" t="s">
        <v>39</v>
      </c>
      <c r="N10" s="5" t="s">
        <v>18</v>
      </c>
    </row>
    <row r="11" spans="1:14" ht="45">
      <c r="A11" s="21" t="s">
        <v>3</v>
      </c>
      <c r="B11" s="67" t="s">
        <v>139</v>
      </c>
      <c r="C11" s="67" t="s">
        <v>140</v>
      </c>
      <c r="D11" s="67" t="s">
        <v>141</v>
      </c>
      <c r="E11" s="68">
        <v>6300</v>
      </c>
      <c r="F11" s="44" t="s">
        <v>69</v>
      </c>
      <c r="G11" s="15" t="s">
        <v>67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spans="2:6" ht="32.25" customHeight="1">
      <c r="B13" s="108"/>
      <c r="C13" s="105"/>
      <c r="D13" s="105"/>
      <c r="E13" s="105"/>
      <c r="F13" s="105"/>
    </row>
    <row r="14" spans="2:4" ht="15">
      <c r="B14" s="81"/>
      <c r="C14" s="101"/>
      <c r="D14" s="101"/>
    </row>
  </sheetData>
  <sheetProtection/>
  <mergeCells count="4">
    <mergeCell ref="G2:I2"/>
    <mergeCell ref="H6:I6"/>
    <mergeCell ref="B13:F13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="90" zoomScaleNormal="90" zoomScalePageLayoutView="80" workbookViewId="0" topLeftCell="A1">
      <selection activeCell="C21" sqref="C21"/>
    </sheetView>
  </sheetViews>
  <sheetFormatPr defaultColWidth="9.00390625" defaultRowHeight="12.75"/>
  <cols>
    <col min="1" max="1" width="5.375" style="1" customWidth="1"/>
    <col min="2" max="2" width="22.375" style="1" customWidth="1"/>
    <col min="3" max="3" width="24.625" style="1" customWidth="1"/>
    <col min="4" max="4" width="28.625" style="1" customWidth="1"/>
    <col min="5" max="5" width="12.25390625" style="23" customWidth="1"/>
    <col min="6" max="6" width="10.75390625" style="1" customWidth="1"/>
    <col min="7" max="7" width="36.125" style="1" customWidth="1"/>
    <col min="8" max="8" width="30.25390625" style="1" customWidth="1"/>
    <col min="9" max="9" width="17.625" style="1" customWidth="1"/>
    <col min="10" max="10" width="26.75390625" style="1" customWidth="1"/>
    <col min="11" max="11" width="16.125" style="1" customWidth="1"/>
    <col min="12" max="12" width="15.75390625" style="1" customWidth="1"/>
    <col min="13" max="14" width="16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DFP.271.59.2021.BM</v>
      </c>
      <c r="N1" s="35" t="s">
        <v>59</v>
      </c>
      <c r="S1" s="2"/>
      <c r="T1" s="2"/>
    </row>
    <row r="2" spans="7:9" ht="15">
      <c r="G2" s="81"/>
      <c r="H2" s="81"/>
      <c r="I2" s="81"/>
    </row>
    <row r="3" ht="15">
      <c r="N3" s="35" t="s">
        <v>63</v>
      </c>
    </row>
    <row r="4" spans="2:17" ht="15">
      <c r="B4" s="4" t="s">
        <v>15</v>
      </c>
      <c r="C4" s="5">
        <v>11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2</v>
      </c>
      <c r="H6" s="96">
        <f>SUM(N11:N13)</f>
        <v>0</v>
      </c>
      <c r="I6" s="97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7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38"/>
      <c r="Q9" s="1"/>
    </row>
    <row r="10" spans="1:14" s="4" customFormat="1" ht="74.25" customHeight="1">
      <c r="A10" s="5" t="s">
        <v>44</v>
      </c>
      <c r="B10" s="5" t="s">
        <v>16</v>
      </c>
      <c r="C10" s="5" t="s">
        <v>17</v>
      </c>
      <c r="D10" s="5" t="s">
        <v>57</v>
      </c>
      <c r="E10" s="39" t="s">
        <v>65</v>
      </c>
      <c r="F10" s="14"/>
      <c r="G10" s="5" t="str">
        <f>"Nazwa handlowa /
"&amp;C10&amp;" / 
"&amp;D10</f>
        <v>Nazwa handlowa /
Dawka / 
Postać /Opakowanie</v>
      </c>
      <c r="H10" s="5" t="s">
        <v>60</v>
      </c>
      <c r="I10" s="5" t="str">
        <f>B10</f>
        <v>Skład</v>
      </c>
      <c r="J10" s="5" t="s">
        <v>61</v>
      </c>
      <c r="K10" s="5" t="s">
        <v>37</v>
      </c>
      <c r="L10" s="5" t="s">
        <v>38</v>
      </c>
      <c r="M10" s="5" t="s">
        <v>39</v>
      </c>
      <c r="N10" s="5" t="s">
        <v>18</v>
      </c>
    </row>
    <row r="11" spans="1:14" ht="45">
      <c r="A11" s="21" t="s">
        <v>3</v>
      </c>
      <c r="B11" s="43" t="s">
        <v>142</v>
      </c>
      <c r="C11" s="43" t="s">
        <v>143</v>
      </c>
      <c r="D11" s="43" t="s">
        <v>144</v>
      </c>
      <c r="E11" s="44">
        <v>10000</v>
      </c>
      <c r="F11" s="55" t="s">
        <v>69</v>
      </c>
      <c r="G11" s="15" t="s">
        <v>67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4" ht="45">
      <c r="A12" s="21" t="s">
        <v>4</v>
      </c>
      <c r="B12" s="43" t="s">
        <v>142</v>
      </c>
      <c r="C12" s="43" t="s">
        <v>145</v>
      </c>
      <c r="D12" s="43" t="s">
        <v>144</v>
      </c>
      <c r="E12" s="44">
        <v>30000</v>
      </c>
      <c r="F12" s="55" t="s">
        <v>69</v>
      </c>
      <c r="G12" s="15" t="s">
        <v>67</v>
      </c>
      <c r="H12" s="15"/>
      <c r="I12" s="15"/>
      <c r="J12" s="16"/>
      <c r="K12" s="15"/>
      <c r="L12" s="15"/>
      <c r="M12" s="15"/>
      <c r="N12" s="17">
        <f>ROUND(L12*ROUND(M12,2),2)</f>
        <v>0</v>
      </c>
    </row>
    <row r="13" spans="1:14" ht="45">
      <c r="A13" s="21" t="s">
        <v>5</v>
      </c>
      <c r="B13" s="43" t="s">
        <v>142</v>
      </c>
      <c r="C13" s="43" t="s">
        <v>146</v>
      </c>
      <c r="D13" s="43" t="s">
        <v>144</v>
      </c>
      <c r="E13" s="44">
        <v>7200</v>
      </c>
      <c r="F13" s="56" t="s">
        <v>69</v>
      </c>
      <c r="G13" s="15" t="s">
        <v>67</v>
      </c>
      <c r="H13" s="15"/>
      <c r="I13" s="15"/>
      <c r="J13" s="16"/>
      <c r="K13" s="15"/>
      <c r="L13" s="15"/>
      <c r="M13" s="15"/>
      <c r="N13" s="17">
        <f>ROUND(L13*ROUND(M13,2),2)</f>
        <v>0</v>
      </c>
    </row>
    <row r="15" spans="2:6" ht="34.5" customHeight="1">
      <c r="B15" s="104" t="s">
        <v>96</v>
      </c>
      <c r="C15" s="105"/>
      <c r="D15" s="105"/>
      <c r="E15" s="105"/>
      <c r="F15" s="57"/>
    </row>
    <row r="16" spans="2:6" ht="35.25" customHeight="1">
      <c r="B16" s="104"/>
      <c r="C16" s="105"/>
      <c r="D16" s="105"/>
      <c r="E16" s="105"/>
      <c r="F16" s="105"/>
    </row>
    <row r="17" spans="2:4" ht="15">
      <c r="B17" s="81"/>
      <c r="C17" s="101"/>
      <c r="D17" s="101"/>
    </row>
  </sheetData>
  <sheetProtection/>
  <mergeCells count="5">
    <mergeCell ref="G2:I2"/>
    <mergeCell ref="H6:I6"/>
    <mergeCell ref="B15:E15"/>
    <mergeCell ref="B16:F16"/>
    <mergeCell ref="B17:D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90" zoomScaleNormal="90" zoomScalePageLayoutView="85" workbookViewId="0" topLeftCell="A1">
      <selection activeCell="B15" sqref="B14:G15"/>
    </sheetView>
  </sheetViews>
  <sheetFormatPr defaultColWidth="9.00390625" defaultRowHeight="12.75"/>
  <cols>
    <col min="1" max="1" width="5.375" style="1" customWidth="1"/>
    <col min="2" max="2" width="17.875" style="1" customWidth="1"/>
    <col min="3" max="3" width="19.00390625" style="1" customWidth="1"/>
    <col min="4" max="4" width="22.375" style="1" customWidth="1"/>
    <col min="5" max="5" width="12.25390625" style="23" customWidth="1"/>
    <col min="6" max="6" width="10.75390625" style="1" customWidth="1"/>
    <col min="7" max="7" width="36.125" style="1" customWidth="1"/>
    <col min="8" max="8" width="30.25390625" style="1" customWidth="1"/>
    <col min="9" max="9" width="17.625" style="1" customWidth="1"/>
    <col min="10" max="10" width="26.75390625" style="1" customWidth="1"/>
    <col min="11" max="11" width="16.125" style="1" customWidth="1"/>
    <col min="12" max="12" width="15.75390625" style="1" customWidth="1"/>
    <col min="13" max="14" width="16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DFP.271.59.2021.BM</v>
      </c>
      <c r="N1" s="35" t="s">
        <v>59</v>
      </c>
      <c r="S1" s="2"/>
      <c r="T1" s="2"/>
    </row>
    <row r="2" spans="7:9" ht="15">
      <c r="G2" s="81"/>
      <c r="H2" s="81"/>
      <c r="I2" s="81"/>
    </row>
    <row r="3" ht="15">
      <c r="N3" s="35" t="s">
        <v>63</v>
      </c>
    </row>
    <row r="4" spans="2:17" ht="15">
      <c r="B4" s="4" t="s">
        <v>15</v>
      </c>
      <c r="C4" s="5">
        <v>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2</v>
      </c>
      <c r="H6" s="96">
        <f>SUM(N11:N12)</f>
        <v>0</v>
      </c>
      <c r="I6" s="97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7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38"/>
      <c r="Q9" s="1"/>
    </row>
    <row r="10" spans="1:14" s="4" customFormat="1" ht="74.25" customHeight="1">
      <c r="A10" s="5" t="s">
        <v>44</v>
      </c>
      <c r="B10" s="5" t="s">
        <v>16</v>
      </c>
      <c r="C10" s="5" t="s">
        <v>17</v>
      </c>
      <c r="D10" s="5" t="s">
        <v>57</v>
      </c>
      <c r="E10" s="39" t="s">
        <v>65</v>
      </c>
      <c r="F10" s="14"/>
      <c r="G10" s="5" t="str">
        <f>"Nazwa handlowa /
"&amp;C10&amp;" / 
"&amp;D10</f>
        <v>Nazwa handlowa /
Dawka / 
Postać /Opakowanie</v>
      </c>
      <c r="H10" s="5" t="s">
        <v>60</v>
      </c>
      <c r="I10" s="5" t="str">
        <f>B10</f>
        <v>Skład</v>
      </c>
      <c r="J10" s="5" t="s">
        <v>61</v>
      </c>
      <c r="K10" s="5" t="s">
        <v>37</v>
      </c>
      <c r="L10" s="5" t="s">
        <v>38</v>
      </c>
      <c r="M10" s="5" t="s">
        <v>39</v>
      </c>
      <c r="N10" s="5" t="s">
        <v>18</v>
      </c>
    </row>
    <row r="11" spans="1:14" ht="87.75" customHeight="1">
      <c r="A11" s="21" t="s">
        <v>3</v>
      </c>
      <c r="B11" s="43" t="s">
        <v>93</v>
      </c>
      <c r="C11" s="43" t="s">
        <v>64</v>
      </c>
      <c r="D11" s="43" t="s">
        <v>94</v>
      </c>
      <c r="E11" s="44">
        <v>360</v>
      </c>
      <c r="F11" s="44" t="s">
        <v>69</v>
      </c>
      <c r="G11" s="15" t="s">
        <v>67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4" ht="87" customHeight="1">
      <c r="A12" s="21" t="s">
        <v>4</v>
      </c>
      <c r="B12" s="42" t="s">
        <v>93</v>
      </c>
      <c r="C12" s="42" t="s">
        <v>95</v>
      </c>
      <c r="D12" s="42" t="s">
        <v>94</v>
      </c>
      <c r="E12" s="44">
        <v>100</v>
      </c>
      <c r="F12" s="44" t="s">
        <v>69</v>
      </c>
      <c r="G12" s="15" t="s">
        <v>67</v>
      </c>
      <c r="H12" s="15"/>
      <c r="I12" s="15"/>
      <c r="J12" s="16"/>
      <c r="K12" s="15"/>
      <c r="L12" s="15"/>
      <c r="M12" s="15"/>
      <c r="N12" s="17">
        <f>ROUND(L12*ROUND(M12,2),2)</f>
        <v>0</v>
      </c>
    </row>
    <row r="13" spans="2:4" ht="45" customHeight="1">
      <c r="B13" s="81"/>
      <c r="C13" s="82"/>
      <c r="D13" s="82"/>
    </row>
    <row r="14" spans="2:7" ht="15">
      <c r="B14" s="98" t="s">
        <v>96</v>
      </c>
      <c r="C14" s="99"/>
      <c r="D14" s="99"/>
      <c r="E14" s="99"/>
      <c r="F14" s="45"/>
      <c r="G14" s="45"/>
    </row>
    <row r="15" spans="2:7" ht="15">
      <c r="B15" s="100" t="s">
        <v>97</v>
      </c>
      <c r="C15" s="99"/>
      <c r="D15" s="99"/>
      <c r="E15" s="99"/>
      <c r="F15" s="99"/>
      <c r="G15" s="99"/>
    </row>
    <row r="16" spans="2:7" ht="15">
      <c r="B16" s="9"/>
      <c r="C16" s="9"/>
      <c r="D16" s="9"/>
      <c r="E16" s="19"/>
      <c r="F16" s="9"/>
      <c r="G16" s="9"/>
    </row>
  </sheetData>
  <sheetProtection/>
  <mergeCells count="5">
    <mergeCell ref="G2:I2"/>
    <mergeCell ref="H6:I6"/>
    <mergeCell ref="B13:D13"/>
    <mergeCell ref="B14:E14"/>
    <mergeCell ref="B15:G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90" zoomScaleNormal="90" zoomScalePageLayoutView="85" workbookViewId="0" topLeftCell="A1">
      <selection activeCell="D22" sqref="D21:D22"/>
    </sheetView>
  </sheetViews>
  <sheetFormatPr defaultColWidth="9.00390625" defaultRowHeight="12.75"/>
  <cols>
    <col min="1" max="1" width="5.375" style="1" customWidth="1"/>
    <col min="2" max="2" width="35.875" style="1" customWidth="1"/>
    <col min="3" max="3" width="18.625" style="1" customWidth="1"/>
    <col min="4" max="4" width="35.875" style="1" customWidth="1"/>
    <col min="5" max="5" width="12.25390625" style="23" customWidth="1"/>
    <col min="6" max="6" width="10.75390625" style="1" customWidth="1"/>
    <col min="7" max="7" width="36.125" style="1" customWidth="1"/>
    <col min="8" max="8" width="30.25390625" style="1" customWidth="1"/>
    <col min="9" max="9" width="17.625" style="1" customWidth="1"/>
    <col min="10" max="10" width="26.75390625" style="1" customWidth="1"/>
    <col min="11" max="11" width="16.125" style="1" customWidth="1"/>
    <col min="12" max="12" width="15.75390625" style="1" customWidth="1"/>
    <col min="13" max="14" width="16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DFP.271.59.2021.BM</v>
      </c>
      <c r="N1" s="35" t="s">
        <v>59</v>
      </c>
      <c r="S1" s="2"/>
      <c r="T1" s="2"/>
    </row>
    <row r="2" spans="7:9" ht="15">
      <c r="G2" s="81"/>
      <c r="H2" s="81"/>
      <c r="I2" s="81"/>
    </row>
    <row r="3" ht="15">
      <c r="N3" s="35" t="s">
        <v>63</v>
      </c>
    </row>
    <row r="4" spans="2:17" ht="15">
      <c r="B4" s="4" t="s">
        <v>15</v>
      </c>
      <c r="C4" s="5">
        <v>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2</v>
      </c>
      <c r="H6" s="96">
        <f>SUM(N11:N12)</f>
        <v>0</v>
      </c>
      <c r="I6" s="97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7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38"/>
      <c r="Q9" s="1"/>
    </row>
    <row r="10" spans="1:14" s="4" customFormat="1" ht="74.25" customHeight="1">
      <c r="A10" s="5" t="s">
        <v>44</v>
      </c>
      <c r="B10" s="5" t="s">
        <v>16</v>
      </c>
      <c r="C10" s="5" t="s">
        <v>17</v>
      </c>
      <c r="D10" s="5" t="s">
        <v>57</v>
      </c>
      <c r="E10" s="39" t="s">
        <v>65</v>
      </c>
      <c r="F10" s="14"/>
      <c r="G10" s="5" t="str">
        <f>"Nazwa handlowa /
"&amp;C10&amp;" / 
"&amp;D10</f>
        <v>Nazwa handlowa /
Dawka / 
Postać /Opakowanie</v>
      </c>
      <c r="H10" s="5" t="s">
        <v>60</v>
      </c>
      <c r="I10" s="5" t="str">
        <f>B10</f>
        <v>Skład</v>
      </c>
      <c r="J10" s="5" t="s">
        <v>61</v>
      </c>
      <c r="K10" s="5" t="s">
        <v>37</v>
      </c>
      <c r="L10" s="5" t="s">
        <v>38</v>
      </c>
      <c r="M10" s="5" t="s">
        <v>39</v>
      </c>
      <c r="N10" s="5" t="s">
        <v>18</v>
      </c>
    </row>
    <row r="11" spans="1:14" ht="45">
      <c r="A11" s="21" t="s">
        <v>3</v>
      </c>
      <c r="B11" s="43" t="s">
        <v>98</v>
      </c>
      <c r="C11" s="43" t="s">
        <v>99</v>
      </c>
      <c r="D11" s="43" t="s">
        <v>100</v>
      </c>
      <c r="E11" s="46">
        <v>1000</v>
      </c>
      <c r="F11" s="46" t="s">
        <v>69</v>
      </c>
      <c r="G11" s="15" t="s">
        <v>67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4</v>
      </c>
      <c r="B12" s="43" t="s">
        <v>98</v>
      </c>
      <c r="C12" s="43" t="s">
        <v>101</v>
      </c>
      <c r="D12" s="43" t="s">
        <v>100</v>
      </c>
      <c r="E12" s="46">
        <v>1200</v>
      </c>
      <c r="F12" s="46" t="s">
        <v>69</v>
      </c>
      <c r="G12" s="15" t="s">
        <v>67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2:4" ht="63.75" customHeight="1">
      <c r="B13" s="81"/>
      <c r="C13" s="101"/>
      <c r="D13" s="101"/>
    </row>
    <row r="14" spans="2:9" ht="15">
      <c r="B14" s="49" t="s">
        <v>102</v>
      </c>
      <c r="C14" s="47"/>
      <c r="E14" s="48"/>
      <c r="G14" s="48"/>
      <c r="H14" s="47"/>
      <c r="I14" s="47"/>
    </row>
    <row r="15" spans="2:9" ht="15">
      <c r="B15" s="102" t="s">
        <v>88</v>
      </c>
      <c r="C15" s="103"/>
      <c r="D15" s="103"/>
      <c r="H15" s="47"/>
      <c r="I15" s="47"/>
    </row>
  </sheetData>
  <sheetProtection/>
  <mergeCells count="4">
    <mergeCell ref="G2:I2"/>
    <mergeCell ref="H6:I6"/>
    <mergeCell ref="B13:D13"/>
    <mergeCell ref="B15:D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="90" zoomScaleNormal="90" zoomScalePageLayoutView="80" workbookViewId="0" topLeftCell="A1">
      <selection activeCell="F14" sqref="F14"/>
    </sheetView>
  </sheetViews>
  <sheetFormatPr defaultColWidth="9.00390625" defaultRowHeight="12.75"/>
  <cols>
    <col min="1" max="1" width="5.375" style="1" customWidth="1"/>
    <col min="2" max="2" width="22.375" style="1" customWidth="1"/>
    <col min="3" max="3" width="24.625" style="1" customWidth="1"/>
    <col min="4" max="4" width="28.625" style="1" customWidth="1"/>
    <col min="5" max="5" width="12.25390625" style="23" customWidth="1"/>
    <col min="6" max="6" width="10.75390625" style="1" customWidth="1"/>
    <col min="7" max="7" width="36.125" style="1" customWidth="1"/>
    <col min="8" max="8" width="30.25390625" style="1" customWidth="1"/>
    <col min="9" max="9" width="17.625" style="1" customWidth="1"/>
    <col min="10" max="10" width="26.75390625" style="1" customWidth="1"/>
    <col min="11" max="11" width="16.125" style="1" customWidth="1"/>
    <col min="12" max="12" width="15.75390625" style="1" customWidth="1"/>
    <col min="13" max="14" width="16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DFP.271.59.2021.BM</v>
      </c>
      <c r="N1" s="35" t="s">
        <v>59</v>
      </c>
      <c r="S1" s="2"/>
      <c r="T1" s="2"/>
    </row>
    <row r="2" spans="7:9" ht="15">
      <c r="G2" s="81"/>
      <c r="H2" s="81"/>
      <c r="I2" s="81"/>
    </row>
    <row r="3" ht="15">
      <c r="N3" s="35" t="s">
        <v>63</v>
      </c>
    </row>
    <row r="4" spans="2:17" ht="15">
      <c r="B4" s="4" t="s">
        <v>15</v>
      </c>
      <c r="C4" s="5">
        <v>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2</v>
      </c>
      <c r="H6" s="96">
        <f>SUM(N11:N13)</f>
        <v>0</v>
      </c>
      <c r="I6" s="97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7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38"/>
      <c r="Q9" s="1"/>
    </row>
    <row r="10" spans="1:14" s="4" customFormat="1" ht="74.25" customHeight="1">
      <c r="A10" s="5" t="s">
        <v>44</v>
      </c>
      <c r="B10" s="5" t="s">
        <v>16</v>
      </c>
      <c r="C10" s="5" t="s">
        <v>17</v>
      </c>
      <c r="D10" s="5" t="s">
        <v>57</v>
      </c>
      <c r="E10" s="39" t="s">
        <v>65</v>
      </c>
      <c r="F10" s="14"/>
      <c r="G10" s="5" t="str">
        <f>"Nazwa handlowa /
"&amp;C10&amp;" / 
"&amp;D10</f>
        <v>Nazwa handlowa /
Dawka / 
Postać /Opakowanie</v>
      </c>
      <c r="H10" s="5" t="s">
        <v>60</v>
      </c>
      <c r="I10" s="5" t="str">
        <f>B10</f>
        <v>Skład</v>
      </c>
      <c r="J10" s="5" t="s">
        <v>61</v>
      </c>
      <c r="K10" s="5" t="s">
        <v>37</v>
      </c>
      <c r="L10" s="5" t="s">
        <v>38</v>
      </c>
      <c r="M10" s="5" t="s">
        <v>39</v>
      </c>
      <c r="N10" s="5" t="s">
        <v>18</v>
      </c>
    </row>
    <row r="11" spans="1:14" ht="45">
      <c r="A11" s="21" t="s">
        <v>3</v>
      </c>
      <c r="B11" s="50" t="s">
        <v>103</v>
      </c>
      <c r="C11" s="51" t="s">
        <v>104</v>
      </c>
      <c r="D11" s="51" t="s">
        <v>105</v>
      </c>
      <c r="E11" s="52">
        <v>30</v>
      </c>
      <c r="F11" s="55" t="s">
        <v>69</v>
      </c>
      <c r="G11" s="15" t="s">
        <v>67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4" ht="45">
      <c r="A12" s="21" t="s">
        <v>4</v>
      </c>
      <c r="B12" s="50" t="s">
        <v>106</v>
      </c>
      <c r="C12" s="51" t="s">
        <v>107</v>
      </c>
      <c r="D12" s="51" t="s">
        <v>105</v>
      </c>
      <c r="E12" s="52">
        <v>300</v>
      </c>
      <c r="F12" s="55" t="s">
        <v>69</v>
      </c>
      <c r="G12" s="15" t="s">
        <v>67</v>
      </c>
      <c r="H12" s="15"/>
      <c r="I12" s="15"/>
      <c r="J12" s="16"/>
      <c r="K12" s="15"/>
      <c r="L12" s="15"/>
      <c r="M12" s="15"/>
      <c r="N12" s="17">
        <f>ROUND(L12*ROUND(M12,2),2)</f>
        <v>0</v>
      </c>
    </row>
    <row r="13" spans="1:14" ht="45">
      <c r="A13" s="21" t="s">
        <v>5</v>
      </c>
      <c r="B13" s="50" t="s">
        <v>106</v>
      </c>
      <c r="C13" s="53" t="s">
        <v>108</v>
      </c>
      <c r="D13" s="51" t="s">
        <v>105</v>
      </c>
      <c r="E13" s="54">
        <v>1000</v>
      </c>
      <c r="F13" s="56" t="s">
        <v>69</v>
      </c>
      <c r="G13" s="15" t="s">
        <v>67</v>
      </c>
      <c r="H13" s="15"/>
      <c r="I13" s="15"/>
      <c r="J13" s="16"/>
      <c r="K13" s="15"/>
      <c r="L13" s="15"/>
      <c r="M13" s="15"/>
      <c r="N13" s="17">
        <f>ROUND(L13*ROUND(M13,2),2)</f>
        <v>0</v>
      </c>
    </row>
    <row r="15" spans="2:6" ht="34.5" customHeight="1">
      <c r="B15" s="104" t="s">
        <v>109</v>
      </c>
      <c r="C15" s="105"/>
      <c r="D15" s="105"/>
      <c r="E15" s="105"/>
      <c r="F15" s="57"/>
    </row>
    <row r="16" spans="2:6" ht="35.25" customHeight="1">
      <c r="B16" s="104" t="s">
        <v>110</v>
      </c>
      <c r="C16" s="105"/>
      <c r="D16" s="105"/>
      <c r="E16" s="105"/>
      <c r="F16" s="105"/>
    </row>
    <row r="17" spans="2:4" ht="15">
      <c r="B17" s="81"/>
      <c r="C17" s="101"/>
      <c r="D17" s="101"/>
    </row>
  </sheetData>
  <sheetProtection/>
  <mergeCells count="5">
    <mergeCell ref="G2:I2"/>
    <mergeCell ref="H6:I6"/>
    <mergeCell ref="B17:D17"/>
    <mergeCell ref="B15:E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90" zoomScaleNormal="90" zoomScalePageLayoutView="80" workbookViewId="0" topLeftCell="A1">
      <selection activeCell="D17" sqref="D17"/>
    </sheetView>
  </sheetViews>
  <sheetFormatPr defaultColWidth="9.00390625" defaultRowHeight="12.75"/>
  <cols>
    <col min="1" max="1" width="5.375" style="1" customWidth="1"/>
    <col min="2" max="2" width="22.75390625" style="1" customWidth="1"/>
    <col min="3" max="4" width="35.875" style="1" customWidth="1"/>
    <col min="5" max="5" width="12.25390625" style="23" customWidth="1"/>
    <col min="6" max="6" width="10.75390625" style="1" customWidth="1"/>
    <col min="7" max="7" width="36.125" style="1" customWidth="1"/>
    <col min="8" max="8" width="30.25390625" style="1" customWidth="1"/>
    <col min="9" max="9" width="17.625" style="1" customWidth="1"/>
    <col min="10" max="10" width="26.75390625" style="1" customWidth="1"/>
    <col min="11" max="11" width="16.125" style="1" customWidth="1"/>
    <col min="12" max="12" width="15.75390625" style="1" customWidth="1"/>
    <col min="13" max="14" width="16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DFP.271.59.2021.BM</v>
      </c>
      <c r="N1" s="35" t="s">
        <v>59</v>
      </c>
      <c r="S1" s="2"/>
      <c r="T1" s="2"/>
    </row>
    <row r="2" spans="7:9" ht="15">
      <c r="G2" s="81"/>
      <c r="H2" s="81"/>
      <c r="I2" s="81"/>
    </row>
    <row r="3" ht="15">
      <c r="N3" s="35" t="s">
        <v>63</v>
      </c>
    </row>
    <row r="4" spans="2:17" ht="15">
      <c r="B4" s="4" t="s">
        <v>15</v>
      </c>
      <c r="C4" s="5">
        <v>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2</v>
      </c>
      <c r="H6" s="96">
        <f>SUM(N11:N11)</f>
        <v>0</v>
      </c>
      <c r="I6" s="97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7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38"/>
      <c r="Q9" s="1"/>
    </row>
    <row r="10" spans="1:14" s="4" customFormat="1" ht="74.25" customHeight="1">
      <c r="A10" s="5" t="s">
        <v>44</v>
      </c>
      <c r="B10" s="5" t="s">
        <v>16</v>
      </c>
      <c r="C10" s="5" t="s">
        <v>17</v>
      </c>
      <c r="D10" s="5" t="s">
        <v>70</v>
      </c>
      <c r="E10" s="39" t="s">
        <v>62</v>
      </c>
      <c r="F10" s="14"/>
      <c r="G10" s="5" t="str">
        <f>"Nazwa handlowa /
"&amp;C10&amp;" / 
"&amp;D10</f>
        <v>Nazwa handlowa /
Dawka / 
Postać / Opakowanie</v>
      </c>
      <c r="H10" s="5" t="s">
        <v>60</v>
      </c>
      <c r="I10" s="5" t="str">
        <f>B10</f>
        <v>Skład</v>
      </c>
      <c r="J10" s="5" t="s">
        <v>61</v>
      </c>
      <c r="K10" s="5" t="s">
        <v>37</v>
      </c>
      <c r="L10" s="5" t="s">
        <v>38</v>
      </c>
      <c r="M10" s="5" t="s">
        <v>39</v>
      </c>
      <c r="N10" s="5" t="s">
        <v>18</v>
      </c>
    </row>
    <row r="11" spans="1:14" ht="77.25" customHeight="1">
      <c r="A11" s="21" t="s">
        <v>3</v>
      </c>
      <c r="B11" s="43" t="s">
        <v>111</v>
      </c>
      <c r="C11" s="58" t="s">
        <v>112</v>
      </c>
      <c r="D11" s="42" t="s">
        <v>89</v>
      </c>
      <c r="E11" s="44">
        <v>220</v>
      </c>
      <c r="F11" s="44" t="s">
        <v>69</v>
      </c>
      <c r="G11" s="15" t="s">
        <v>67</v>
      </c>
      <c r="H11" s="15"/>
      <c r="I11" s="15"/>
      <c r="J11" s="15"/>
      <c r="K11" s="15"/>
      <c r="L11" s="15"/>
      <c r="M11" s="15"/>
      <c r="N11" s="17">
        <f>ROUND(L11*ROUND(M11,2),2)</f>
        <v>0</v>
      </c>
    </row>
    <row r="12" spans="1:14" ht="77.25" customHeight="1">
      <c r="A12" s="21" t="s">
        <v>4</v>
      </c>
      <c r="B12" s="43" t="s">
        <v>111</v>
      </c>
      <c r="C12" s="58" t="s">
        <v>113</v>
      </c>
      <c r="D12" s="42" t="s">
        <v>89</v>
      </c>
      <c r="E12" s="44">
        <v>100</v>
      </c>
      <c r="F12" s="44" t="s">
        <v>69</v>
      </c>
      <c r="G12" s="15" t="s">
        <v>67</v>
      </c>
      <c r="H12" s="15"/>
      <c r="I12" s="15"/>
      <c r="J12" s="15"/>
      <c r="K12" s="15"/>
      <c r="L12" s="15"/>
      <c r="M12" s="15"/>
      <c r="N12" s="17">
        <f>ROUND(L12*ROUND(M12,2),2)</f>
        <v>0</v>
      </c>
    </row>
    <row r="13" spans="2:4" ht="31.5" customHeight="1">
      <c r="B13" s="81"/>
      <c r="C13" s="101"/>
      <c r="D13" s="101"/>
    </row>
    <row r="14" spans="2:4" ht="15">
      <c r="B14" s="104" t="s">
        <v>97</v>
      </c>
      <c r="C14" s="104"/>
      <c r="D14" s="104"/>
    </row>
  </sheetData>
  <sheetProtection/>
  <mergeCells count="4">
    <mergeCell ref="G2:I2"/>
    <mergeCell ref="H6:I6"/>
    <mergeCell ref="B13:D13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90" zoomScaleNormal="90" zoomScalePageLayoutView="85" workbookViewId="0" topLeftCell="A4">
      <selection activeCell="C19" sqref="C19"/>
    </sheetView>
  </sheetViews>
  <sheetFormatPr defaultColWidth="9.00390625" defaultRowHeight="12.75"/>
  <cols>
    <col min="1" max="1" width="5.375" style="1" customWidth="1"/>
    <col min="2" max="2" width="25.125" style="1" customWidth="1"/>
    <col min="3" max="3" width="32.875" style="1" customWidth="1"/>
    <col min="4" max="4" width="35.875" style="1" customWidth="1"/>
    <col min="5" max="5" width="12.25390625" style="23" customWidth="1"/>
    <col min="6" max="6" width="10.75390625" style="1" customWidth="1"/>
    <col min="7" max="7" width="36.125" style="1" customWidth="1"/>
    <col min="8" max="8" width="30.25390625" style="1" customWidth="1"/>
    <col min="9" max="9" width="17.625" style="1" customWidth="1"/>
    <col min="10" max="10" width="26.75390625" style="1" customWidth="1"/>
    <col min="11" max="11" width="16.125" style="1" customWidth="1"/>
    <col min="12" max="12" width="15.75390625" style="1" customWidth="1"/>
    <col min="13" max="14" width="16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DFP.271.59.2021.BM</v>
      </c>
      <c r="N1" s="35" t="s">
        <v>59</v>
      </c>
      <c r="S1" s="2"/>
      <c r="T1" s="2"/>
    </row>
    <row r="2" spans="7:9" ht="15">
      <c r="G2" s="81"/>
      <c r="H2" s="81"/>
      <c r="I2" s="81"/>
    </row>
    <row r="3" ht="15">
      <c r="N3" s="35" t="s">
        <v>63</v>
      </c>
    </row>
    <row r="4" spans="2:17" ht="15">
      <c r="B4" s="4" t="s">
        <v>15</v>
      </c>
      <c r="C4" s="5">
        <v>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2</v>
      </c>
      <c r="H6" s="96">
        <f>SUM(N11:N11)</f>
        <v>0</v>
      </c>
      <c r="I6" s="97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7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38"/>
      <c r="Q9" s="1"/>
    </row>
    <row r="10" spans="1:14" s="4" customFormat="1" ht="74.25" customHeight="1">
      <c r="A10" s="5" t="s">
        <v>44</v>
      </c>
      <c r="B10" s="5" t="s">
        <v>16</v>
      </c>
      <c r="C10" s="5" t="s">
        <v>17</v>
      </c>
      <c r="D10" s="5" t="s">
        <v>57</v>
      </c>
      <c r="E10" s="39" t="s">
        <v>62</v>
      </c>
      <c r="F10" s="14"/>
      <c r="G10" s="5" t="str">
        <f>"Nazwa handlowa /
"&amp;C10&amp;" / 
"&amp;D10</f>
        <v>Nazwa handlowa /
Dawka / 
Postać /Opakowanie</v>
      </c>
      <c r="H10" s="5" t="s">
        <v>60</v>
      </c>
      <c r="I10" s="5" t="str">
        <f>B10</f>
        <v>Skład</v>
      </c>
      <c r="J10" s="5" t="s">
        <v>61</v>
      </c>
      <c r="K10" s="5" t="s">
        <v>37</v>
      </c>
      <c r="L10" s="5" t="s">
        <v>38</v>
      </c>
      <c r="M10" s="5" t="s">
        <v>39</v>
      </c>
      <c r="N10" s="5" t="s">
        <v>18</v>
      </c>
    </row>
    <row r="11" spans="1:14" ht="45">
      <c r="A11" s="21" t="s">
        <v>3</v>
      </c>
      <c r="B11" s="42" t="s">
        <v>114</v>
      </c>
      <c r="C11" s="42" t="s">
        <v>115</v>
      </c>
      <c r="D11" s="42" t="s">
        <v>116</v>
      </c>
      <c r="E11" s="44">
        <v>500</v>
      </c>
      <c r="F11" s="44" t="s">
        <v>69</v>
      </c>
      <c r="G11" s="15" t="s">
        <v>67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spans="2:6" ht="32.25" customHeight="1">
      <c r="B13" s="106" t="s">
        <v>117</v>
      </c>
      <c r="C13" s="107"/>
      <c r="D13" s="107"/>
      <c r="E13" s="107"/>
      <c r="F13" s="107"/>
    </row>
    <row r="14" spans="2:4" ht="15">
      <c r="B14" s="81"/>
      <c r="C14" s="101"/>
      <c r="D14" s="101"/>
    </row>
  </sheetData>
  <sheetProtection/>
  <mergeCells count="4">
    <mergeCell ref="G2:I2"/>
    <mergeCell ref="H6:I6"/>
    <mergeCell ref="B14:D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9"/>
  <sheetViews>
    <sheetView showGridLines="0" zoomScale="90" zoomScaleNormal="90" zoomScalePageLayoutView="80" workbookViewId="0" topLeftCell="A1">
      <selection activeCell="E21" sqref="E21"/>
    </sheetView>
  </sheetViews>
  <sheetFormatPr defaultColWidth="9.00390625" defaultRowHeight="12.75"/>
  <cols>
    <col min="1" max="1" width="5.375" style="1" customWidth="1"/>
    <col min="2" max="2" width="22.375" style="1" customWidth="1"/>
    <col min="3" max="3" width="24.625" style="1" customWidth="1"/>
    <col min="4" max="4" width="28.625" style="1" customWidth="1"/>
    <col min="5" max="5" width="12.25390625" style="23" customWidth="1"/>
    <col min="6" max="6" width="10.75390625" style="1" customWidth="1"/>
    <col min="7" max="7" width="36.125" style="1" customWidth="1"/>
    <col min="8" max="8" width="30.25390625" style="1" customWidth="1"/>
    <col min="9" max="9" width="17.625" style="1" customWidth="1"/>
    <col min="10" max="10" width="26.75390625" style="1" customWidth="1"/>
    <col min="11" max="11" width="16.125" style="1" customWidth="1"/>
    <col min="12" max="12" width="15.75390625" style="1" customWidth="1"/>
    <col min="13" max="14" width="16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DFP.271.59.2021.BM</v>
      </c>
      <c r="N1" s="35" t="s">
        <v>59</v>
      </c>
      <c r="S1" s="2"/>
      <c r="T1" s="2"/>
    </row>
    <row r="2" spans="7:9" ht="15">
      <c r="G2" s="81"/>
      <c r="H2" s="81"/>
      <c r="I2" s="81"/>
    </row>
    <row r="3" ht="15">
      <c r="N3" s="35" t="s">
        <v>63</v>
      </c>
    </row>
    <row r="4" spans="2:17" ht="15">
      <c r="B4" s="4" t="s">
        <v>15</v>
      </c>
      <c r="C4" s="5">
        <v>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2</v>
      </c>
      <c r="H6" s="96">
        <f>SUM(N11:N16)</f>
        <v>0</v>
      </c>
      <c r="I6" s="97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7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38"/>
      <c r="Q9" s="1"/>
    </row>
    <row r="10" spans="1:14" s="4" customFormat="1" ht="74.25" customHeight="1">
      <c r="A10" s="5" t="s">
        <v>44</v>
      </c>
      <c r="B10" s="5" t="s">
        <v>16</v>
      </c>
      <c r="C10" s="5" t="s">
        <v>17</v>
      </c>
      <c r="D10" s="5" t="s">
        <v>57</v>
      </c>
      <c r="E10" s="39" t="s">
        <v>65</v>
      </c>
      <c r="F10" s="14"/>
      <c r="G10" s="5" t="str">
        <f>"Nazwa handlowa /
"&amp;C10&amp;" / 
"&amp;D10</f>
        <v>Nazwa handlowa /
Dawka / 
Postać /Opakowanie</v>
      </c>
      <c r="H10" s="5" t="s">
        <v>60</v>
      </c>
      <c r="I10" s="5" t="str">
        <f>B10</f>
        <v>Skład</v>
      </c>
      <c r="J10" s="5" t="s">
        <v>61</v>
      </c>
      <c r="K10" s="5" t="s">
        <v>37</v>
      </c>
      <c r="L10" s="5" t="s">
        <v>38</v>
      </c>
      <c r="M10" s="5" t="s">
        <v>39</v>
      </c>
      <c r="N10" s="5" t="s">
        <v>18</v>
      </c>
    </row>
    <row r="11" spans="1:14" ht="45">
      <c r="A11" s="21" t="s">
        <v>3</v>
      </c>
      <c r="B11" s="21" t="s">
        <v>118</v>
      </c>
      <c r="C11" s="42" t="s">
        <v>119</v>
      </c>
      <c r="D11" s="42" t="s">
        <v>120</v>
      </c>
      <c r="E11" s="44">
        <v>670</v>
      </c>
      <c r="F11" s="44" t="s">
        <v>69</v>
      </c>
      <c r="G11" s="15" t="s">
        <v>67</v>
      </c>
      <c r="H11" s="15"/>
      <c r="I11" s="15"/>
      <c r="J11" s="16"/>
      <c r="K11" s="15"/>
      <c r="L11" s="15"/>
      <c r="M11" s="15"/>
      <c r="N11" s="17">
        <f aca="true" t="shared" si="0" ref="N11:N16">ROUND(L11*ROUND(M11,2),2)</f>
        <v>0</v>
      </c>
    </row>
    <row r="12" spans="1:14" ht="45">
      <c r="A12" s="21" t="s">
        <v>4</v>
      </c>
      <c r="B12" s="21" t="s">
        <v>118</v>
      </c>
      <c r="C12" s="42" t="s">
        <v>121</v>
      </c>
      <c r="D12" s="42" t="s">
        <v>120</v>
      </c>
      <c r="E12" s="44">
        <v>400</v>
      </c>
      <c r="F12" s="44" t="s">
        <v>69</v>
      </c>
      <c r="G12" s="15" t="s">
        <v>67</v>
      </c>
      <c r="H12" s="15"/>
      <c r="I12" s="15"/>
      <c r="J12" s="16"/>
      <c r="K12" s="15"/>
      <c r="L12" s="15"/>
      <c r="M12" s="15"/>
      <c r="N12" s="17">
        <f t="shared" si="0"/>
        <v>0</v>
      </c>
    </row>
    <row r="13" spans="1:14" ht="45">
      <c r="A13" s="21" t="s">
        <v>5</v>
      </c>
      <c r="B13" s="21" t="s">
        <v>118</v>
      </c>
      <c r="C13" s="42" t="s">
        <v>122</v>
      </c>
      <c r="D13" s="42" t="s">
        <v>120</v>
      </c>
      <c r="E13" s="44">
        <v>360</v>
      </c>
      <c r="F13" s="44" t="s">
        <v>69</v>
      </c>
      <c r="G13" s="15" t="s">
        <v>67</v>
      </c>
      <c r="H13" s="15"/>
      <c r="I13" s="15"/>
      <c r="J13" s="16"/>
      <c r="K13" s="15"/>
      <c r="L13" s="15"/>
      <c r="M13" s="15"/>
      <c r="N13" s="17">
        <f t="shared" si="0"/>
        <v>0</v>
      </c>
    </row>
    <row r="14" spans="1:14" ht="45">
      <c r="A14" s="21" t="s">
        <v>6</v>
      </c>
      <c r="B14" s="21" t="s">
        <v>118</v>
      </c>
      <c r="C14" s="42" t="s">
        <v>123</v>
      </c>
      <c r="D14" s="42" t="s">
        <v>120</v>
      </c>
      <c r="E14" s="44">
        <v>200</v>
      </c>
      <c r="F14" s="44" t="s">
        <v>69</v>
      </c>
      <c r="G14" s="15" t="s">
        <v>67</v>
      </c>
      <c r="H14" s="15"/>
      <c r="I14" s="15"/>
      <c r="J14" s="16"/>
      <c r="K14" s="15"/>
      <c r="L14" s="15"/>
      <c r="M14" s="15"/>
      <c r="N14" s="17">
        <f t="shared" si="0"/>
        <v>0</v>
      </c>
    </row>
    <row r="15" spans="1:14" ht="45">
      <c r="A15" s="21" t="s">
        <v>40</v>
      </c>
      <c r="B15" s="21" t="s">
        <v>118</v>
      </c>
      <c r="C15" s="42" t="s">
        <v>124</v>
      </c>
      <c r="D15" s="42" t="s">
        <v>120</v>
      </c>
      <c r="E15" s="44">
        <v>150</v>
      </c>
      <c r="F15" s="44" t="s">
        <v>69</v>
      </c>
      <c r="G15" s="15" t="s">
        <v>67</v>
      </c>
      <c r="H15" s="15"/>
      <c r="I15" s="15"/>
      <c r="J15" s="16"/>
      <c r="K15" s="15"/>
      <c r="L15" s="15"/>
      <c r="M15" s="15"/>
      <c r="N15" s="17">
        <f t="shared" si="0"/>
        <v>0</v>
      </c>
    </row>
    <row r="16" spans="1:14" ht="45">
      <c r="A16" s="21" t="s">
        <v>46</v>
      </c>
      <c r="B16" s="21" t="s">
        <v>118</v>
      </c>
      <c r="C16" s="42" t="s">
        <v>125</v>
      </c>
      <c r="D16" s="42" t="s">
        <v>120</v>
      </c>
      <c r="E16" s="44">
        <v>50</v>
      </c>
      <c r="F16" s="44" t="s">
        <v>69</v>
      </c>
      <c r="G16" s="15" t="s">
        <v>67</v>
      </c>
      <c r="H16" s="15"/>
      <c r="I16" s="15"/>
      <c r="J16" s="16"/>
      <c r="K16" s="15"/>
      <c r="L16" s="15"/>
      <c r="M16" s="15"/>
      <c r="N16" s="17">
        <f t="shared" si="0"/>
        <v>0</v>
      </c>
    </row>
    <row r="17" spans="2:4" ht="15">
      <c r="B17" s="81"/>
      <c r="C17" s="101"/>
      <c r="D17" s="101"/>
    </row>
    <row r="18" spans="2:5" ht="15">
      <c r="B18" s="108" t="s">
        <v>126</v>
      </c>
      <c r="C18" s="108"/>
      <c r="D18" s="108"/>
      <c r="E18" s="108"/>
    </row>
    <row r="19" spans="2:5" ht="15">
      <c r="B19" s="108" t="s">
        <v>96</v>
      </c>
      <c r="C19" s="108"/>
      <c r="D19" s="45"/>
      <c r="E19" s="59"/>
    </row>
  </sheetData>
  <sheetProtection/>
  <mergeCells count="5">
    <mergeCell ref="B19:C19"/>
    <mergeCell ref="G2:I2"/>
    <mergeCell ref="H6:I6"/>
    <mergeCell ref="B17:D17"/>
    <mergeCell ref="B18:E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90" zoomScaleNormal="90" zoomScalePageLayoutView="80" workbookViewId="0" topLeftCell="A1">
      <selection activeCell="D30" sqref="D30"/>
    </sheetView>
  </sheetViews>
  <sheetFormatPr defaultColWidth="9.00390625" defaultRowHeight="12.75"/>
  <cols>
    <col min="1" max="1" width="5.375" style="1" customWidth="1"/>
    <col min="2" max="2" width="22.75390625" style="1" customWidth="1"/>
    <col min="3" max="4" width="35.875" style="1" customWidth="1"/>
    <col min="5" max="5" width="12.25390625" style="23" customWidth="1"/>
    <col min="6" max="6" width="10.75390625" style="1" customWidth="1"/>
    <col min="7" max="7" width="36.125" style="1" customWidth="1"/>
    <col min="8" max="8" width="30.25390625" style="1" customWidth="1"/>
    <col min="9" max="9" width="17.625" style="1" customWidth="1"/>
    <col min="10" max="10" width="26.75390625" style="1" customWidth="1"/>
    <col min="11" max="11" width="16.125" style="1" customWidth="1"/>
    <col min="12" max="12" width="15.75390625" style="1" customWidth="1"/>
    <col min="13" max="14" width="16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DFP.271.59.2021.BM</v>
      </c>
      <c r="N1" s="35" t="s">
        <v>59</v>
      </c>
      <c r="S1" s="2"/>
      <c r="T1" s="2"/>
    </row>
    <row r="2" spans="7:9" ht="15">
      <c r="G2" s="81"/>
      <c r="H2" s="81"/>
      <c r="I2" s="81"/>
    </row>
    <row r="3" ht="15">
      <c r="N3" s="35" t="s">
        <v>63</v>
      </c>
    </row>
    <row r="4" spans="2:17" ht="15">
      <c r="B4" s="4" t="s">
        <v>15</v>
      </c>
      <c r="C4" s="5">
        <v>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2</v>
      </c>
      <c r="H6" s="96">
        <f>SUM(N11:N11)</f>
        <v>0</v>
      </c>
      <c r="I6" s="97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7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38"/>
      <c r="Q9" s="1"/>
    </row>
    <row r="10" spans="1:14" s="4" customFormat="1" ht="74.25" customHeight="1">
      <c r="A10" s="5" t="s">
        <v>44</v>
      </c>
      <c r="B10" s="5" t="s">
        <v>16</v>
      </c>
      <c r="C10" s="5" t="s">
        <v>17</v>
      </c>
      <c r="D10" s="5" t="s">
        <v>70</v>
      </c>
      <c r="E10" s="39" t="s">
        <v>62</v>
      </c>
      <c r="F10" s="14"/>
      <c r="G10" s="5" t="str">
        <f>"Nazwa handlowa /
"&amp;C10&amp;" / 
"&amp;D10</f>
        <v>Nazwa handlowa /
Dawka / 
Postać / Opakowanie</v>
      </c>
      <c r="H10" s="5" t="s">
        <v>60</v>
      </c>
      <c r="I10" s="5" t="str">
        <f>B10</f>
        <v>Skład</v>
      </c>
      <c r="J10" s="5" t="s">
        <v>61</v>
      </c>
      <c r="K10" s="5" t="s">
        <v>37</v>
      </c>
      <c r="L10" s="5" t="s">
        <v>38</v>
      </c>
      <c r="M10" s="5" t="s">
        <v>39</v>
      </c>
      <c r="N10" s="5" t="s">
        <v>18</v>
      </c>
    </row>
    <row r="11" spans="1:14" ht="73.5" customHeight="1">
      <c r="A11" s="21" t="s">
        <v>3</v>
      </c>
      <c r="B11" s="60" t="s">
        <v>127</v>
      </c>
      <c r="C11" s="61" t="s">
        <v>128</v>
      </c>
      <c r="D11" s="61" t="s">
        <v>129</v>
      </c>
      <c r="E11" s="62">
        <v>500</v>
      </c>
      <c r="F11" s="62" t="s">
        <v>69</v>
      </c>
      <c r="G11" s="15" t="s">
        <v>67</v>
      </c>
      <c r="H11" s="15"/>
      <c r="I11" s="15"/>
      <c r="J11" s="15"/>
      <c r="K11" s="15"/>
      <c r="L11" s="15"/>
      <c r="M11" s="15"/>
      <c r="N11" s="17">
        <f>ROUND(L11*ROUND(M11,2),2)</f>
        <v>0</v>
      </c>
    </row>
    <row r="12" spans="1:14" ht="73.5" customHeight="1">
      <c r="A12" s="21" t="s">
        <v>4</v>
      </c>
      <c r="B12" s="60" t="s">
        <v>127</v>
      </c>
      <c r="C12" s="43" t="s">
        <v>130</v>
      </c>
      <c r="D12" s="61" t="s">
        <v>129</v>
      </c>
      <c r="E12" s="63">
        <v>4000</v>
      </c>
      <c r="F12" s="63" t="s">
        <v>69</v>
      </c>
      <c r="G12" s="15" t="s">
        <v>67</v>
      </c>
      <c r="H12" s="15"/>
      <c r="I12" s="15"/>
      <c r="J12" s="15"/>
      <c r="K12" s="15"/>
      <c r="L12" s="15"/>
      <c r="M12" s="15"/>
      <c r="N12" s="17">
        <f>ROUND(L12*ROUND(M12,2),2)</f>
        <v>0</v>
      </c>
    </row>
    <row r="13" spans="2:4" ht="31.5" customHeight="1">
      <c r="B13" s="81"/>
      <c r="C13" s="101"/>
      <c r="D13" s="101"/>
    </row>
    <row r="14" spans="2:4" ht="15">
      <c r="B14" s="109" t="s">
        <v>97</v>
      </c>
      <c r="C14" s="109"/>
      <c r="D14" s="109"/>
    </row>
    <row r="15" spans="2:4" ht="15">
      <c r="B15" s="110" t="s">
        <v>131</v>
      </c>
      <c r="C15" s="110"/>
      <c r="D15" s="64"/>
    </row>
  </sheetData>
  <sheetProtection/>
  <mergeCells count="5">
    <mergeCell ref="G2:I2"/>
    <mergeCell ref="H6:I6"/>
    <mergeCell ref="B13:D13"/>
    <mergeCell ref="B14:D14"/>
    <mergeCell ref="B15:C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90" zoomScaleNormal="90" zoomScalePageLayoutView="80" workbookViewId="0" topLeftCell="A1">
      <selection activeCell="D21" sqref="D21"/>
    </sheetView>
  </sheetViews>
  <sheetFormatPr defaultColWidth="9.00390625" defaultRowHeight="12.75"/>
  <cols>
    <col min="1" max="1" width="5.375" style="1" customWidth="1"/>
    <col min="2" max="2" width="22.75390625" style="1" customWidth="1"/>
    <col min="3" max="4" width="35.875" style="1" customWidth="1"/>
    <col min="5" max="5" width="12.25390625" style="23" customWidth="1"/>
    <col min="6" max="6" width="10.75390625" style="1" customWidth="1"/>
    <col min="7" max="7" width="36.125" style="1" customWidth="1"/>
    <col min="8" max="8" width="30.25390625" style="1" customWidth="1"/>
    <col min="9" max="9" width="17.625" style="1" customWidth="1"/>
    <col min="10" max="10" width="26.75390625" style="1" customWidth="1"/>
    <col min="11" max="11" width="16.125" style="1" customWidth="1"/>
    <col min="12" max="12" width="15.75390625" style="1" customWidth="1"/>
    <col min="13" max="14" width="16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DFP.271.59.2021.BM</v>
      </c>
      <c r="N1" s="35" t="s">
        <v>59</v>
      </c>
      <c r="S1" s="2"/>
      <c r="T1" s="2"/>
    </row>
    <row r="2" spans="7:9" ht="15">
      <c r="G2" s="81"/>
      <c r="H2" s="81"/>
      <c r="I2" s="81"/>
    </row>
    <row r="3" ht="15">
      <c r="N3" s="35" t="s">
        <v>63</v>
      </c>
    </row>
    <row r="4" spans="2:17" ht="15">
      <c r="B4" s="4" t="s">
        <v>15</v>
      </c>
      <c r="C4" s="5">
        <v>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2</v>
      </c>
      <c r="H6" s="96">
        <f>SUM(N11:N12)</f>
        <v>0</v>
      </c>
      <c r="I6" s="97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7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38"/>
      <c r="Q9" s="1"/>
    </row>
    <row r="10" spans="1:14" s="4" customFormat="1" ht="74.25" customHeight="1">
      <c r="A10" s="5" t="s">
        <v>44</v>
      </c>
      <c r="B10" s="5" t="s">
        <v>16</v>
      </c>
      <c r="C10" s="5" t="s">
        <v>17</v>
      </c>
      <c r="D10" s="5" t="s">
        <v>70</v>
      </c>
      <c r="E10" s="39" t="s">
        <v>62</v>
      </c>
      <c r="F10" s="14"/>
      <c r="G10" s="5" t="str">
        <f>"Nazwa handlowa /
"&amp;C10&amp;" / 
"&amp;D10</f>
        <v>Nazwa handlowa /
Dawka / 
Postać / Opakowanie</v>
      </c>
      <c r="H10" s="5" t="s">
        <v>60</v>
      </c>
      <c r="I10" s="5" t="str">
        <f>B10</f>
        <v>Skład</v>
      </c>
      <c r="J10" s="5" t="s">
        <v>61</v>
      </c>
      <c r="K10" s="5" t="s">
        <v>37</v>
      </c>
      <c r="L10" s="5" t="s">
        <v>38</v>
      </c>
      <c r="M10" s="5" t="s">
        <v>39</v>
      </c>
      <c r="N10" s="5" t="s">
        <v>18</v>
      </c>
    </row>
    <row r="11" spans="1:14" ht="65.25" customHeight="1">
      <c r="A11" s="21" t="s">
        <v>3</v>
      </c>
      <c r="B11" s="42" t="s">
        <v>132</v>
      </c>
      <c r="C11" s="43" t="s">
        <v>66</v>
      </c>
      <c r="D11" s="42" t="s">
        <v>133</v>
      </c>
      <c r="E11" s="65">
        <v>15000</v>
      </c>
      <c r="F11" s="65" t="s">
        <v>69</v>
      </c>
      <c r="G11" s="15" t="s">
        <v>67</v>
      </c>
      <c r="H11" s="15"/>
      <c r="I11" s="15"/>
      <c r="J11" s="15"/>
      <c r="K11" s="15"/>
      <c r="L11" s="15"/>
      <c r="M11" s="15"/>
      <c r="N11" s="17">
        <f>ROUND(L11*ROUND(M11,2),2)</f>
        <v>0</v>
      </c>
    </row>
    <row r="12" spans="1:14" ht="65.25" customHeight="1">
      <c r="A12" s="21" t="s">
        <v>4</v>
      </c>
      <c r="B12" s="42" t="s">
        <v>134</v>
      </c>
      <c r="C12" s="43" t="s">
        <v>135</v>
      </c>
      <c r="D12" s="42" t="s">
        <v>133</v>
      </c>
      <c r="E12" s="65">
        <v>1800</v>
      </c>
      <c r="F12" s="65" t="s">
        <v>69</v>
      </c>
      <c r="G12" s="15" t="s">
        <v>67</v>
      </c>
      <c r="H12" s="15"/>
      <c r="I12" s="15"/>
      <c r="J12" s="15"/>
      <c r="K12" s="15"/>
      <c r="L12" s="15"/>
      <c r="M12" s="15"/>
      <c r="N12" s="17">
        <f>ROUND(L12*ROUND(M12,2),2)</f>
        <v>0</v>
      </c>
    </row>
    <row r="13" spans="2:4" ht="31.5" customHeight="1">
      <c r="B13" s="81"/>
      <c r="C13" s="101"/>
      <c r="D13" s="101"/>
    </row>
    <row r="14" spans="2:5" ht="15">
      <c r="B14" s="100" t="s">
        <v>97</v>
      </c>
      <c r="C14" s="104"/>
      <c r="D14" s="104"/>
      <c r="E14" s="104"/>
    </row>
    <row r="15" spans="2:5" ht="15">
      <c r="B15" s="104" t="s">
        <v>96</v>
      </c>
      <c r="C15" s="104"/>
      <c r="D15" s="111"/>
      <c r="E15" s="111"/>
    </row>
  </sheetData>
  <sheetProtection/>
  <mergeCells count="5">
    <mergeCell ref="G2:I2"/>
    <mergeCell ref="H6:I6"/>
    <mergeCell ref="B13:D13"/>
    <mergeCell ref="B14:E14"/>
    <mergeCell ref="B15:E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Beata Musiał</cp:lastModifiedBy>
  <cp:lastPrinted>2017-12-19T12:42:05Z</cp:lastPrinted>
  <dcterms:created xsi:type="dcterms:W3CDTF">2003-05-16T10:10:29Z</dcterms:created>
  <dcterms:modified xsi:type="dcterms:W3CDTF">2021-06-21T11:52:53Z</dcterms:modified>
  <cp:category/>
  <cp:version/>
  <cp:contentType/>
  <cp:contentStatus/>
</cp:coreProperties>
</file>