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>
    <definedName name="_xlnm.Print_Area" localSheetId="1">'część (1)'!$A$1:$O$52</definedName>
    <definedName name="_xlnm.Print_Area" localSheetId="10">'część (10)'!$A$1:$O$57</definedName>
    <definedName name="_xlnm.Print_Area" localSheetId="11">'część (11)'!$A$1:$O$57</definedName>
    <definedName name="_xlnm.Print_Area" localSheetId="12">'część (12)'!$A$1:$O$57</definedName>
    <definedName name="_xlnm.Print_Area" localSheetId="13">'część (13)'!$A$1:$O$57</definedName>
    <definedName name="_xlnm.Print_Area" localSheetId="2">'część (2)'!$A$1:$N$14</definedName>
    <definedName name="_xlnm.Print_Area" localSheetId="3">'część (3)'!$A$1:$N$14</definedName>
    <definedName name="_xlnm.Print_Area" localSheetId="9">'część (9)'!$A$1:$O$57</definedName>
  </definedNames>
  <calcPr fullCalcOnLoad="1"/>
</workbook>
</file>

<file path=xl/sharedStrings.xml><?xml version="1.0" encoding="utf-8"?>
<sst xmlns="http://schemas.openxmlformats.org/spreadsheetml/2006/main" count="425" uniqueCount="152">
  <si>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</si>
  <si>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</si>
  <si>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</si>
  <si>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</si>
  <si>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</si>
  <si>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</si>
  <si>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</si>
  <si>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</si>
  <si>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</si>
  <si>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</si>
  <si>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</si>
  <si>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</si>
  <si>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</si>
  <si>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</si>
  <si>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</si>
  <si>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</si>
  <si>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</si>
  <si>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</si>
  <si>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</si>
  <si>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</si>
  <si>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</si>
  <si>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</si>
  <si>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</si>
  <si>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</si>
  <si>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</si>
  <si>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</si>
  <si>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</si>
  <si>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</si>
  <si>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</si>
  <si>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</si>
  <si>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</si>
  <si>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</si>
  <si>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</si>
  <si>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</si>
  <si>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</si>
  <si>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</si>
  <si>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</si>
  <si>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</si>
  <si>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</si>
  <si>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</si>
  <si>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</si>
  <si>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</si>
  <si>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</si>
  <si>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</si>
  <si>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</si>
  <si>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</si>
  <si>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</si>
  <si>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</si>
  <si>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</si>
  <si>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</si>
  <si>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</si>
  <si>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</si>
  <si>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</si>
  <si>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</si>
  <si>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</si>
  <si>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</si>
  <si>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Oświadczamy, że termin płatności wynosi 60 dni.</t>
  </si>
  <si>
    <t>6.</t>
  </si>
  <si>
    <t xml:space="preserve">Ilość  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</si>
  <si>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1"/>
        <color indexed="8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</si>
  <si>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r>
      <t xml:space="preserve">Podmiot Odpowiedzialny
</t>
    </r>
    <r>
      <rPr>
        <sz val="11"/>
        <rFont val="Times New Roman"/>
        <family val="1"/>
      </rPr>
      <t xml:space="preserve">
</t>
    </r>
  </si>
  <si>
    <t xml:space="preserve">Kod EAN
</t>
  </si>
  <si>
    <t>sztuk</t>
  </si>
  <si>
    <t>część 5</t>
  </si>
  <si>
    <t>część 6</t>
  </si>
  <si>
    <t xml:space="preserve">
Nazwa handlowa:
Dawka: 
Postać / Opakowanie:
</t>
  </si>
  <si>
    <t>część 7</t>
  </si>
  <si>
    <t>część 8</t>
  </si>
  <si>
    <t>część 9</t>
  </si>
  <si>
    <t>100 mg</t>
  </si>
  <si>
    <t>opakowań</t>
  </si>
  <si>
    <t xml:space="preserve">
Nazwa handlowa:
Dawka:
Postać/ Opakowanie:
</t>
  </si>
  <si>
    <t xml:space="preserve">
</t>
  </si>
  <si>
    <t>część 10</t>
  </si>
  <si>
    <t>część 11</t>
  </si>
  <si>
    <t>część 12</t>
  </si>
  <si>
    <t>część 13</t>
  </si>
  <si>
    <t>Oświadczamy, że oferowane przez nas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</si>
  <si>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DFP.271.110.2019.AJ</t>
  </si>
  <si>
    <t>Dostawa produktów leczniczych,produktów leczniczych z Programów Lekowych</t>
  </si>
  <si>
    <t>roztwór do infuzji</t>
  </si>
  <si>
    <t>gram</t>
  </si>
  <si>
    <t>Immunoglobulina ludzka normalna, maksymalna zawartość IgA wynosi 0,025 mg/ml; IgG1 67,8%; IgG2 28,7%; IgG3 2,3%; IgG4 1,2%* ^</t>
  </si>
  <si>
    <t xml:space="preserve">^Opisany preparat jest niezbędny do zabezpieczenia kontynuacji leczenia pacjentów oraz dla pacjentów, u których stosowanie innych preparatów z przyczyn immunologicznych jest niemożliwe   
</t>
  </si>
  <si>
    <t>* wykaz B Obwieszczenia MZ aktualny na dzień składania oferty, możliwość stosowania poza programem lekowym</t>
  </si>
  <si>
    <t>Thiotepa ** ^^</t>
  </si>
  <si>
    <t>15 mg</t>
  </si>
  <si>
    <t>proszek do sporządzania koncentratu roztworu do infuzji, 15 mg fiolka</t>
  </si>
  <si>
    <t>proszek do sporządzania koncentratu roztworu do infuzji, 100 mg  fiolka</t>
  </si>
  <si>
    <t>** wymagany jeden podmiot odpowiedzialny</t>
  </si>
  <si>
    <t>^^ wykaz C Obwieszczenia MZ aktualny na dzień składania ofert</t>
  </si>
  <si>
    <t>Filgrastimum</t>
  </si>
  <si>
    <t>300 mcg/ml
(30 mln
j.m./ml)</t>
  </si>
  <si>
    <t>roztwór do wstrz.; fiolki</t>
  </si>
  <si>
    <t>Denosumab</t>
  </si>
  <si>
    <t>60 mg /1 ml</t>
  </si>
  <si>
    <t>roztwór do wstrzykiwań, amp-strzyk.</t>
  </si>
  <si>
    <t>Denosumab ^^</t>
  </si>
  <si>
    <t>120 mg</t>
  </si>
  <si>
    <t>roztwór do wstrzykiwań, fiolka</t>
  </si>
  <si>
    <t>^^ wykaz C Obwieszczenia Ministra Zdrowia aktualny na dzień składania ofert</t>
  </si>
  <si>
    <t>Benralizumabum *</t>
  </si>
  <si>
    <t>30 mg</t>
  </si>
  <si>
    <t>roztwór do wstrzykiwań w ampułko-strzykawce</t>
  </si>
  <si>
    <t xml:space="preserve">Ocrelizumabum * </t>
  </si>
  <si>
    <t>30 mg/ml, 10 ml</t>
  </si>
  <si>
    <t xml:space="preserve"> koncentrat do sporządzania roztworu do infuzji</t>
  </si>
  <si>
    <t>Cladribinum * **</t>
  </si>
  <si>
    <t>10 mg x 1 szt</t>
  </si>
  <si>
    <t>1 x tabletka</t>
  </si>
  <si>
    <t>10 mg x 4 szt</t>
  </si>
  <si>
    <t>4 x tabletka</t>
  </si>
  <si>
    <t>10 mg x 6 szt</t>
  </si>
  <si>
    <t>6 x tabletka</t>
  </si>
  <si>
    <t>Evolocumabum * **</t>
  </si>
  <si>
    <t>140 mg</t>
  </si>
  <si>
    <t>roztwór do wstrzykiwań, 1 wstrzykiwacz</t>
  </si>
  <si>
    <t>roztwór do wstrzykiwań, 2 wstrzykiwacze</t>
  </si>
  <si>
    <t>Trifluridinum + Tipiracilum * **</t>
  </si>
  <si>
    <t>15 mg + 6,14 mg</t>
  </si>
  <si>
    <t>20 tabl. powlekane</t>
  </si>
  <si>
    <t>60 tabl. powlekane</t>
  </si>
  <si>
    <t>20 mg + 8,19 mg</t>
  </si>
  <si>
    <t>Teriflunomidum*</t>
  </si>
  <si>
    <t>14 mg</t>
  </si>
  <si>
    <t>28 tabletki powlekane</t>
  </si>
  <si>
    <t>* wykaz B Obwieszczenia Ministra Zdrowia aktualny na dzień składania oferty, możliwość podania poza programem lekowym</t>
  </si>
  <si>
    <t>Arsenii trioxidum*</t>
  </si>
  <si>
    <t>1 mg/ml, 10 ml</t>
  </si>
  <si>
    <t>koncentrat do sporządzania roztworu do infuzji, amp.</t>
  </si>
  <si>
    <t>* wykaz C Obwieszczenia Ministra Zdrowia aktualny na dzień składania oferty</t>
  </si>
  <si>
    <t>Chlorambucilum *</t>
  </si>
  <si>
    <t>2 mg x 25 tabl. powl.</t>
  </si>
  <si>
    <t>OPAKOWANIE x 25 tabl powl</t>
  </si>
  <si>
    <t>* wykaz C Obwieszczenia MZ aktualny na dzień składania ofert</t>
  </si>
  <si>
    <t>Glucosum*</t>
  </si>
  <si>
    <t>50 mg/ml, 250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</si>
  <si>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</si>
  <si>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50 mg/ml, 500 ml</t>
  </si>
  <si>
    <t>* wymagany jeden podmiot odpowiedzialny</t>
  </si>
  <si>
    <t>Saccharomyces boulardii</t>
  </si>
  <si>
    <t>250 mg</t>
  </si>
  <si>
    <t>stała postać doustna</t>
  </si>
  <si>
    <t xml:space="preserve">dla dawki 2,5g:
dla dawki 5g:
dla dawki 10g:
dla dawki 20g:
dla dawki 40g:
</t>
  </si>
  <si>
    <t>Oferowana ilość dawek a 2,5g</t>
  </si>
  <si>
    <t>Cena brutto jednej  dawki a 2,5g</t>
  </si>
  <si>
    <t xml:space="preserve">Kod EAN </t>
  </si>
  <si>
    <t>Do zakupu w dawkach: 2,5g;5g;10g;20g; 40 g</t>
  </si>
  <si>
    <t>dla dawki 2,5g:
Nazwa handlowa:
Dawka: 
Postać / Opakowanie:
dla dawki 5g:
Nazwa handlowa:
Dawka: 
Postać / Opakowanie:
dla dawki 10g:
Nazwa handlowa:
Dawka: 
Postać / Opakowanie:
dla dawki 20g:
Nazwa handlowa:
Dawka: 
Postać / Opakowanie:
dla dawki 40g:
Nazwa handlowa:
Dawka: 
Postać / Opakowanie:</t>
  </si>
  <si>
    <r>
      <t>Podmiot Odpowiedzialny</t>
    </r>
    <r>
      <rPr>
        <sz val="11"/>
        <rFont val="Times New Roman"/>
        <family val="1"/>
      </rPr>
      <t xml:space="preserve">
</t>
    </r>
  </si>
  <si>
    <r>
      <t>Kod EAN</t>
    </r>
    <r>
      <rPr>
        <b/>
        <strike/>
        <sz val="11"/>
        <color indexed="10"/>
        <rFont val="Times New Roman"/>
        <family val="1"/>
      </rPr>
      <t xml:space="preserve">
</t>
    </r>
  </si>
  <si>
    <t>Oświadczamy, że zamówienie będziemy wykonywać do czasu wyczerpania kwoty wynagrodzenia umownego, nie dłużej jednak niż przez 12 miesięcy.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</si>
</sst>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  <numFmt numFmtId="184" formatCode="_-[$€-2]\ * #,##0.00_-;\-[$€-2]\ * #,##0.00_-;_-[$€-2]\ * &quot;-&quot;??_-;_-@_-"/>
    <numFmt numFmtId="185" formatCode="&quot; &quot;#,##0&quot;    &quot;;&quot;-&quot;#,##0&quot;    &quot;;&quot; -&quot;00&quot;    &quot;;&quot; &quot;@&quot; 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1" xfId="53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82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82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6" fillId="0" borderId="10" xfId="5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5" fontId="6" fillId="0" borderId="10" xfId="5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73" applyFont="1" applyBorder="1" applyAlignment="1">
      <alignment horizontal="center" vertical="center" wrapText="1"/>
      <protection/>
    </xf>
    <xf numFmtId="4" fontId="5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5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73" applyFont="1" applyFill="1" applyBorder="1" applyAlignment="1">
      <alignment vertical="center" wrapText="1"/>
      <protection/>
    </xf>
    <xf numFmtId="0" fontId="6" fillId="0" borderId="10" xfId="73" applyFont="1" applyBorder="1" applyAlignment="1">
      <alignment vertical="center" wrapText="1"/>
      <protection/>
    </xf>
    <xf numFmtId="185" fontId="56" fillId="33" borderId="0" xfId="53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44" fontId="12" fillId="0" borderId="0" xfId="84" applyFont="1" applyAlignment="1">
      <alignment horizontal="center" vertical="center"/>
    </xf>
    <xf numFmtId="44" fontId="6" fillId="0" borderId="0" xfId="69" applyNumberFormat="1" applyFont="1" applyAlignment="1">
      <alignment horizontal="center" vertical="center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85" fontId="56" fillId="33" borderId="14" xfId="53" applyNumberFormat="1" applyFont="1" applyFill="1" applyBorder="1" applyAlignment="1">
      <alignment horizontal="center" vertical="center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5" fontId="6" fillId="0" borderId="10" xfId="50" applyNumberFormat="1" applyFont="1" applyFill="1" applyBorder="1" applyAlignment="1">
      <alignment vertical="center" wrapText="1"/>
    </xf>
    <xf numFmtId="185" fontId="56" fillId="33" borderId="14" xfId="53" applyNumberFormat="1" applyFont="1" applyFill="1" applyBorder="1" applyAlignment="1">
      <alignment horizontal="center" vertical="center" wrapText="1"/>
    </xf>
    <xf numFmtId="185" fontId="56" fillId="0" borderId="14" xfId="53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5" fontId="6" fillId="34" borderId="10" xfId="44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3" fillId="0" borderId="11" xfId="0" applyNumberFormat="1" applyFont="1" applyFill="1" applyBorder="1" applyAlignment="1" applyProtection="1">
      <alignment horizontal="left" vertical="top" wrapText="1"/>
      <protection locked="0"/>
    </xf>
    <xf numFmtId="44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69" applyFont="1" applyBorder="1" applyAlignment="1">
      <alignment horizontal="left" vertical="top" wrapText="1"/>
      <protection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6" fillId="0" borderId="13" xfId="73" applyFont="1" applyBorder="1" applyAlignment="1">
      <alignment horizontal="left" vertical="center" wrapText="1"/>
      <protection/>
    </xf>
    <xf numFmtId="0" fontId="6" fillId="0" borderId="13" xfId="67" applyFont="1" applyBorder="1" applyAlignment="1">
      <alignment horizontal="left" vertical="center" wrapText="1"/>
      <protection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top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4 2" xfId="51"/>
    <cellStyle name="Dziesiętny 4 3" xfId="52"/>
    <cellStyle name="Dziesiętny 5" xfId="53"/>
    <cellStyle name="Dziesiętny 5 2" xfId="54"/>
    <cellStyle name="Dziesiętny 6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2 2" xfId="65"/>
    <cellStyle name="Normalny 2 3" xfId="66"/>
    <cellStyle name="Normalny 3" xfId="67"/>
    <cellStyle name="Normalny 3 2" xfId="68"/>
    <cellStyle name="Normalny 4" xfId="69"/>
    <cellStyle name="Normalny 5" xfId="70"/>
    <cellStyle name="Normalny 5 2" xfId="71"/>
    <cellStyle name="Normalny 7" xfId="72"/>
    <cellStyle name="Normalny_Arkusz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Walutowy 2 2" xfId="85"/>
    <cellStyle name="Walutowy 2 3" xfId="86"/>
    <cellStyle name="Walutowy 3" xfId="87"/>
    <cellStyle name="Walutowy 3 2" xfId="88"/>
    <cellStyle name="Walutowy 3 3" xfId="89"/>
    <cellStyle name="Walutowy 4" xfId="90"/>
    <cellStyle name="Walutowy 4 2" xfId="91"/>
    <cellStyle name="Walutowy 5" xfId="92"/>
    <cellStyle name="Walutowy 5 2" xfId="93"/>
    <cellStyle name="Walutowy 6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tabSelected="1" zoomScale="80" zoomScaleNormal="80" zoomScaleSheetLayoutView="93" zoomScalePageLayoutView="115" workbookViewId="0" topLeftCell="A7">
      <selection activeCell="I36" sqref="I36"/>
    </sheetView>
  </sheetViews>
  <sheetFormatPr defaultColWidth="9.00390625" defaultRowHeight="12.75"/>
  <cols>
    <col min="1" max="1" width="6.125" style="33" customWidth="1"/>
    <col min="2" max="3" width="30.00390625" style="33" customWidth="1"/>
    <col min="4" max="4" width="43.875" style="32" customWidth="1"/>
    <col min="5" max="8" width="9.125" style="33" customWidth="1"/>
    <col min="9" max="9" width="51.75390625" style="33" customWidth="1"/>
    <col min="10" max="11" width="16.125" style="33" customWidth="1"/>
    <col min="12" max="16384" width="9.125" style="33" customWidth="1"/>
  </cols>
  <sheetData>
    <row r="1" ht="15">
      <c r="D1" s="49" t="s">
        <v>46</v>
      </c>
    </row>
    <row r="2" spans="2:4" ht="15">
      <c r="B2" s="50"/>
      <c r="C2" s="50" t="s">
        <v>43</v>
      </c>
      <c r="D2" s="50"/>
    </row>
    <row r="4" spans="2:3" ht="15">
      <c r="B4" s="33" t="s">
        <v>34</v>
      </c>
      <c r="C4" s="51" t="s">
        <v>78</v>
      </c>
    </row>
    <row r="6" spans="2:4" ht="37.5" customHeight="1">
      <c r="B6" s="33" t="s">
        <v>33</v>
      </c>
      <c r="C6" s="114" t="s">
        <v>79</v>
      </c>
      <c r="D6" s="114"/>
    </row>
    <row r="7" ht="26.25" customHeight="1"/>
    <row r="8" spans="2:4" ht="15">
      <c r="B8" s="22" t="s">
        <v>31</v>
      </c>
      <c r="C8" s="119"/>
      <c r="D8" s="120"/>
    </row>
    <row r="9" spans="2:4" ht="15">
      <c r="B9" s="22" t="s">
        <v>35</v>
      </c>
      <c r="C9" s="123"/>
      <c r="D9" s="124"/>
    </row>
    <row r="10" spans="2:4" ht="15">
      <c r="B10" s="22" t="s">
        <v>30</v>
      </c>
      <c r="C10" s="115"/>
      <c r="D10" s="116"/>
    </row>
    <row r="11" spans="2:4" ht="15">
      <c r="B11" s="22" t="s">
        <v>37</v>
      </c>
      <c r="C11" s="115"/>
      <c r="D11" s="116"/>
    </row>
    <row r="12" spans="2:4" ht="15">
      <c r="B12" s="22" t="s">
        <v>38</v>
      </c>
      <c r="C12" s="115"/>
      <c r="D12" s="116"/>
    </row>
    <row r="13" spans="2:4" ht="15">
      <c r="B13" s="22" t="s">
        <v>39</v>
      </c>
      <c r="C13" s="115"/>
      <c r="D13" s="116"/>
    </row>
    <row r="14" spans="2:4" ht="15">
      <c r="B14" s="22" t="s">
        <v>40</v>
      </c>
      <c r="C14" s="115"/>
      <c r="D14" s="116"/>
    </row>
    <row r="15" spans="2:4" ht="15">
      <c r="B15" s="22" t="s">
        <v>41</v>
      </c>
      <c r="C15" s="115"/>
      <c r="D15" s="116"/>
    </row>
    <row r="16" spans="2:4" ht="15">
      <c r="B16" s="22" t="s">
        <v>42</v>
      </c>
      <c r="C16" s="115"/>
      <c r="D16" s="116"/>
    </row>
    <row r="17" spans="3:4" ht="15">
      <c r="C17" s="31"/>
      <c r="D17" s="53"/>
    </row>
    <row r="18" spans="2:4" ht="15">
      <c r="B18" s="117" t="s">
        <v>36</v>
      </c>
      <c r="C18" s="118"/>
      <c r="D18" s="27"/>
    </row>
    <row r="19" spans="3:4" ht="15">
      <c r="C19" s="25"/>
      <c r="D19" s="27"/>
    </row>
    <row r="20" spans="2:4" ht="21" customHeight="1">
      <c r="B20" s="19" t="s">
        <v>16</v>
      </c>
      <c r="C20" s="54" t="s">
        <v>0</v>
      </c>
      <c r="D20" s="31"/>
    </row>
    <row r="21" spans="2:4" ht="15">
      <c r="B21" s="22" t="s">
        <v>21</v>
      </c>
      <c r="C21" s="55">
        <f>'część (1)'!H$5</f>
        <v>0</v>
      </c>
      <c r="D21" s="56"/>
    </row>
    <row r="22" spans="2:4" ht="15">
      <c r="B22" s="22" t="s">
        <v>22</v>
      </c>
      <c r="C22" s="55">
        <f>'część (2)'!H$5</f>
        <v>0</v>
      </c>
      <c r="D22" s="56"/>
    </row>
    <row r="23" spans="2:4" ht="15">
      <c r="B23" s="22" t="s">
        <v>23</v>
      </c>
      <c r="C23" s="55">
        <f>'część (3)'!H$5</f>
        <v>0</v>
      </c>
      <c r="D23" s="56"/>
    </row>
    <row r="24" spans="2:4" ht="15">
      <c r="B24" s="22" t="s">
        <v>24</v>
      </c>
      <c r="C24" s="55">
        <f>'część (4)'!H$6</f>
        <v>0</v>
      </c>
      <c r="D24" s="56"/>
    </row>
    <row r="25" spans="2:4" ht="15">
      <c r="B25" s="22" t="s">
        <v>63</v>
      </c>
      <c r="C25" s="55">
        <f>'część (5)'!H$6</f>
        <v>0</v>
      </c>
      <c r="D25" s="56"/>
    </row>
    <row r="26" spans="2:4" ht="15">
      <c r="B26" s="22" t="s">
        <v>64</v>
      </c>
      <c r="C26" s="55">
        <f>'część (6)'!H$6</f>
        <v>0</v>
      </c>
      <c r="D26" s="56"/>
    </row>
    <row r="27" spans="2:4" ht="15">
      <c r="B27" s="22" t="s">
        <v>66</v>
      </c>
      <c r="C27" s="55">
        <f>'część (7)'!H$6</f>
        <v>0</v>
      </c>
      <c r="D27" s="56"/>
    </row>
    <row r="28" spans="2:4" ht="15">
      <c r="B28" s="22" t="s">
        <v>67</v>
      </c>
      <c r="C28" s="55">
        <f>'część (8)'!H$6</f>
        <v>0</v>
      </c>
      <c r="D28" s="56"/>
    </row>
    <row r="29" spans="2:4" ht="15">
      <c r="B29" s="22" t="s">
        <v>68</v>
      </c>
      <c r="C29" s="55">
        <f>'część (9)'!H$6</f>
        <v>0</v>
      </c>
      <c r="D29" s="56"/>
    </row>
    <row r="30" spans="2:4" ht="15">
      <c r="B30" s="22" t="s">
        <v>73</v>
      </c>
      <c r="C30" s="55">
        <f>'część (10)'!H$6</f>
        <v>0</v>
      </c>
      <c r="D30" s="56"/>
    </row>
    <row r="31" spans="2:4" ht="15">
      <c r="B31" s="22" t="s">
        <v>74</v>
      </c>
      <c r="C31" s="55">
        <f>'część (11)'!H$6</f>
        <v>0</v>
      </c>
      <c r="D31" s="56"/>
    </row>
    <row r="32" spans="2:4" ht="15">
      <c r="B32" s="22" t="s">
        <v>75</v>
      </c>
      <c r="C32" s="55">
        <f>'część (12)'!H$6</f>
        <v>0</v>
      </c>
      <c r="D32" s="56"/>
    </row>
    <row r="33" spans="2:4" ht="15">
      <c r="B33" s="22" t="s">
        <v>76</v>
      </c>
      <c r="C33" s="55">
        <f>'część (13)'!H$6</f>
        <v>0</v>
      </c>
      <c r="D33" s="56"/>
    </row>
    <row r="34" spans="3:4" ht="14.25" customHeight="1">
      <c r="C34" s="57"/>
      <c r="D34" s="56"/>
    </row>
    <row r="35" spans="1:4" ht="21" customHeight="1">
      <c r="A35" s="33" t="s">
        <v>1</v>
      </c>
      <c r="B35" s="112" t="s">
        <v>56</v>
      </c>
      <c r="C35" s="112"/>
      <c r="D35" s="112"/>
    </row>
    <row r="36" spans="1:4" ht="87.75" customHeight="1">
      <c r="A36" s="33" t="s">
        <v>2</v>
      </c>
      <c r="B36" s="112" t="s">
        <v>59</v>
      </c>
      <c r="C36" s="112"/>
      <c r="D36" s="112"/>
    </row>
    <row r="37" spans="1:4" ht="41.25" customHeight="1">
      <c r="A37" s="33" t="s">
        <v>3</v>
      </c>
      <c r="B37" s="122" t="s">
        <v>151</v>
      </c>
      <c r="C37" s="122"/>
      <c r="D37" s="122"/>
    </row>
    <row r="38" spans="1:4" s="58" customFormat="1" ht="65.25" customHeight="1">
      <c r="A38" s="58" t="s">
        <v>4</v>
      </c>
      <c r="B38" s="114" t="s">
        <v>77</v>
      </c>
      <c r="C38" s="114"/>
      <c r="D38" s="114"/>
    </row>
    <row r="39" spans="1:4" ht="39" customHeight="1">
      <c r="A39" s="58" t="s">
        <v>28</v>
      </c>
      <c r="B39" s="114" t="s">
        <v>29</v>
      </c>
      <c r="C39" s="114"/>
      <c r="D39" s="114"/>
    </row>
    <row r="40" spans="1:4" ht="33.75" customHeight="1">
      <c r="A40" s="58" t="s">
        <v>57</v>
      </c>
      <c r="B40" s="114" t="s">
        <v>52</v>
      </c>
      <c r="C40" s="114"/>
      <c r="D40" s="114"/>
    </row>
    <row r="41" spans="2:4" ht="33.75" customHeight="1">
      <c r="B41" s="114" t="s">
        <v>50</v>
      </c>
      <c r="C41" s="114"/>
      <c r="D41" s="114"/>
    </row>
    <row r="42" spans="2:4" ht="37.5" customHeight="1">
      <c r="B42" s="113" t="s">
        <v>51</v>
      </c>
      <c r="C42" s="113"/>
      <c r="D42" s="113"/>
    </row>
    <row r="43" spans="1:4" ht="18" customHeight="1">
      <c r="A43" s="33" t="s">
        <v>5</v>
      </c>
      <c r="B43" s="30" t="s">
        <v>6</v>
      </c>
      <c r="C43" s="25"/>
      <c r="D43" s="33"/>
    </row>
    <row r="44" spans="1:4" ht="18" customHeight="1">
      <c r="A44" s="59"/>
      <c r="B44" s="110" t="s">
        <v>18</v>
      </c>
      <c r="C44" s="121"/>
      <c r="D44" s="111"/>
    </row>
    <row r="45" spans="2:4" ht="18" customHeight="1">
      <c r="B45" s="110" t="s">
        <v>7</v>
      </c>
      <c r="C45" s="111"/>
      <c r="D45" s="22"/>
    </row>
    <row r="46" spans="2:4" ht="18" customHeight="1">
      <c r="B46" s="125"/>
      <c r="C46" s="126"/>
      <c r="D46" s="22"/>
    </row>
    <row r="47" spans="2:4" ht="18" customHeight="1">
      <c r="B47" s="125"/>
      <c r="C47" s="126"/>
      <c r="D47" s="22"/>
    </row>
    <row r="48" spans="2:4" ht="18" customHeight="1">
      <c r="B48" s="125"/>
      <c r="C48" s="126"/>
      <c r="D48" s="22"/>
    </row>
    <row r="49" spans="2:4" ht="18" customHeight="1">
      <c r="B49" s="61" t="s">
        <v>9</v>
      </c>
      <c r="C49" s="61"/>
      <c r="D49" s="49"/>
    </row>
    <row r="50" spans="2:4" ht="18" customHeight="1">
      <c r="B50" s="110" t="s">
        <v>19</v>
      </c>
      <c r="C50" s="121"/>
      <c r="D50" s="111"/>
    </row>
    <row r="51" spans="2:4" ht="18" customHeight="1">
      <c r="B51" s="62" t="s">
        <v>7</v>
      </c>
      <c r="C51" s="60" t="s">
        <v>8</v>
      </c>
      <c r="D51" s="63" t="s">
        <v>10</v>
      </c>
    </row>
    <row r="52" spans="2:4" ht="18" customHeight="1">
      <c r="B52" s="64"/>
      <c r="C52" s="60"/>
      <c r="D52" s="65"/>
    </row>
    <row r="53" spans="2:4" ht="18" customHeight="1">
      <c r="B53" s="64"/>
      <c r="C53" s="60"/>
      <c r="D53" s="65"/>
    </row>
    <row r="54" spans="2:4" ht="18" customHeight="1">
      <c r="B54" s="61"/>
      <c r="C54" s="61"/>
      <c r="D54" s="49"/>
    </row>
    <row r="55" spans="2:4" ht="18" customHeight="1">
      <c r="B55" s="110" t="s">
        <v>20</v>
      </c>
      <c r="C55" s="121"/>
      <c r="D55" s="111"/>
    </row>
    <row r="56" spans="2:4" ht="18" customHeight="1">
      <c r="B56" s="110" t="s">
        <v>11</v>
      </c>
      <c r="C56" s="111"/>
      <c r="D56" s="22"/>
    </row>
    <row r="57" spans="2:4" ht="18" customHeight="1">
      <c r="B57" s="120"/>
      <c r="C57" s="120"/>
      <c r="D57" s="22"/>
    </row>
    <row r="58" spans="2:4" ht="13.5" customHeight="1">
      <c r="B58" s="52"/>
      <c r="C58" s="66"/>
      <c r="D58" s="66"/>
    </row>
  </sheetData>
  <sheetProtection/>
  <mergeCells count="28">
    <mergeCell ref="B56:C56"/>
    <mergeCell ref="B55:D55"/>
    <mergeCell ref="B38:D38"/>
    <mergeCell ref="B35:D35"/>
    <mergeCell ref="B57:C57"/>
    <mergeCell ref="B46:C46"/>
    <mergeCell ref="B47:C47"/>
    <mergeCell ref="B48:C48"/>
    <mergeCell ref="B50:D50"/>
    <mergeCell ref="B40:D40"/>
    <mergeCell ref="B41:D41"/>
    <mergeCell ref="C15:D15"/>
    <mergeCell ref="B37:D37"/>
    <mergeCell ref="C9:D9"/>
    <mergeCell ref="C10:D10"/>
    <mergeCell ref="C16:D16"/>
    <mergeCell ref="C12:D12"/>
    <mergeCell ref="B39:D39"/>
    <mergeCell ref="B45:C45"/>
    <mergeCell ref="B36:D36"/>
    <mergeCell ref="B42:D42"/>
    <mergeCell ref="C6:D6"/>
    <mergeCell ref="C13:D13"/>
    <mergeCell ref="B18:C18"/>
    <mergeCell ref="C11:D11"/>
    <mergeCell ref="C14:D14"/>
    <mergeCell ref="C8:D8"/>
    <mergeCell ref="B44:D4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100" zoomScalePageLayoutView="85" workbookViewId="0" topLeftCell="A1">
      <selection activeCell="K18" sqref="K18"/>
    </sheetView>
  </sheetViews>
  <sheetFormatPr defaultColWidth="9.00390625" defaultRowHeight="12.75"/>
  <cols>
    <col min="1" max="1" width="5.125" style="6" customWidth="1"/>
    <col min="2" max="2" width="36.0039062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9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SUM(N11:N11)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">
        <v>13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73" customFormat="1" ht="142.5" customHeight="1">
      <c r="A11" s="22" t="s">
        <v>1</v>
      </c>
      <c r="B11" s="107" t="s">
        <v>123</v>
      </c>
      <c r="C11" s="105" t="s">
        <v>124</v>
      </c>
      <c r="D11" s="107" t="s">
        <v>125</v>
      </c>
      <c r="E11" s="106">
        <v>300</v>
      </c>
      <c r="F11" s="71" t="s">
        <v>70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5:17" ht="13.5" customHeight="1">
      <c r="E12" s="6"/>
      <c r="Q12" s="6"/>
    </row>
    <row r="13" spans="2:5" s="1" customFormat="1" ht="37.5" customHeight="1">
      <c r="B13" s="140" t="s">
        <v>126</v>
      </c>
      <c r="C13" s="141"/>
      <c r="D13" s="141"/>
      <c r="E13" s="142"/>
    </row>
    <row r="14" spans="5:17" ht="150" customHeight="1">
      <c r="E14" s="6"/>
      <c r="Q14" s="6"/>
    </row>
    <row r="15" s="25" customFormat="1" ht="15"/>
    <row r="16" spans="5:17" ht="115.5" customHeight="1">
      <c r="E16" s="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</sheetData>
  <sheetProtection/>
  <mergeCells count="2">
    <mergeCell ref="H5:I5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100" zoomScalePageLayoutView="85" workbookViewId="0" topLeftCell="A1">
      <selection activeCell="K14" sqref="K14"/>
    </sheetView>
  </sheetViews>
  <sheetFormatPr defaultColWidth="9.00390625" defaultRowHeight="12.75"/>
  <cols>
    <col min="1" max="1" width="5.125" style="6" customWidth="1"/>
    <col min="2" max="2" width="36.0039062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10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SUM(N11:N11)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">
        <v>13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73" customFormat="1" ht="69" customHeight="1">
      <c r="A11" s="22" t="s">
        <v>1</v>
      </c>
      <c r="B11" s="67" t="s">
        <v>127</v>
      </c>
      <c r="C11" s="67" t="s">
        <v>128</v>
      </c>
      <c r="D11" s="67" t="s">
        <v>129</v>
      </c>
      <c r="E11" s="108">
        <v>400</v>
      </c>
      <c r="F11" s="71" t="s">
        <v>62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2:17" ht="171.75" customHeight="1">
      <c r="B12" s="140" t="s">
        <v>130</v>
      </c>
      <c r="C12" s="141"/>
      <c r="D12" s="141"/>
      <c r="E12" s="142"/>
      <c r="Q12" s="6"/>
    </row>
    <row r="13" spans="5:17" ht="150.75" customHeight="1">
      <c r="E13" s="6"/>
      <c r="Q13" s="6"/>
    </row>
    <row r="14" spans="5:17" ht="150" customHeight="1">
      <c r="E14" s="6"/>
      <c r="Q14" s="6"/>
    </row>
    <row r="15" s="25" customFormat="1" ht="15"/>
    <row r="16" spans="5:17" ht="115.5" customHeight="1">
      <c r="E16" s="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100" zoomScalePageLayoutView="85" workbookViewId="0" topLeftCell="A1">
      <selection activeCell="K16" sqref="K16"/>
    </sheetView>
  </sheetViews>
  <sheetFormatPr defaultColWidth="9.00390625" defaultRowHeight="12.75"/>
  <cols>
    <col min="1" max="1" width="5.125" style="6" customWidth="1"/>
    <col min="2" max="2" width="36.0039062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11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SUM(N11:N11)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">
        <v>13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73" customFormat="1" ht="56.25" customHeight="1">
      <c r="A11" s="22" t="s">
        <v>1</v>
      </c>
      <c r="B11" s="68" t="s">
        <v>131</v>
      </c>
      <c r="C11" s="68" t="s">
        <v>132</v>
      </c>
      <c r="D11" s="68" t="s">
        <v>133</v>
      </c>
      <c r="E11" s="72">
        <v>150</v>
      </c>
      <c r="F11" s="71" t="s">
        <v>70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2:17" ht="81" customHeight="1">
      <c r="B12" s="74" t="s">
        <v>134</v>
      </c>
      <c r="C12" s="74"/>
      <c r="D12" s="74"/>
      <c r="E12" s="6"/>
      <c r="Q12" s="6"/>
    </row>
    <row r="13" spans="5:17" ht="150.75" customHeight="1">
      <c r="E13" s="6"/>
      <c r="Q13" s="6"/>
    </row>
    <row r="14" spans="5:17" ht="150" customHeight="1">
      <c r="E14" s="6"/>
      <c r="Q14" s="6"/>
    </row>
    <row r="15" s="25" customFormat="1" ht="15"/>
    <row r="16" spans="5:17" ht="115.5" customHeight="1">
      <c r="E16" s="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100" zoomScalePageLayoutView="85" workbookViewId="0" topLeftCell="A1">
      <selection activeCell="N14" sqref="N14"/>
    </sheetView>
  </sheetViews>
  <sheetFormatPr defaultColWidth="9.00390625" defaultRowHeight="12.75"/>
  <cols>
    <col min="1" max="1" width="5.125" style="6" customWidth="1"/>
    <col min="2" max="2" width="36.0039062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12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SUM(N11:N12)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">
        <v>13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73" customFormat="1" ht="207.75" customHeight="1">
      <c r="A11" s="22" t="s">
        <v>1</v>
      </c>
      <c r="B11" s="104" t="s">
        <v>135</v>
      </c>
      <c r="C11" s="105" t="s">
        <v>136</v>
      </c>
      <c r="D11" s="109" t="s">
        <v>137</v>
      </c>
      <c r="E11" s="106">
        <v>800</v>
      </c>
      <c r="F11" s="71" t="s">
        <v>62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1:17" ht="260.25" customHeight="1">
      <c r="A12" s="89" t="s">
        <v>2</v>
      </c>
      <c r="B12" s="104" t="s">
        <v>135</v>
      </c>
      <c r="C12" s="105" t="s">
        <v>138</v>
      </c>
      <c r="D12" s="109" t="s">
        <v>137</v>
      </c>
      <c r="E12" s="106">
        <v>2000</v>
      </c>
      <c r="F12" s="71" t="s">
        <v>62</v>
      </c>
      <c r="G12" s="23" t="s">
        <v>65</v>
      </c>
      <c r="H12" s="77"/>
      <c r="I12" s="77"/>
      <c r="J12" s="77"/>
      <c r="K12" s="77"/>
      <c r="L12" s="77"/>
      <c r="M12" s="77"/>
      <c r="N12" s="24">
        <f>ROUND(L12*ROUND(M12,2),2)</f>
        <v>0</v>
      </c>
      <c r="Q12" s="6"/>
    </row>
    <row r="13" spans="2:17" ht="42.75" customHeight="1">
      <c r="B13" s="143" t="s">
        <v>139</v>
      </c>
      <c r="C13" s="143"/>
      <c r="D13" s="143"/>
      <c r="E13" s="6"/>
      <c r="Q13" s="6"/>
    </row>
    <row r="14" spans="5:17" ht="150" customHeight="1">
      <c r="E14" s="6"/>
      <c r="Q14" s="6"/>
    </row>
    <row r="15" s="25" customFormat="1" ht="15"/>
    <row r="16" spans="5:17" ht="115.5" customHeight="1">
      <c r="E16" s="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</sheetData>
  <sheetProtection/>
  <mergeCells count="2">
    <mergeCell ref="H5:I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zoomScale="80" zoomScaleNormal="80" zoomScaleSheetLayoutView="100" zoomScalePageLayoutView="85" workbookViewId="0" topLeftCell="A1">
      <selection activeCell="S13" sqref="S13"/>
    </sheetView>
  </sheetViews>
  <sheetFormatPr defaultColWidth="9.00390625" defaultRowHeight="12.75"/>
  <cols>
    <col min="1" max="1" width="5.125" style="6" customWidth="1"/>
    <col min="2" max="2" width="36.0039062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13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SUM(N11:N11)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">
        <v>13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73" customFormat="1" ht="54" customHeight="1">
      <c r="A11" s="22" t="s">
        <v>1</v>
      </c>
      <c r="B11" s="68" t="s">
        <v>140</v>
      </c>
      <c r="C11" s="68" t="s">
        <v>141</v>
      </c>
      <c r="D11" s="67" t="s">
        <v>142</v>
      </c>
      <c r="E11" s="72">
        <v>30000</v>
      </c>
      <c r="F11" s="71" t="s">
        <v>62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5:17" ht="171.75" customHeight="1">
      <c r="E12" s="6"/>
      <c r="Q12" s="6"/>
    </row>
    <row r="13" spans="5:17" ht="150.75" customHeight="1">
      <c r="E13" s="6"/>
      <c r="Q13" s="6"/>
    </row>
    <row r="14" spans="5:17" ht="150" customHeight="1">
      <c r="E14" s="6"/>
      <c r="Q14" s="6"/>
    </row>
    <row r="15" s="25" customFormat="1" ht="15"/>
    <row r="16" spans="5:17" ht="115.5" customHeight="1">
      <c r="E16" s="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spans="1:17" ht="12.75">
      <c r="A20"/>
      <c r="B20"/>
      <c r="C20"/>
      <c r="D20"/>
      <c r="E20"/>
      <c r="F20"/>
      <c r="G20"/>
      <c r="Q20" s="6"/>
    </row>
    <row r="21" spans="1:17" ht="12.75">
      <c r="A21"/>
      <c r="B21"/>
      <c r="C21"/>
      <c r="D21"/>
      <c r="E21"/>
      <c r="F21"/>
      <c r="G21"/>
      <c r="Q21" s="6"/>
    </row>
    <row r="22" spans="1:17" ht="12.75">
      <c r="A22"/>
      <c r="B22"/>
      <c r="C22"/>
      <c r="D22"/>
      <c r="E22"/>
      <c r="F22"/>
      <c r="G22"/>
      <c r="Q22" s="6"/>
    </row>
    <row r="23" spans="1:17" ht="12.75">
      <c r="A23"/>
      <c r="B23"/>
      <c r="C23"/>
      <c r="D23"/>
      <c r="E23"/>
      <c r="F23"/>
      <c r="G23"/>
      <c r="Q23" s="6"/>
    </row>
    <row r="24" spans="1:17" ht="12.75">
      <c r="A24"/>
      <c r="B24"/>
      <c r="C24"/>
      <c r="D24"/>
      <c r="E24"/>
      <c r="F24"/>
      <c r="G24"/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5"/>
  <sheetViews>
    <sheetView showGridLines="0" zoomScale="80" zoomScaleNormal="80" zoomScaleSheetLayoutView="100" zoomScalePageLayoutView="85" workbookViewId="0" topLeftCell="A1">
      <selection activeCell="E22" sqref="E22"/>
    </sheetView>
  </sheetViews>
  <sheetFormatPr defaultColWidth="9.00390625" defaultRowHeight="12.75"/>
  <cols>
    <col min="1" max="1" width="5.125" style="6" customWidth="1"/>
    <col min="2" max="2" width="20.875" style="6" customWidth="1"/>
    <col min="3" max="3" width="17.375" style="6" customWidth="1"/>
    <col min="4" max="4" width="21.8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2" width="18.375" style="6" customWidth="1"/>
    <col min="13" max="13" width="20.75390625" style="6" customWidth="1"/>
    <col min="14" max="14" width="21.87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21" width="15.25390625" style="6" customWidth="1"/>
    <col min="22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ht="12.75">
      <c r="N2" s="10" t="s">
        <v>54</v>
      </c>
    </row>
    <row r="3" spans="2:17" ht="12.75">
      <c r="B3" s="8" t="s">
        <v>12</v>
      </c>
      <c r="C3" s="2">
        <v>1</v>
      </c>
      <c r="D3" s="5"/>
      <c r="E3" s="3"/>
      <c r="F3" s="1"/>
      <c r="G3" s="12" t="s">
        <v>17</v>
      </c>
      <c r="H3" s="1"/>
      <c r="I3" s="5"/>
      <c r="J3" s="1"/>
      <c r="K3" s="1"/>
      <c r="L3" s="1"/>
      <c r="M3" s="1"/>
      <c r="N3" s="1"/>
      <c r="Q3" s="6"/>
    </row>
    <row r="4" spans="2:17" ht="12.75">
      <c r="B4" s="8"/>
      <c r="C4" s="5"/>
      <c r="D4" s="5"/>
      <c r="E4" s="3"/>
      <c r="F4" s="1"/>
      <c r="G4" s="12"/>
      <c r="H4" s="1"/>
      <c r="I4" s="5"/>
      <c r="J4" s="1"/>
      <c r="K4" s="1"/>
      <c r="L4" s="1"/>
      <c r="M4" s="1"/>
      <c r="N4" s="1"/>
      <c r="Q4" s="6"/>
    </row>
    <row r="5" spans="1:17" ht="12.75">
      <c r="A5" s="8"/>
      <c r="B5" s="8"/>
      <c r="C5" s="13"/>
      <c r="D5" s="13"/>
      <c r="E5" s="3"/>
      <c r="F5" s="1"/>
      <c r="G5" s="4" t="s">
        <v>0</v>
      </c>
      <c r="H5" s="127">
        <f>SUM(M11:M11)</f>
        <v>0</v>
      </c>
      <c r="I5" s="128"/>
      <c r="Q5" s="6"/>
    </row>
    <row r="6" spans="1:17" ht="12.75">
      <c r="A6" s="8"/>
      <c r="C6" s="1"/>
      <c r="D6" s="1"/>
      <c r="E6" s="3"/>
      <c r="F6" s="1"/>
      <c r="G6" s="1"/>
      <c r="H6" s="1"/>
      <c r="I6" s="1"/>
      <c r="J6" s="1"/>
      <c r="K6" s="1"/>
      <c r="L6" s="1"/>
      <c r="Q6" s="6"/>
    </row>
    <row r="7" spans="1:17" ht="12.75">
      <c r="A7" s="8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Q7" s="6"/>
    </row>
    <row r="8" spans="2:17" ht="12.75">
      <c r="B8" s="8"/>
      <c r="K8"/>
      <c r="L8"/>
      <c r="M8"/>
      <c r="Q8" s="6"/>
    </row>
    <row r="9" spans="1:14" s="1" customFormat="1" ht="24.75" customHeight="1">
      <c r="A9"/>
      <c r="B9"/>
      <c r="C9"/>
      <c r="D9"/>
      <c r="E9"/>
      <c r="F9"/>
      <c r="G9"/>
      <c r="H9" s="16"/>
      <c r="I9" s="16"/>
      <c r="J9" s="17"/>
      <c r="K9" s="16"/>
      <c r="L9" s="16"/>
      <c r="M9" s="16"/>
      <c r="N9" s="18"/>
    </row>
    <row r="10" spans="1:14" s="1" customFormat="1" ht="58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tr">
        <f>B10</f>
        <v>Skład</v>
      </c>
      <c r="J10" s="19" t="s">
        <v>49</v>
      </c>
      <c r="K10" s="19" t="s">
        <v>144</v>
      </c>
      <c r="L10" s="19" t="s">
        <v>145</v>
      </c>
      <c r="M10" s="19" t="s">
        <v>15</v>
      </c>
      <c r="N10"/>
    </row>
    <row r="11" spans="1:14" s="73" customFormat="1" ht="349.5" customHeight="1">
      <c r="A11" s="22" t="s">
        <v>1</v>
      </c>
      <c r="B11" s="85" t="s">
        <v>82</v>
      </c>
      <c r="C11" s="86" t="s">
        <v>147</v>
      </c>
      <c r="D11" s="86" t="s">
        <v>80</v>
      </c>
      <c r="E11" s="70">
        <v>40000</v>
      </c>
      <c r="F11" s="84" t="s">
        <v>81</v>
      </c>
      <c r="G11" s="23" t="s">
        <v>148</v>
      </c>
      <c r="H11" s="23"/>
      <c r="I11" s="23"/>
      <c r="J11" s="23" t="s">
        <v>143</v>
      </c>
      <c r="K11" s="23"/>
      <c r="L11" s="23"/>
      <c r="M11" s="23">
        <f>ROUND(K11*ROUND(L11,2),2)</f>
        <v>0</v>
      </c>
      <c r="N11"/>
    </row>
    <row r="12" spans="1:17" ht="12.75">
      <c r="A12"/>
      <c r="B12"/>
      <c r="C12"/>
      <c r="D12"/>
      <c r="E12"/>
      <c r="F12"/>
      <c r="G12"/>
      <c r="Q12" s="6"/>
    </row>
    <row r="13" spans="1:17" ht="51.75" customHeight="1">
      <c r="A13"/>
      <c r="B13" s="129" t="s">
        <v>83</v>
      </c>
      <c r="C13" s="129"/>
      <c r="D13" s="129"/>
      <c r="E13" s="129"/>
      <c r="F13" s="91"/>
      <c r="G13" s="92"/>
      <c r="Q13" s="6"/>
    </row>
    <row r="14" spans="1:17" ht="15">
      <c r="A14"/>
      <c r="B14" s="74" t="s">
        <v>84</v>
      </c>
      <c r="C14" s="74"/>
      <c r="D14" s="74"/>
      <c r="E14" s="74"/>
      <c r="F14" s="74"/>
      <c r="G14" s="74"/>
      <c r="Q14" s="6"/>
    </row>
    <row r="15" spans="1:17" ht="15">
      <c r="A15"/>
      <c r="B15" s="76"/>
      <c r="C15" s="76"/>
      <c r="D15" s="76"/>
      <c r="E15" s="76"/>
      <c r="F15" s="76"/>
      <c r="G15" s="76"/>
      <c r="Q15" s="6"/>
    </row>
    <row r="16" spans="1:17" ht="12.75">
      <c r="A16"/>
      <c r="B16"/>
      <c r="C16"/>
      <c r="D16"/>
      <c r="E16"/>
      <c r="F16"/>
      <c r="G16"/>
      <c r="Q16" s="6"/>
    </row>
    <row r="17" spans="1:17" ht="12.75">
      <c r="A17"/>
      <c r="B17"/>
      <c r="C17"/>
      <c r="D17"/>
      <c r="E17"/>
      <c r="F17"/>
      <c r="G17"/>
      <c r="Q17" s="6"/>
    </row>
    <row r="18" spans="1:17" ht="12.75">
      <c r="A18"/>
      <c r="B18"/>
      <c r="C18"/>
      <c r="D18"/>
      <c r="E18"/>
      <c r="F18"/>
      <c r="G18"/>
      <c r="Q18" s="6"/>
    </row>
    <row r="19" spans="1:17" ht="12.75">
      <c r="A19"/>
      <c r="B19"/>
      <c r="C19"/>
      <c r="D19"/>
      <c r="E19"/>
      <c r="F19"/>
      <c r="G19"/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</sheetData>
  <sheetProtection/>
  <mergeCells count="2">
    <mergeCell ref="H5:I5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="80" zoomScaleNormal="80" zoomScaleSheetLayoutView="100" zoomScalePageLayoutView="85" workbookViewId="0" topLeftCell="A4">
      <selection activeCell="J10" sqref="J10"/>
    </sheetView>
  </sheetViews>
  <sheetFormatPr defaultColWidth="9.00390625" defaultRowHeight="12.75"/>
  <cols>
    <col min="1" max="1" width="5.125" style="25" customWidth="1"/>
    <col min="2" max="2" width="25.375" style="25" customWidth="1"/>
    <col min="3" max="3" width="16.00390625" style="25" customWidth="1"/>
    <col min="4" max="4" width="20.875" style="25" customWidth="1"/>
    <col min="5" max="5" width="10.625" style="27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1" width="20.125" style="25" customWidth="1"/>
    <col min="12" max="12" width="18.875" style="25" customWidth="1"/>
    <col min="13" max="13" width="21.125" style="25" customWidth="1"/>
    <col min="14" max="14" width="23.375" style="25" customWidth="1"/>
    <col min="15" max="15" width="15.875" style="25" customWidth="1"/>
    <col min="16" max="16" width="15.875" style="29" customWidth="1"/>
    <col min="17" max="17" width="15.875" style="25" customWidth="1"/>
    <col min="18" max="19" width="14.25390625" style="25" customWidth="1"/>
    <col min="20" max="20" width="15.25390625" style="25" customWidth="1"/>
    <col min="21" max="16384" width="9.125" style="25" customWidth="1"/>
  </cols>
  <sheetData>
    <row r="1" spans="2:19" ht="15">
      <c r="B1" s="26" t="str">
        <f>'formularz oferty'!C4</f>
        <v>DFP.271.110.2019.AJ</v>
      </c>
      <c r="M1" s="28" t="s">
        <v>47</v>
      </c>
      <c r="R1" s="26"/>
      <c r="S1" s="26"/>
    </row>
    <row r="2" ht="15">
      <c r="M2" s="28" t="s">
        <v>54</v>
      </c>
    </row>
    <row r="3" spans="2:16" ht="15">
      <c r="B3" s="30" t="s">
        <v>12</v>
      </c>
      <c r="C3" s="19">
        <v>2</v>
      </c>
      <c r="D3" s="31"/>
      <c r="E3" s="32"/>
      <c r="F3" s="33"/>
      <c r="G3" s="34" t="s">
        <v>17</v>
      </c>
      <c r="H3" s="33"/>
      <c r="I3" s="31"/>
      <c r="J3" s="33"/>
      <c r="K3" s="33"/>
      <c r="L3" s="33"/>
      <c r="M3" s="33"/>
      <c r="P3" s="25"/>
    </row>
    <row r="4" spans="2:16" ht="15">
      <c r="B4" s="30"/>
      <c r="C4" s="31"/>
      <c r="D4" s="31"/>
      <c r="E4" s="32"/>
      <c r="F4" s="33"/>
      <c r="G4" s="34"/>
      <c r="H4" s="33"/>
      <c r="I4" s="31"/>
      <c r="J4" s="33"/>
      <c r="K4" s="33"/>
      <c r="L4" s="33"/>
      <c r="M4" s="33"/>
      <c r="P4" s="25"/>
    </row>
    <row r="5" spans="1:16" ht="15">
      <c r="A5" s="30"/>
      <c r="B5" s="30"/>
      <c r="C5" s="35"/>
      <c r="D5" s="35"/>
      <c r="E5" s="32"/>
      <c r="F5" s="33"/>
      <c r="G5" s="36" t="s">
        <v>0</v>
      </c>
      <c r="H5" s="130">
        <f>SUM(N10:N11)</f>
        <v>0</v>
      </c>
      <c r="I5" s="131"/>
      <c r="P5" s="25"/>
    </row>
    <row r="6" spans="1:16" ht="15">
      <c r="A6" s="30"/>
      <c r="C6" s="33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P6" s="25"/>
    </row>
    <row r="7" spans="1:16" ht="15">
      <c r="A7" s="30"/>
      <c r="B7" s="37"/>
      <c r="C7" s="38"/>
      <c r="D7" s="38"/>
      <c r="E7" s="38"/>
      <c r="F7" s="38"/>
      <c r="G7" s="38"/>
      <c r="H7" s="38"/>
      <c r="I7" s="38"/>
      <c r="J7" s="38"/>
      <c r="K7" s="39"/>
      <c r="L7" s="39"/>
      <c r="M7" s="39"/>
      <c r="N7" s="39"/>
      <c r="P7" s="25"/>
    </row>
    <row r="8" spans="2:16" ht="15">
      <c r="B8" s="30"/>
      <c r="P8" s="25"/>
    </row>
    <row r="9" spans="1:14" s="30" customFormat="1" ht="64.5" customHeight="1">
      <c r="A9" s="40" t="s">
        <v>32</v>
      </c>
      <c r="B9" s="40" t="s">
        <v>13</v>
      </c>
      <c r="C9" s="40" t="s">
        <v>14</v>
      </c>
      <c r="D9" s="40" t="s">
        <v>55</v>
      </c>
      <c r="E9" s="41" t="s">
        <v>58</v>
      </c>
      <c r="F9" s="42"/>
      <c r="G9" s="40" t="str">
        <f>"Nazwa handlowa /
"&amp;C9&amp;" / 
"&amp;D9</f>
        <v>Nazwa handlowa /
Dawka / 
Postać/ Opakowanie</v>
      </c>
      <c r="H9" s="40" t="s">
        <v>48</v>
      </c>
      <c r="I9" s="40" t="str">
        <f>B9</f>
        <v>Skład</v>
      </c>
      <c r="J9" s="40" t="s">
        <v>49</v>
      </c>
      <c r="K9" s="40" t="s">
        <v>25</v>
      </c>
      <c r="L9" s="40" t="s">
        <v>26</v>
      </c>
      <c r="M9" s="40" t="s">
        <v>27</v>
      </c>
      <c r="N9" s="40" t="s">
        <v>15</v>
      </c>
    </row>
    <row r="10" spans="1:14" s="30" customFormat="1" ht="106.5" customHeight="1">
      <c r="A10" s="43" t="s">
        <v>1</v>
      </c>
      <c r="B10" s="93" t="s">
        <v>85</v>
      </c>
      <c r="C10" s="93" t="s">
        <v>86</v>
      </c>
      <c r="D10" s="94" t="s">
        <v>87</v>
      </c>
      <c r="E10" s="95">
        <v>30</v>
      </c>
      <c r="F10" s="43" t="s">
        <v>62</v>
      </c>
      <c r="G10" s="45" t="s">
        <v>45</v>
      </c>
      <c r="H10" s="45"/>
      <c r="I10" s="44"/>
      <c r="J10" s="46"/>
      <c r="K10" s="47"/>
      <c r="L10" s="79"/>
      <c r="M10" s="79"/>
      <c r="N10" s="48">
        <f>ROUND(L10*ROUND(M10,2),2)</f>
        <v>0</v>
      </c>
    </row>
    <row r="11" spans="1:16" ht="97.5" customHeight="1">
      <c r="A11" s="22" t="s">
        <v>2</v>
      </c>
      <c r="B11" s="93" t="s">
        <v>85</v>
      </c>
      <c r="C11" s="93" t="s">
        <v>69</v>
      </c>
      <c r="D11" s="94" t="s">
        <v>88</v>
      </c>
      <c r="E11" s="95">
        <v>200</v>
      </c>
      <c r="F11" s="43" t="s">
        <v>62</v>
      </c>
      <c r="G11" s="45" t="s">
        <v>45</v>
      </c>
      <c r="H11" s="22"/>
      <c r="I11" s="22"/>
      <c r="J11" s="22"/>
      <c r="K11" s="22"/>
      <c r="L11" s="22"/>
      <c r="M11" s="22"/>
      <c r="N11" s="48">
        <f>ROUND(L11*ROUND(M11,2),2)</f>
        <v>0</v>
      </c>
      <c r="P11" s="25"/>
    </row>
    <row r="12" spans="2:16" ht="15">
      <c r="B12" s="74"/>
      <c r="C12" s="74"/>
      <c r="D12" s="74"/>
      <c r="P12" s="25"/>
    </row>
    <row r="13" spans="2:16" ht="15">
      <c r="B13" s="132" t="s">
        <v>89</v>
      </c>
      <c r="C13" s="132"/>
      <c r="D13" s="132"/>
      <c r="E13" s="87"/>
      <c r="P13" s="25"/>
    </row>
    <row r="14" spans="2:16" ht="15">
      <c r="B14" s="133" t="s">
        <v>90</v>
      </c>
      <c r="C14" s="133"/>
      <c r="D14" s="133"/>
      <c r="E14" s="133"/>
      <c r="P14" s="25"/>
    </row>
    <row r="15" ht="15">
      <c r="P15" s="25"/>
    </row>
    <row r="16" ht="15">
      <c r="P16" s="25"/>
    </row>
    <row r="17" ht="15">
      <c r="P17" s="25"/>
    </row>
    <row r="18" ht="15">
      <c r="P18" s="25"/>
    </row>
    <row r="19" ht="15">
      <c r="P19" s="25"/>
    </row>
    <row r="20" ht="15">
      <c r="P20" s="25"/>
    </row>
    <row r="21" ht="15">
      <c r="P21" s="25"/>
    </row>
    <row r="22" ht="15">
      <c r="P22" s="25"/>
    </row>
    <row r="23" ht="15">
      <c r="P23" s="25"/>
    </row>
    <row r="24" ht="15">
      <c r="P24" s="25"/>
    </row>
    <row r="25" ht="15">
      <c r="P25" s="25"/>
    </row>
    <row r="26" ht="15">
      <c r="P26" s="25"/>
    </row>
    <row r="27" ht="15">
      <c r="P27" s="25"/>
    </row>
    <row r="28" ht="15">
      <c r="P28" s="25"/>
    </row>
    <row r="29" ht="15">
      <c r="P29" s="25"/>
    </row>
    <row r="30" ht="15">
      <c r="P30" s="25"/>
    </row>
    <row r="31" ht="15">
      <c r="P31" s="25"/>
    </row>
  </sheetData>
  <sheetProtection/>
  <mergeCells count="3">
    <mergeCell ref="H5:I5"/>
    <mergeCell ref="B13:D13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31"/>
  <sheetViews>
    <sheetView showGridLines="0" zoomScale="80" zoomScaleNormal="80" zoomScaleSheetLayoutView="100" zoomScalePageLayoutView="85" workbookViewId="0" topLeftCell="A7">
      <selection activeCell="D12" sqref="D12"/>
    </sheetView>
  </sheetViews>
  <sheetFormatPr defaultColWidth="9.00390625" defaultRowHeight="12.75"/>
  <cols>
    <col min="1" max="1" width="5.125" style="25" customWidth="1"/>
    <col min="2" max="2" width="22.375" style="25" customWidth="1"/>
    <col min="3" max="3" width="30.25390625" style="25" customWidth="1"/>
    <col min="4" max="4" width="20.875" style="25" customWidth="1"/>
    <col min="5" max="5" width="10.625" style="27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1" width="23.75390625" style="25" customWidth="1"/>
    <col min="12" max="12" width="18.875" style="25" customWidth="1"/>
    <col min="13" max="13" width="21.125" style="25" customWidth="1"/>
    <col min="14" max="14" width="23.375" style="25" customWidth="1"/>
    <col min="15" max="15" width="15.875" style="25" customWidth="1"/>
    <col min="16" max="16" width="15.875" style="29" customWidth="1"/>
    <col min="17" max="17" width="15.875" style="25" customWidth="1"/>
    <col min="18" max="19" width="14.25390625" style="25" customWidth="1"/>
    <col min="20" max="20" width="15.25390625" style="25" customWidth="1"/>
    <col min="21" max="16384" width="9.125" style="25" customWidth="1"/>
  </cols>
  <sheetData>
    <row r="1" spans="2:19" ht="15">
      <c r="B1" s="26" t="str">
        <f>'formularz oferty'!C4</f>
        <v>DFP.271.110.2019.AJ</v>
      </c>
      <c r="M1" s="28" t="s">
        <v>47</v>
      </c>
      <c r="R1" s="26"/>
      <c r="S1" s="26"/>
    </row>
    <row r="2" ht="15">
      <c r="M2" s="28" t="s">
        <v>54</v>
      </c>
    </row>
    <row r="3" spans="2:16" ht="15">
      <c r="B3" s="30" t="s">
        <v>12</v>
      </c>
      <c r="C3" s="19">
        <v>3</v>
      </c>
      <c r="D3" s="31"/>
      <c r="E3" s="32"/>
      <c r="F3" s="33"/>
      <c r="G3" s="34" t="s">
        <v>17</v>
      </c>
      <c r="H3" s="33"/>
      <c r="I3" s="31"/>
      <c r="J3" s="33"/>
      <c r="K3" s="33"/>
      <c r="L3" s="33"/>
      <c r="M3" s="33"/>
      <c r="P3" s="25"/>
    </row>
    <row r="4" spans="2:16" ht="15">
      <c r="B4" s="30"/>
      <c r="C4" s="31"/>
      <c r="D4" s="31"/>
      <c r="E4" s="32"/>
      <c r="F4" s="33"/>
      <c r="G4" s="34"/>
      <c r="H4" s="33"/>
      <c r="I4" s="31"/>
      <c r="J4" s="33"/>
      <c r="K4" s="33"/>
      <c r="L4" s="33"/>
      <c r="M4" s="33"/>
      <c r="P4" s="25"/>
    </row>
    <row r="5" spans="1:16" ht="15">
      <c r="A5" s="30"/>
      <c r="B5" s="30"/>
      <c r="C5" s="35"/>
      <c r="D5" s="35"/>
      <c r="E5" s="32"/>
      <c r="F5" s="33"/>
      <c r="G5" s="36" t="s">
        <v>0</v>
      </c>
      <c r="H5" s="130">
        <f>SUM(N10:N12)</f>
        <v>0</v>
      </c>
      <c r="I5" s="131"/>
      <c r="P5" s="25"/>
    </row>
    <row r="6" spans="1:16" ht="15">
      <c r="A6" s="30"/>
      <c r="C6" s="33"/>
      <c r="D6" s="33"/>
      <c r="E6" s="32"/>
      <c r="F6" s="33"/>
      <c r="G6" s="33"/>
      <c r="H6" s="33"/>
      <c r="I6" s="33"/>
      <c r="J6" s="33"/>
      <c r="K6" s="33"/>
      <c r="L6" s="33"/>
      <c r="M6" s="33"/>
      <c r="N6" s="33"/>
      <c r="P6" s="25"/>
    </row>
    <row r="7" spans="1:16" ht="15">
      <c r="A7" s="30"/>
      <c r="B7" s="37"/>
      <c r="C7" s="38"/>
      <c r="D7" s="38"/>
      <c r="E7" s="38"/>
      <c r="F7" s="38"/>
      <c r="G7" s="38"/>
      <c r="H7" s="38"/>
      <c r="I7" s="38"/>
      <c r="J7" s="38"/>
      <c r="K7" s="39"/>
      <c r="L7" s="39"/>
      <c r="M7" s="39"/>
      <c r="N7" s="39"/>
      <c r="O7" s="33"/>
      <c r="P7" s="25"/>
    </row>
    <row r="8" spans="2:16" ht="15">
      <c r="B8" s="30"/>
      <c r="L8" s="90"/>
      <c r="M8" s="90"/>
      <c r="N8" s="90"/>
      <c r="O8" s="90"/>
      <c r="P8" s="25"/>
    </row>
    <row r="9" spans="1:14" s="30" customFormat="1" ht="102.75" customHeight="1">
      <c r="A9" s="40" t="s">
        <v>32</v>
      </c>
      <c r="B9" s="40" t="s">
        <v>13</v>
      </c>
      <c r="C9" s="40" t="s">
        <v>14</v>
      </c>
      <c r="D9" s="40" t="s">
        <v>55</v>
      </c>
      <c r="E9" s="41" t="s">
        <v>58</v>
      </c>
      <c r="F9" s="42"/>
      <c r="G9" s="40" t="str">
        <f>"Nazwa handlowa /
"&amp;C9&amp;" / 
"&amp;D9</f>
        <v>Nazwa handlowa /
Dawka / 
Postać/ Opakowanie</v>
      </c>
      <c r="H9" s="40" t="s">
        <v>48</v>
      </c>
      <c r="I9" s="40" t="str">
        <f>B9</f>
        <v>Skład</v>
      </c>
      <c r="J9" s="40" t="s">
        <v>49</v>
      </c>
      <c r="K9" s="40" t="s">
        <v>25</v>
      </c>
      <c r="L9" s="40" t="s">
        <v>26</v>
      </c>
      <c r="M9" s="40" t="s">
        <v>27</v>
      </c>
      <c r="N9" s="40" t="s">
        <v>15</v>
      </c>
    </row>
    <row r="10" spans="1:14" s="30" customFormat="1" ht="105">
      <c r="A10" s="43" t="s">
        <v>1</v>
      </c>
      <c r="B10" s="96" t="s">
        <v>91</v>
      </c>
      <c r="C10" s="97" t="s">
        <v>92</v>
      </c>
      <c r="D10" s="97" t="s">
        <v>93</v>
      </c>
      <c r="E10" s="101">
        <v>360</v>
      </c>
      <c r="F10" s="43" t="s">
        <v>62</v>
      </c>
      <c r="G10" s="23" t="s">
        <v>71</v>
      </c>
      <c r="H10" s="45"/>
      <c r="I10" s="44"/>
      <c r="J10" s="46" t="s">
        <v>72</v>
      </c>
      <c r="K10" s="47"/>
      <c r="L10" s="80"/>
      <c r="M10" s="79"/>
      <c r="N10" s="48">
        <f>ROUND(L10*ROUND(M10,2),2)</f>
        <v>0</v>
      </c>
    </row>
    <row r="11" spans="1:16" ht="90">
      <c r="A11" s="22" t="s">
        <v>2</v>
      </c>
      <c r="B11" s="98" t="s">
        <v>94</v>
      </c>
      <c r="C11" s="99" t="s">
        <v>95</v>
      </c>
      <c r="D11" s="98" t="s">
        <v>96</v>
      </c>
      <c r="E11" s="100">
        <v>40</v>
      </c>
      <c r="F11" s="43" t="s">
        <v>62</v>
      </c>
      <c r="G11" s="23" t="s">
        <v>71</v>
      </c>
      <c r="H11" s="22"/>
      <c r="I11" s="22"/>
      <c r="J11" s="22"/>
      <c r="K11" s="22"/>
      <c r="L11" s="22"/>
      <c r="M11" s="22"/>
      <c r="N11" s="48">
        <f>ROUND(L11*ROUND(M11,2),2)</f>
        <v>0</v>
      </c>
      <c r="P11" s="25"/>
    </row>
    <row r="12" spans="1:16" ht="90">
      <c r="A12" s="22" t="s">
        <v>3</v>
      </c>
      <c r="B12" s="78" t="s">
        <v>97</v>
      </c>
      <c r="C12" s="78" t="s">
        <v>98</v>
      </c>
      <c r="D12" s="78" t="s">
        <v>99</v>
      </c>
      <c r="E12" s="101">
        <v>8</v>
      </c>
      <c r="F12" s="43" t="s">
        <v>62</v>
      </c>
      <c r="G12" s="23" t="s">
        <v>71</v>
      </c>
      <c r="H12" s="22"/>
      <c r="I12" s="22"/>
      <c r="J12" s="22"/>
      <c r="K12" s="22"/>
      <c r="L12" s="22"/>
      <c r="M12" s="22"/>
      <c r="N12" s="48">
        <f>ROUND(L12*ROUND(M12,2),2)</f>
        <v>0</v>
      </c>
      <c r="P12" s="25"/>
    </row>
    <row r="13" spans="2:16" ht="15">
      <c r="B13" s="74"/>
      <c r="C13" s="74"/>
      <c r="D13" s="74"/>
      <c r="P13" s="25"/>
    </row>
    <row r="14" spans="2:16" ht="15">
      <c r="B14" s="134" t="s">
        <v>100</v>
      </c>
      <c r="C14" s="134"/>
      <c r="D14" s="134"/>
      <c r="E14" s="134"/>
      <c r="F14" s="134"/>
      <c r="P14" s="25"/>
    </row>
    <row r="15" ht="15">
      <c r="P15" s="25"/>
    </row>
    <row r="16" ht="15">
      <c r="P16" s="25"/>
    </row>
    <row r="17" ht="15">
      <c r="P17" s="25"/>
    </row>
    <row r="18" ht="15">
      <c r="P18" s="25"/>
    </row>
    <row r="19" ht="15">
      <c r="P19" s="25"/>
    </row>
    <row r="20" ht="15">
      <c r="P20" s="25"/>
    </row>
    <row r="21" ht="15">
      <c r="P21" s="25"/>
    </row>
    <row r="22" ht="15">
      <c r="P22" s="25"/>
    </row>
    <row r="23" ht="15">
      <c r="P23" s="25"/>
    </row>
    <row r="24" ht="15">
      <c r="P24" s="25"/>
    </row>
    <row r="25" ht="15">
      <c r="P25" s="25"/>
    </row>
    <row r="26" ht="15">
      <c r="P26" s="25"/>
    </row>
    <row r="27" ht="15">
      <c r="P27" s="25"/>
    </row>
    <row r="28" ht="15">
      <c r="P28" s="25"/>
    </row>
    <row r="29" ht="15">
      <c r="P29" s="25"/>
    </row>
    <row r="30" ht="15">
      <c r="P30" s="25"/>
    </row>
    <row r="31" ht="15">
      <c r="P31" s="25"/>
    </row>
  </sheetData>
  <sheetProtection/>
  <mergeCells count="2">
    <mergeCell ref="H5:I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7"/>
  <sheetViews>
    <sheetView showGridLines="0" zoomScale="80" zoomScaleNormal="80" zoomScalePageLayoutView="80" workbookViewId="0" topLeftCell="A1">
      <selection activeCell="A11" sqref="A11:IV11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spans="7:9" ht="12.75">
      <c r="G2" s="135"/>
      <c r="H2" s="135"/>
      <c r="I2" s="135"/>
    </row>
    <row r="3" ht="12.75">
      <c r="N3" s="10" t="s">
        <v>54</v>
      </c>
    </row>
    <row r="4" spans="2:17" ht="12.75">
      <c r="B4" s="8" t="s">
        <v>12</v>
      </c>
      <c r="C4" s="2">
        <v>4</v>
      </c>
      <c r="D4" s="5"/>
      <c r="E4" s="3"/>
      <c r="F4" s="1"/>
      <c r="G4" s="12" t="s">
        <v>17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127">
        <f>SUM(N11:N11)</f>
        <v>0</v>
      </c>
      <c r="I6" s="128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60</v>
      </c>
      <c r="I10" s="19" t="str">
        <f>B10</f>
        <v>Skład</v>
      </c>
      <c r="J10" s="19" t="s">
        <v>61</v>
      </c>
      <c r="K10" s="40" t="s">
        <v>25</v>
      </c>
      <c r="L10" s="40" t="s">
        <v>26</v>
      </c>
      <c r="M10" s="40" t="s">
        <v>27</v>
      </c>
      <c r="N10" s="40" t="s">
        <v>15</v>
      </c>
    </row>
    <row r="11" spans="1:14" s="8" customFormat="1" ht="72" customHeight="1">
      <c r="A11" s="22" t="s">
        <v>1</v>
      </c>
      <c r="B11" s="93" t="s">
        <v>101</v>
      </c>
      <c r="C11" s="93" t="s">
        <v>102</v>
      </c>
      <c r="D11" s="93" t="s">
        <v>103</v>
      </c>
      <c r="E11" s="102">
        <v>80</v>
      </c>
      <c r="F11" s="42" t="s">
        <v>62</v>
      </c>
      <c r="G11" s="23" t="s">
        <v>45</v>
      </c>
      <c r="H11" s="23"/>
      <c r="I11" s="23"/>
      <c r="J11" s="69"/>
      <c r="K11" s="23"/>
      <c r="L11" s="82"/>
      <c r="M11" s="82"/>
      <c r="N11" s="24">
        <f>ROUND(L11*ROUND(M11,2),2)</f>
        <v>0</v>
      </c>
    </row>
    <row r="12" spans="1:17" ht="60" customHeight="1">
      <c r="A12" s="25"/>
      <c r="B12" s="74" t="s">
        <v>84</v>
      </c>
      <c r="C12" s="74"/>
      <c r="D12" s="74"/>
      <c r="E12" s="74"/>
      <c r="F12" s="74"/>
      <c r="G12" s="74"/>
      <c r="H12" s="25"/>
      <c r="I12" s="25"/>
      <c r="J12" s="25"/>
      <c r="K12" s="25"/>
      <c r="L12" s="25"/>
      <c r="M12" s="25"/>
      <c r="N12" s="25"/>
      <c r="Q12" s="6"/>
    </row>
    <row r="13" spans="1:17" ht="35.25" customHeight="1">
      <c r="A13" s="25"/>
      <c r="B13" s="26"/>
      <c r="C13" s="25"/>
      <c r="D13" s="25"/>
      <c r="E13" s="27"/>
      <c r="F13" s="25"/>
      <c r="G13" s="25"/>
      <c r="H13" s="25"/>
      <c r="I13" s="25"/>
      <c r="J13" s="25"/>
      <c r="K13" s="25"/>
      <c r="L13" s="25"/>
      <c r="M13" s="25"/>
      <c r="N13" s="25"/>
      <c r="Q13" s="6"/>
    </row>
    <row r="14" ht="12.75"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zoomScale="80" zoomScaleNormal="80" zoomScalePageLayoutView="80" workbookViewId="0" topLeftCell="A4">
      <selection activeCell="H43" sqref="H43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spans="7:9" ht="12.75">
      <c r="G2" s="135"/>
      <c r="H2" s="135"/>
      <c r="I2" s="135"/>
    </row>
    <row r="3" ht="12.75">
      <c r="N3" s="10" t="s">
        <v>54</v>
      </c>
    </row>
    <row r="4" spans="2:17" ht="12.75">
      <c r="B4" s="8" t="s">
        <v>12</v>
      </c>
      <c r="C4" s="2">
        <v>5</v>
      </c>
      <c r="D4" s="5"/>
      <c r="E4" s="3"/>
      <c r="F4" s="1"/>
      <c r="G4" s="12" t="s">
        <v>17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127">
        <f>SUM(N11:N11)</f>
        <v>0</v>
      </c>
      <c r="I6" s="128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149</v>
      </c>
      <c r="I10" s="19" t="str">
        <f>B10</f>
        <v>Skład</v>
      </c>
      <c r="J10" s="19" t="s">
        <v>150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8" customFormat="1" ht="57.75" customHeight="1">
      <c r="A11" s="22" t="s">
        <v>1</v>
      </c>
      <c r="B11" s="93" t="s">
        <v>104</v>
      </c>
      <c r="C11" s="93" t="s">
        <v>105</v>
      </c>
      <c r="D11" s="93" t="s">
        <v>106</v>
      </c>
      <c r="E11" s="103">
        <v>100</v>
      </c>
      <c r="F11" s="71" t="s">
        <v>62</v>
      </c>
      <c r="G11" s="23" t="s">
        <v>45</v>
      </c>
      <c r="H11" s="23"/>
      <c r="I11" s="23"/>
      <c r="J11" s="69"/>
      <c r="K11" s="23"/>
      <c r="L11" s="81"/>
      <c r="M11" s="81"/>
      <c r="N11" s="24">
        <f>ROUND(L11*ROUND(M11,2),2)</f>
        <v>0</v>
      </c>
    </row>
    <row r="12" spans="2:17" ht="15">
      <c r="B12" s="136"/>
      <c r="C12" s="137"/>
      <c r="D12" s="137"/>
      <c r="E12" s="75"/>
      <c r="Q12" s="6"/>
    </row>
    <row r="13" spans="2:17" ht="15">
      <c r="B13" s="74" t="s">
        <v>84</v>
      </c>
      <c r="C13" s="74"/>
      <c r="D13" s="74"/>
      <c r="E13" s="74"/>
      <c r="F13" s="74"/>
      <c r="G13" s="74"/>
      <c r="Q13" s="6"/>
    </row>
    <row r="14" spans="4:17" ht="12.75">
      <c r="D14" s="7"/>
      <c r="E14" s="6"/>
      <c r="Q14" s="6"/>
    </row>
    <row r="15" ht="12.75"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</sheetData>
  <sheetProtection/>
  <mergeCells count="3">
    <mergeCell ref="G2:I2"/>
    <mergeCell ref="H6:I6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"/>
  <sheetViews>
    <sheetView showGridLines="0" zoomScale="80" zoomScaleNormal="80" zoomScalePageLayoutView="80" workbookViewId="0" topLeftCell="A1">
      <selection activeCell="H37" sqref="H37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spans="7:9" ht="12.75">
      <c r="G2" s="135"/>
      <c r="H2" s="135"/>
      <c r="I2" s="135"/>
    </row>
    <row r="3" ht="12.75">
      <c r="N3" s="10" t="s">
        <v>54</v>
      </c>
    </row>
    <row r="4" spans="2:17" ht="12.75">
      <c r="B4" s="8" t="s">
        <v>12</v>
      </c>
      <c r="C4" s="2">
        <v>6</v>
      </c>
      <c r="D4" s="5"/>
      <c r="E4" s="3"/>
      <c r="F4" s="1"/>
      <c r="G4" s="12" t="s">
        <v>17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127">
        <f>SUM(N11:N13)</f>
        <v>0</v>
      </c>
      <c r="I6" s="128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60</v>
      </c>
      <c r="I10" s="19" t="str">
        <f>B10</f>
        <v>Skład</v>
      </c>
      <c r="J10" s="19" t="s">
        <v>61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8" customFormat="1" ht="54" customHeight="1">
      <c r="A11" s="22" t="s">
        <v>1</v>
      </c>
      <c r="B11" s="104" t="s">
        <v>107</v>
      </c>
      <c r="C11" s="105" t="s">
        <v>108</v>
      </c>
      <c r="D11" s="105" t="s">
        <v>109</v>
      </c>
      <c r="E11" s="106">
        <v>20</v>
      </c>
      <c r="F11" s="71" t="s">
        <v>70</v>
      </c>
      <c r="G11" s="23" t="s">
        <v>45</v>
      </c>
      <c r="H11" s="23"/>
      <c r="I11" s="23"/>
      <c r="J11" s="69"/>
      <c r="K11" s="23"/>
      <c r="L11" s="82"/>
      <c r="M11" s="81"/>
      <c r="N11" s="24">
        <f>ROUND(L11*ROUND(M11,2),2)</f>
        <v>0</v>
      </c>
    </row>
    <row r="12" spans="1:17" ht="54" customHeight="1">
      <c r="A12" s="22" t="s">
        <v>2</v>
      </c>
      <c r="B12" s="104" t="s">
        <v>107</v>
      </c>
      <c r="C12" s="105" t="s">
        <v>110</v>
      </c>
      <c r="D12" s="105" t="s">
        <v>111</v>
      </c>
      <c r="E12" s="106">
        <v>10</v>
      </c>
      <c r="F12" s="71" t="s">
        <v>70</v>
      </c>
      <c r="G12" s="22" t="s">
        <v>45</v>
      </c>
      <c r="H12" s="22"/>
      <c r="I12" s="22"/>
      <c r="J12" s="22"/>
      <c r="K12" s="22"/>
      <c r="L12" s="82"/>
      <c r="M12" s="83"/>
      <c r="N12" s="24">
        <f>ROUND(L12*ROUND(M12,2),2)</f>
        <v>0</v>
      </c>
      <c r="Q12" s="6"/>
    </row>
    <row r="13" spans="1:17" ht="67.5" customHeight="1">
      <c r="A13" s="77" t="s">
        <v>3</v>
      </c>
      <c r="B13" s="104" t="s">
        <v>107</v>
      </c>
      <c r="C13" s="105" t="s">
        <v>112</v>
      </c>
      <c r="D13" s="105" t="s">
        <v>113</v>
      </c>
      <c r="E13" s="106">
        <v>10</v>
      </c>
      <c r="F13" s="71" t="s">
        <v>70</v>
      </c>
      <c r="G13" s="22" t="s">
        <v>45</v>
      </c>
      <c r="H13" s="77"/>
      <c r="I13" s="77"/>
      <c r="J13" s="77"/>
      <c r="K13" s="77"/>
      <c r="L13" s="77"/>
      <c r="M13" s="77"/>
      <c r="N13" s="24">
        <f>ROUND(L13*ROUND(M13,2),2)</f>
        <v>0</v>
      </c>
      <c r="Q13" s="6"/>
    </row>
    <row r="14" spans="2:17" ht="12.75">
      <c r="B14" s="88"/>
      <c r="C14" s="88"/>
      <c r="E14" s="6"/>
      <c r="Q14" s="6"/>
    </row>
    <row r="15" spans="2:17" ht="22.5" customHeight="1">
      <c r="B15" s="74" t="s">
        <v>84</v>
      </c>
      <c r="C15" s="74"/>
      <c r="D15" s="74"/>
      <c r="E15" s="74"/>
      <c r="F15" s="74"/>
      <c r="G15" s="74"/>
      <c r="Q15" s="6"/>
    </row>
    <row r="16" spans="2:17" ht="15">
      <c r="B16" s="132" t="s">
        <v>89</v>
      </c>
      <c r="C16" s="132"/>
      <c r="D16" s="132"/>
      <c r="E16" s="74"/>
      <c r="F16" s="74"/>
      <c r="G16" s="74"/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</sheetData>
  <sheetProtection/>
  <mergeCells count="3">
    <mergeCell ref="G2:I2"/>
    <mergeCell ref="H6:I6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zoomScale="80" zoomScaleNormal="80" zoomScalePageLayoutView="80" workbookViewId="0" topLeftCell="A7">
      <selection activeCell="I46" sqref="I46"/>
    </sheetView>
  </sheetViews>
  <sheetFormatPr defaultColWidth="9.00390625" defaultRowHeight="12.75"/>
  <cols>
    <col min="1" max="1" width="5.125" style="6" customWidth="1"/>
    <col min="2" max="2" width="40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spans="7:9" ht="12.75">
      <c r="G2" s="135"/>
      <c r="H2" s="135"/>
      <c r="I2" s="135"/>
    </row>
    <row r="3" ht="12.75">
      <c r="N3" s="10" t="s">
        <v>54</v>
      </c>
    </row>
    <row r="4" spans="2:17" ht="12.75">
      <c r="B4" s="8" t="s">
        <v>12</v>
      </c>
      <c r="C4" s="2">
        <v>7</v>
      </c>
      <c r="D4" s="5"/>
      <c r="E4" s="3"/>
      <c r="F4" s="1"/>
      <c r="G4" s="12" t="s">
        <v>17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127">
        <f>SUM(N11:N12)</f>
        <v>0</v>
      </c>
      <c r="I6" s="128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60</v>
      </c>
      <c r="I10" s="19" t="str">
        <f>B10</f>
        <v>Skład</v>
      </c>
      <c r="J10" s="19" t="s">
        <v>150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8" customFormat="1" ht="53.25" customHeight="1">
      <c r="A11" s="22" t="s">
        <v>1</v>
      </c>
      <c r="B11" s="104" t="s">
        <v>114</v>
      </c>
      <c r="C11" s="105" t="s">
        <v>115</v>
      </c>
      <c r="D11" s="107" t="s">
        <v>116</v>
      </c>
      <c r="E11" s="106">
        <v>100</v>
      </c>
      <c r="F11" s="71" t="s">
        <v>70</v>
      </c>
      <c r="G11" s="23" t="s">
        <v>45</v>
      </c>
      <c r="H11" s="23"/>
      <c r="I11" s="23"/>
      <c r="J11" s="69"/>
      <c r="K11" s="23"/>
      <c r="L11" s="81"/>
      <c r="M11" s="81"/>
      <c r="N11" s="24">
        <f>ROUND(L11*ROUND(M11,2),2)</f>
        <v>0</v>
      </c>
    </row>
    <row r="12" spans="1:17" ht="53.25" customHeight="1">
      <c r="A12" s="77" t="s">
        <v>2</v>
      </c>
      <c r="B12" s="104" t="s">
        <v>114</v>
      </c>
      <c r="C12" s="105" t="s">
        <v>115</v>
      </c>
      <c r="D12" s="107" t="s">
        <v>117</v>
      </c>
      <c r="E12" s="106">
        <v>40</v>
      </c>
      <c r="F12" s="71" t="s">
        <v>70</v>
      </c>
      <c r="G12" s="23" t="s">
        <v>45</v>
      </c>
      <c r="H12" s="77"/>
      <c r="I12" s="77"/>
      <c r="J12" s="77"/>
      <c r="K12" s="77"/>
      <c r="L12" s="77"/>
      <c r="M12" s="77"/>
      <c r="N12" s="24">
        <f>ROUND(L12*ROUND(M12,2),2)</f>
        <v>0</v>
      </c>
      <c r="Q12" s="6"/>
    </row>
    <row r="13" spans="2:17" ht="15">
      <c r="B13" s="138"/>
      <c r="C13" s="139"/>
      <c r="D13" s="139"/>
      <c r="E13" s="139"/>
      <c r="Q13" s="6"/>
    </row>
    <row r="14" spans="2:17" ht="15">
      <c r="B14" s="74" t="s">
        <v>84</v>
      </c>
      <c r="C14" s="74"/>
      <c r="D14" s="74"/>
      <c r="E14" s="74"/>
      <c r="F14" s="74"/>
      <c r="G14" s="74"/>
      <c r="Q14" s="6"/>
    </row>
    <row r="15" spans="2:17" ht="15">
      <c r="B15" s="132" t="s">
        <v>89</v>
      </c>
      <c r="C15" s="132"/>
      <c r="D15" s="132"/>
      <c r="E15" s="74"/>
      <c r="F15" s="74"/>
      <c r="G15" s="74"/>
      <c r="Q15" s="6"/>
    </row>
    <row r="16" ht="12.75">
      <c r="Q16" s="6"/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</sheetData>
  <sheetProtection/>
  <mergeCells count="4">
    <mergeCell ref="G2:I2"/>
    <mergeCell ref="H6:I6"/>
    <mergeCell ref="B13:E13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5"/>
  <sheetViews>
    <sheetView showGridLines="0" zoomScale="80" zoomScaleNormal="80" zoomScalePageLayoutView="80" workbookViewId="0" topLeftCell="A4">
      <selection activeCell="I34" sqref="I34"/>
    </sheetView>
  </sheetViews>
  <sheetFormatPr defaultColWidth="9.00390625" defaultRowHeight="12.75"/>
  <cols>
    <col min="1" max="1" width="5.125" style="6" customWidth="1"/>
    <col min="2" max="2" width="22.00390625" style="6" customWidth="1"/>
    <col min="3" max="3" width="31.25390625" style="6" customWidth="1"/>
    <col min="4" max="4" width="32.375" style="6" customWidth="1"/>
    <col min="5" max="5" width="10.625" style="7" customWidth="1"/>
    <col min="6" max="6" width="12.875" style="6" customWidth="1"/>
    <col min="7" max="7" width="27.25390625" style="6" customWidth="1"/>
    <col min="8" max="8" width="17.625" style="6" customWidth="1"/>
    <col min="9" max="9" width="15.125" style="6" customWidth="1"/>
    <col min="10" max="10" width="20.375" style="6" customWidth="1"/>
    <col min="11" max="14" width="15.25390625" style="6" customWidth="1"/>
    <col min="15" max="15" width="8.00390625" style="6" customWidth="1"/>
    <col min="16" max="16" width="15.875" style="6" customWidth="1"/>
    <col min="17" max="17" width="15.875" style="11" customWidth="1"/>
    <col min="18" max="18" width="15.875" style="6" customWidth="1"/>
    <col min="19" max="20" width="14.25390625" style="6" customWidth="1"/>
    <col min="21" max="16384" width="9.125" style="6" customWidth="1"/>
  </cols>
  <sheetData>
    <row r="1" spans="2:20" ht="12.75">
      <c r="B1" s="9" t="str">
        <f>'formularz oferty'!C4</f>
        <v>DFP.271.110.2019.AJ</v>
      </c>
      <c r="N1" s="10" t="s">
        <v>47</v>
      </c>
      <c r="S1" s="9"/>
      <c r="T1" s="9"/>
    </row>
    <row r="2" spans="7:9" ht="12.75">
      <c r="G2" s="135"/>
      <c r="H2" s="135"/>
      <c r="I2" s="135"/>
    </row>
    <row r="3" ht="12.75">
      <c r="N3" s="10" t="s">
        <v>54</v>
      </c>
    </row>
    <row r="4" spans="2:17" ht="12.75">
      <c r="B4" s="8" t="s">
        <v>12</v>
      </c>
      <c r="C4" s="2">
        <v>8</v>
      </c>
      <c r="D4" s="5"/>
      <c r="E4" s="3"/>
      <c r="F4" s="1"/>
      <c r="G4" s="12" t="s">
        <v>17</v>
      </c>
      <c r="H4" s="1"/>
      <c r="I4" s="5"/>
      <c r="J4" s="1"/>
      <c r="K4" s="1"/>
      <c r="L4" s="1"/>
      <c r="M4" s="1"/>
      <c r="N4" s="1"/>
      <c r="Q4" s="6"/>
    </row>
    <row r="5" spans="2:17" ht="12.75">
      <c r="B5" s="8"/>
      <c r="C5" s="5"/>
      <c r="D5" s="5"/>
      <c r="E5" s="3"/>
      <c r="F5" s="1"/>
      <c r="G5" s="12"/>
      <c r="H5" s="1"/>
      <c r="I5" s="5"/>
      <c r="J5" s="1"/>
      <c r="K5" s="1"/>
      <c r="L5" s="1"/>
      <c r="M5" s="1"/>
      <c r="N5" s="1"/>
      <c r="Q5" s="6"/>
    </row>
    <row r="6" spans="1:17" ht="12.75">
      <c r="A6" s="8"/>
      <c r="B6" s="8"/>
      <c r="C6" s="13"/>
      <c r="D6" s="13"/>
      <c r="E6" s="3"/>
      <c r="F6" s="1"/>
      <c r="G6" s="4" t="s">
        <v>0</v>
      </c>
      <c r="H6" s="127">
        <f>SUM(N11:N14)</f>
        <v>0</v>
      </c>
      <c r="I6" s="128"/>
      <c r="Q6" s="6"/>
    </row>
    <row r="7" spans="1:17" ht="12.75">
      <c r="A7" s="8"/>
      <c r="C7" s="1"/>
      <c r="D7" s="1"/>
      <c r="E7" s="3"/>
      <c r="F7" s="1"/>
      <c r="G7" s="1"/>
      <c r="H7" s="1"/>
      <c r="I7" s="1"/>
      <c r="J7" s="1"/>
      <c r="K7" s="1"/>
      <c r="L7" s="1"/>
      <c r="Q7" s="6"/>
    </row>
    <row r="8" spans="1:17" ht="12.75">
      <c r="A8" s="8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Q8" s="6"/>
    </row>
    <row r="9" spans="2:17" ht="12.75">
      <c r="B9" s="8"/>
      <c r="Q9" s="6"/>
    </row>
    <row r="10" spans="1:14" s="8" customFormat="1" ht="73.5" customHeight="1">
      <c r="A10" s="19" t="s">
        <v>32</v>
      </c>
      <c r="B10" s="19" t="s">
        <v>13</v>
      </c>
      <c r="C10" s="19" t="s">
        <v>14</v>
      </c>
      <c r="D10" s="19" t="s">
        <v>44</v>
      </c>
      <c r="E10" s="20" t="s">
        <v>53</v>
      </c>
      <c r="F10" s="21"/>
      <c r="G10" s="19" t="str">
        <f>"Nazwa handlowa /
"&amp;C10&amp;" / 
"&amp;D10</f>
        <v>Nazwa handlowa /
Dawka / 
Postać /Opakowanie</v>
      </c>
      <c r="H10" s="19" t="s">
        <v>48</v>
      </c>
      <c r="I10" s="19" t="str">
        <f>B10</f>
        <v>Skład</v>
      </c>
      <c r="J10" s="19" t="s">
        <v>146</v>
      </c>
      <c r="K10" s="19" t="s">
        <v>25</v>
      </c>
      <c r="L10" s="19" t="s">
        <v>26</v>
      </c>
      <c r="M10" s="19" t="s">
        <v>27</v>
      </c>
      <c r="N10" s="19" t="s">
        <v>15</v>
      </c>
    </row>
    <row r="11" spans="1:14" s="8" customFormat="1" ht="57.75" customHeight="1">
      <c r="A11" s="22" t="s">
        <v>1</v>
      </c>
      <c r="B11" s="104" t="s">
        <v>118</v>
      </c>
      <c r="C11" s="106" t="s">
        <v>119</v>
      </c>
      <c r="D11" s="106" t="s">
        <v>120</v>
      </c>
      <c r="E11" s="106">
        <v>150</v>
      </c>
      <c r="F11" s="71" t="s">
        <v>70</v>
      </c>
      <c r="G11" s="23" t="s">
        <v>65</v>
      </c>
      <c r="H11" s="23"/>
      <c r="I11" s="23"/>
      <c r="J11" s="23"/>
      <c r="K11" s="23"/>
      <c r="L11" s="81"/>
      <c r="M11" s="81"/>
      <c r="N11" s="24">
        <f>ROUND(L11*ROUND(M11,2),2)</f>
        <v>0</v>
      </c>
    </row>
    <row r="12" spans="1:17" ht="57.75" customHeight="1">
      <c r="A12" s="77" t="s">
        <v>2</v>
      </c>
      <c r="B12" s="104" t="s">
        <v>118</v>
      </c>
      <c r="C12" s="105" t="s">
        <v>119</v>
      </c>
      <c r="D12" s="105" t="s">
        <v>121</v>
      </c>
      <c r="E12" s="106">
        <v>250</v>
      </c>
      <c r="F12" s="71" t="s">
        <v>70</v>
      </c>
      <c r="G12" s="23" t="s">
        <v>65</v>
      </c>
      <c r="H12" s="77"/>
      <c r="I12" s="77"/>
      <c r="J12" s="77"/>
      <c r="K12" s="77"/>
      <c r="L12" s="77"/>
      <c r="M12" s="77"/>
      <c r="N12" s="24">
        <f>ROUND(L12*ROUND(M12,2),2)</f>
        <v>0</v>
      </c>
      <c r="Q12" s="6"/>
    </row>
    <row r="13" spans="1:17" ht="57.75" customHeight="1">
      <c r="A13" s="77" t="s">
        <v>3</v>
      </c>
      <c r="B13" s="104" t="s">
        <v>118</v>
      </c>
      <c r="C13" s="105" t="s">
        <v>122</v>
      </c>
      <c r="D13" s="105" t="s">
        <v>120</v>
      </c>
      <c r="E13" s="106">
        <v>150</v>
      </c>
      <c r="F13" s="71" t="s">
        <v>70</v>
      </c>
      <c r="G13" s="23" t="s">
        <v>65</v>
      </c>
      <c r="H13" s="77"/>
      <c r="I13" s="77"/>
      <c r="J13" s="77"/>
      <c r="K13" s="77"/>
      <c r="L13" s="77"/>
      <c r="M13" s="77"/>
      <c r="N13" s="24">
        <f>ROUND(L13*ROUND(M13,2),2)</f>
        <v>0</v>
      </c>
      <c r="Q13" s="6"/>
    </row>
    <row r="14" spans="1:17" ht="57.75" customHeight="1">
      <c r="A14" s="77" t="s">
        <v>4</v>
      </c>
      <c r="B14" s="104" t="s">
        <v>118</v>
      </c>
      <c r="C14" s="105" t="s">
        <v>122</v>
      </c>
      <c r="D14" s="105" t="s">
        <v>121</v>
      </c>
      <c r="E14" s="106">
        <v>250</v>
      </c>
      <c r="F14" s="71" t="s">
        <v>70</v>
      </c>
      <c r="G14" s="23" t="s">
        <v>65</v>
      </c>
      <c r="H14" s="77"/>
      <c r="I14" s="77"/>
      <c r="J14" s="77"/>
      <c r="K14" s="77"/>
      <c r="L14" s="77"/>
      <c r="M14" s="77"/>
      <c r="N14" s="24">
        <f>ROUND(L14*ROUND(M14,2),2)</f>
        <v>0</v>
      </c>
      <c r="Q14" s="6"/>
    </row>
    <row r="15" ht="12.75">
      <c r="Q15" s="6"/>
    </row>
    <row r="16" spans="2:17" ht="15">
      <c r="B16" s="74" t="s">
        <v>84</v>
      </c>
      <c r="C16" s="74"/>
      <c r="D16" s="74"/>
      <c r="E16" s="74"/>
      <c r="F16" s="74"/>
      <c r="G16" s="74"/>
      <c r="Q16" s="6"/>
    </row>
    <row r="17" spans="2:17" ht="15">
      <c r="B17" s="132" t="s">
        <v>89</v>
      </c>
      <c r="C17" s="132"/>
      <c r="D17" s="132"/>
      <c r="E17" s="74"/>
      <c r="F17" s="74"/>
      <c r="G17" s="74"/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</sheetData>
  <sheetProtection/>
  <mergeCells count="3">
    <mergeCell ref="G2:I2"/>
    <mergeCell ref="H6:I6"/>
    <mergeCell ref="B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2019-03-21T11:28:51Z</cp:lastPrinted>
  <dcterms:created xsi:type="dcterms:W3CDTF">2003-05-16T10:10:29Z</dcterms:created>
  <dcterms:modified xsi:type="dcterms:W3CDTF">2019-11-21T06:30:40Z</dcterms:modified>
  <cp:category/>
  <cp:version/>
  <cp:contentType/>
  <cp:contentStatus/>
</cp:coreProperties>
</file>