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840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</sheets>
  <definedNames>
    <definedName name="_xlnm.Print_Area" localSheetId="1">'część (1)'!$A$1:$M$12</definedName>
    <definedName name="_xlnm.Print_Area" localSheetId="10">'część (10)'!$A$1:$N$13</definedName>
    <definedName name="_xlnm.Print_Area" localSheetId="11">'część (11)'!$A$1:$N$14</definedName>
    <definedName name="_xlnm.Print_Area" localSheetId="12">'część (12)'!$A$1:$N$12</definedName>
    <definedName name="_xlnm.Print_Area" localSheetId="13">'część (13)'!$A$1:$N$13</definedName>
    <definedName name="_xlnm.Print_Area" localSheetId="14">'część (14)'!$A$1:$M$13</definedName>
    <definedName name="_xlnm.Print_Area" localSheetId="15">'część (15)'!$A$1:$N$13</definedName>
    <definedName name="_xlnm.Print_Area" localSheetId="16">'część (16)'!$A$1:$N$13</definedName>
    <definedName name="_xlnm.Print_Area" localSheetId="17">'część (17)'!$A$1:$N$13</definedName>
    <definedName name="_xlnm.Print_Area" localSheetId="2">'część (2)'!$A$1:$N$13</definedName>
    <definedName name="_xlnm.Print_Area" localSheetId="3">'część (3)'!$A$1:$N$13</definedName>
    <definedName name="_xlnm.Print_Area" localSheetId="4">'część (4)'!$A$1:$N$14</definedName>
    <definedName name="_xlnm.Print_Area" localSheetId="5">'część (5)'!$A$1:$N$19</definedName>
    <definedName name="_xlnm.Print_Area" localSheetId="6">'część (6)'!$A$1:$N$12</definedName>
    <definedName name="_xlnm.Print_Area" localSheetId="7">'część (7)'!$A$1:$N$12</definedName>
    <definedName name="_xlnm.Print_Area" localSheetId="8">'część (8)'!$A$1:$N$14</definedName>
    <definedName name="_xlnm.Print_Area" localSheetId="9">'część (9)'!$A$1:$N$16</definedName>
    <definedName name="_xlnm.Print_Area" localSheetId="0">'formularz oferty'!$A$1:$E$64</definedName>
  </definedNames>
  <calcPr fullCalcOnLoad="1"/>
</workbook>
</file>

<file path=xl/sharedStrings.xml><?xml version="1.0" encoding="utf-8"?>
<sst xmlns="http://schemas.openxmlformats.org/spreadsheetml/2006/main" count="500" uniqueCount="170">
  <si>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</si>
  <si>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</si>
  <si>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</si>
  <si>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</si>
  <si>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</si>
  <si>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</si>
  <si>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</si>
  <si>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</si>
  <si>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</si>
  <si>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</si>
  <si>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</si>
  <si>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</si>
  <si>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</si>
  <si>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</si>
  <si>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</si>
  <si>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</si>
  <si>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</si>
  <si>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</si>
  <si>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</si>
  <si>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</si>
  <si>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</si>
  <si>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</si>
  <si>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</si>
  <si>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</si>
  <si>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</si>
  <si>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</si>
  <si>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</si>
  <si>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</si>
  <si>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</si>
  <si>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6</t>
  </si>
  <si>
    <t>Ilość sztuk w opakowaniu jednostkowym</t>
  </si>
  <si>
    <t>Oferowana ilość opakowań jednostkowych</t>
  </si>
  <si>
    <t>Cena brutto jednego opakowania jednostkowego</t>
  </si>
  <si>
    <t>5.</t>
  </si>
  <si>
    <t>województwo:</t>
  </si>
  <si>
    <t>nazwa Wykonawcy:</t>
  </si>
  <si>
    <t>Poz.</t>
  </si>
  <si>
    <t>10.</t>
  </si>
  <si>
    <t>6.</t>
  </si>
  <si>
    <t>sztuk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</si>
  <si>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</si>
  <si>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</si>
  <si>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</si>
  <si>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</si>
  <si>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</si>
  <si>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</si>
  <si>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</si>
  <si>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</si>
  <si>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</si>
  <si>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</si>
  <si>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</si>
  <si>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</si>
  <si>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</si>
  <si>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</si>
  <si>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</si>
  <si>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</si>
  <si>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</si>
  <si>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</si>
  <si>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Postać/ Opakowanie</t>
  </si>
  <si>
    <t>Oferujemy wykonanie całego przedmiotu zamówienia (w danej części) za cenę:</t>
  </si>
  <si>
    <t>fiolek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</si>
  <si>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</si>
  <si>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</si>
  <si>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</si>
  <si>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</si>
  <si>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</si>
  <si>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</si>
  <si>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</si>
  <si>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</si>
  <si>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</si>
  <si>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opakowań</t>
  </si>
  <si>
    <t>*wymagany jeden podmiot odpowiedzialny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</si>
  <si>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</si>
  <si>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 xml:space="preserve">Ilość </t>
  </si>
  <si>
    <t xml:space="preserve">Nazwa handlowa:
Dawka:
Postać/ Opakowanie:
</t>
  </si>
  <si>
    <t>1 g</t>
  </si>
  <si>
    <t>2 g</t>
  </si>
  <si>
    <t>część 16</t>
  </si>
  <si>
    <t>część 17</t>
  </si>
  <si>
    <t xml:space="preserve">Kod EAN </t>
  </si>
  <si>
    <t>* wymagany jeden podmiot odpowiedzialny</t>
  </si>
  <si>
    <t>Dostawa produktów leczniczych z Programów Lekowych i Chemioterapii do Apteki Szpitala Uniwersyteckiego w Krakowie.</t>
  </si>
  <si>
    <t>DFP.271.22.2021.ADB</t>
  </si>
  <si>
    <t>Załącznik nr 1 do SWZ</t>
  </si>
  <si>
    <t>Oświadczamy, że termin płatności wynosi do 60 dni.</t>
  </si>
  <si>
    <t xml:space="preserve">Oświadczamy, że zamówienie będziemy wykonywać do czasu wyczerpania kwoty wynagrodzenia umownego, nie dłużej jednak niż przez 18 miesięcy od dnia zawarcia umowy.                                                                    </t>
  </si>
  <si>
    <t>Oświadczamy, że zapoznaliśmy się z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</si>
  <si>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</si>
  <si>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</si>
  <si>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załącznik nr 1a do SWZ</t>
  </si>
  <si>
    <t xml:space="preserve">Gemcitabinum^ *** </t>
  </si>
  <si>
    <t>Do zakupu:200 mg, 1 g, 1,5 g, 2 g  lub 200 mg, 1 g, 2 g</t>
  </si>
  <si>
    <t>dawek a 200 mg</t>
  </si>
  <si>
    <t xml:space="preserve">dla dawki: 200 mg, 1 g, 1,5 g, 2 g
Nazwa handlowa:
Dawka:
Postać/ Opakowanie:
Lub:
dla dawki: 200 mg, 1 g, 2 g
Nazwa handlowa:
Dawka:
Postać/ Opakowanie
</t>
  </si>
  <si>
    <t xml:space="preserve">dla dawki: 200 mg, 1 g, 1,5 g, 2 g
Lub:
dla dawki: 200 mg, 1 g, 2 g
</t>
  </si>
  <si>
    <t>Oferowana ilość dawek a 200 mg</t>
  </si>
  <si>
    <t>Cena brutto jednej dawki a 200 mg</t>
  </si>
  <si>
    <r>
      <t xml:space="preserve"> koncentrat do sporządzania roztworu do infuzji fiol.</t>
    </r>
    <r>
      <rPr>
        <strike/>
        <sz val="11"/>
        <color indexed="10"/>
        <rFont val="Garamond"/>
        <family val="1"/>
      </rPr>
      <t xml:space="preserve"> </t>
    </r>
  </si>
  <si>
    <t>^ wykaz C Obwieszczenia MZ aktualny na dzień składania oferty</t>
  </si>
  <si>
    <t>***stabilność po pierwszym otwarciu opakowania min 24 godziny udokumentowane w CHPL</t>
  </si>
  <si>
    <t>Vincristini sulphas ^*</t>
  </si>
  <si>
    <t>1 mg/ml, 1 ml</t>
  </si>
  <si>
    <t>roztwór do
wstrzykiwań</t>
  </si>
  <si>
    <t xml:space="preserve">Vincristini sulphas ^* </t>
  </si>
  <si>
    <t xml:space="preserve"> 1 mg/ml 5 ml</t>
  </si>
  <si>
    <t>Cladribinum ^</t>
  </si>
  <si>
    <t>1mg/ml; 10 ml</t>
  </si>
  <si>
    <t>roztwór do wlewów
dożylnych</t>
  </si>
  <si>
    <t xml:space="preserve">Ifosfamidum ^ * </t>
  </si>
  <si>
    <t xml:space="preserve">proszek do sporządzania roztworu do wstrzykiwań </t>
  </si>
  <si>
    <t>Busulfan ^</t>
  </si>
  <si>
    <t>2 mg x 100 tabl. powl.</t>
  </si>
  <si>
    <t>tabl powl</t>
  </si>
  <si>
    <t>część 5</t>
  </si>
  <si>
    <t>4 mg/ml; 1 ml</t>
  </si>
  <si>
    <t xml:space="preserve">roztwór do wstrzykiwań a 5 amp. </t>
  </si>
  <si>
    <t>opakowań a 5 amp</t>
  </si>
  <si>
    <t>^ wykaz C Obwieszczenia Ministra Zdrowia aktualny na dzień składania oferty</t>
  </si>
  <si>
    <t>Octreotidum^</t>
  </si>
  <si>
    <t>30 mg</t>
  </si>
  <si>
    <t>Acidum
levofolinicum^ *</t>
  </si>
  <si>
    <t>200 mg</t>
  </si>
  <si>
    <t>roztwór do
wstrzykiwań lub
infuzji; fiol.</t>
  </si>
  <si>
    <t>450 mg</t>
  </si>
  <si>
    <t>Docetaxel ^ **</t>
  </si>
  <si>
    <t>20 mg</t>
  </si>
  <si>
    <t>Koncentrat do sporz. roztworu do infuzji, 1 fiolkowy</t>
  </si>
  <si>
    <t>80 mg</t>
  </si>
  <si>
    <t>160 mg</t>
  </si>
  <si>
    <t xml:space="preserve">^ wykaz C Obwieszczenia MZ aktualny na dzień składania oferty; wymagane aby okres ważności fiolki po pierwszym otwaciu wynosił </t>
  </si>
  <si>
    <t xml:space="preserve"> minimum 24 godziny -  informacje muszą być zawarte w Charakterystyce Produktu Leczniczego</t>
  </si>
  <si>
    <t>**wymagany jeden podmiot odpowiedzialny</t>
  </si>
  <si>
    <t>^ wykaz B Obwieszczenia MZ aktualny na dzień składania oferty, możliwość stosowania poza programem lekowym</t>
  </si>
  <si>
    <t>Netupitantum + Palonosetronum^</t>
  </si>
  <si>
    <t>300 mg + 0,5 mg</t>
  </si>
  <si>
    <t>1 kapsułka twarda</t>
  </si>
  <si>
    <t xml:space="preserve">Azacitidine ^ </t>
  </si>
  <si>
    <t>25 mg/ml; 100 mg</t>
  </si>
  <si>
    <t>proszek do sporządzania
zawiesiny do wstrzykiwań, fiol.</t>
  </si>
  <si>
    <t>Palivizumab ^</t>
  </si>
  <si>
    <t>Do zakupu w dawkach 50 mg, 100mg</t>
  </si>
  <si>
    <t>roztwór do wstrzykiwań</t>
  </si>
  <si>
    <t>dawek a 50 mg</t>
  </si>
  <si>
    <t xml:space="preserve">dla dawki: 50 mg
Lub:
dla dawki: 100 mg
</t>
  </si>
  <si>
    <t>Oferowana ilość dawek a 50 mg</t>
  </si>
  <si>
    <t>Cena brutto jednej dawki a 50 mg</t>
  </si>
  <si>
    <t>Osimertinibum ^ *</t>
  </si>
  <si>
    <t>40 mg</t>
  </si>
  <si>
    <t>tabletki powlekane, opakowanie a 30 tabl</t>
  </si>
  <si>
    <t>Osimertinibum  ^ *</t>
  </si>
  <si>
    <t>^ wykaz B Obwieszczenia Ministra Zdrowia aktualny na dzień składania oferty, możliwość stosowania poza programem</t>
  </si>
  <si>
    <t xml:space="preserve">Evolocumabum ^ </t>
  </si>
  <si>
    <t>140 mg</t>
  </si>
  <si>
    <t>roztwór do wstrzykiwań, 2 wstrzykiwacze</t>
  </si>
  <si>
    <t>^ wykaz B Obwieszczenia Ministra Zdrowia aktualny na dzień składania oferty, możlwość stosowania poza programem</t>
  </si>
  <si>
    <t>Defibrotidum</t>
  </si>
  <si>
    <t>80 mg/ml; 2,5 ml</t>
  </si>
  <si>
    <t>koncentrat do sporządzania roztworu do infuzji, fiol</t>
  </si>
  <si>
    <t>Oświadczamy, że oferujemy realizację przedmiotu zamówienia zgodnie z zasadami określonymi w SWZ wraz z załącznikami.</t>
  </si>
  <si>
    <t xml:space="preserve">Oświadczamy, że oferowane przez nas w części: 1 - 17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 </t>
  </si>
  <si>
    <r>
      <t>Oświadczamy, że jesteśmy</t>
    </r>
    <r>
      <rPr>
        <sz val="11"/>
        <color indexed="30"/>
        <rFont val="Garamond"/>
        <family val="1"/>
      </rPr>
      <t xml:space="preserve"> </t>
    </r>
    <r>
      <rPr>
        <i/>
        <sz val="9"/>
        <color indexed="30"/>
        <rFont val="Garamond"/>
        <family val="1"/>
      </rPr>
      <t>(podkreślić właściwe)</t>
    </r>
    <r>
      <rPr>
        <sz val="11"/>
        <color indexed="30"/>
        <rFont val="Garamond"/>
        <family val="1"/>
      </rPr>
      <t>:</t>
    </r>
    <r>
      <rPr>
        <sz val="11"/>
        <rFont val="Garamond"/>
        <family val="1"/>
      </rPr>
      <t xml:space="preserve">
11.1. mikroprzedsiębiorstwem,
11.2. małym przedsiębiorstwem,
11.3. średnim przedsiębiorstwem,
11.4. jednoosobową działalnością gospodarczą,
11.5. osobą fizyczną nieprowadzącą działalności gospodarczej,
11.6. inny rodzaj.</t>
    </r>
  </si>
  <si>
    <t xml:space="preserve">dla dawki: 50 mg
Nazwa handlowa:
Dawka:
Postać/ Opakowanie:
Lub:
dla dawki: 100 mg
Nazwa handlowa:
Dawka:
Postać/ Opakowanie
</t>
  </si>
  <si>
    <t>Desfluranum</t>
  </si>
  <si>
    <t>240 mg</t>
  </si>
  <si>
    <t>płyn do inh. : but. 240 ml</t>
  </si>
  <si>
    <t>Rocuronii bromidum</t>
  </si>
  <si>
    <t>50mg/5 ml</t>
  </si>
  <si>
    <t>roztwór do wstrz., fiol.</t>
  </si>
  <si>
    <t>Dexamethasoni phosphas  ^</t>
  </si>
  <si>
    <t xml:space="preserve">                1 fiol. + 1 amp.-strz. 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</si>
</sst>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.00&quot;    &quot;;&quot;-&quot;#,##0.00&quot;    &quot;;&quot; -&quot;00&quot;    &quot;;&quot; &quot;@&quot; &quot;"/>
    <numFmt numFmtId="185" formatCode="&quot; &quot;#,##0&quot;    &quot;;&quot;-&quot;#,##0&quot;    &quot;;&quot; -&quot;00&quot;    &quot;;&quot; &quot;@&quot; &quot;"/>
    <numFmt numFmtId="186" formatCode="[$-415]d\ mmmm\ yyyy"/>
    <numFmt numFmtId="187" formatCode="_-* #,##0.00\ [$zł-415]_-;\-* #,##0.00\ [$zł-415]_-;_-* &quot;-&quot;??\ [$zł-415]_-;_-@_-"/>
    <numFmt numFmtId="188" formatCode="_-[$€-2]\ * #,##0.00_-;\-[$€-2]\ * #,##0.00_-;_-[$€-2]\ * &quot;-&quot;??_-;_-@_-"/>
    <numFmt numFmtId="189" formatCode="&quot; &quot;#,##0.00&quot; zł &quot;;&quot;-&quot;#,##0.00&quot; zł &quot;;&quot; -&quot;#&quot; zł &quot;;@&quot; &quot;"/>
    <numFmt numFmtId="190" formatCode="#,##0.00&quot; &quot;[$zł-415];[Red]&quot;-&quot;#,##0.00&quot; &quot;[$zł-415]"/>
    <numFmt numFmtId="191" formatCode="&quot; &quot;[$€-402]&quot; &quot;#,##0.00&quot; &quot;;&quot;-&quot;[$€-402]&quot; &quot;#,##0.00&quot; &quot;;&quot; &quot;[$€-402]&quot; -&quot;00&quot; &quot;;@&quot; &quot;"/>
    <numFmt numFmtId="192" formatCode="[$-415]dddd\,\ d\ mmmm\ yyyy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0"/>
      <name val="Garamond"/>
      <family val="1"/>
    </font>
    <font>
      <i/>
      <sz val="8"/>
      <name val="Garamond"/>
      <family val="1"/>
    </font>
    <font>
      <sz val="10"/>
      <name val="Garamond"/>
      <family val="1"/>
    </font>
    <font>
      <sz val="11"/>
      <color indexed="8"/>
      <name val="Czcionka tekstu podstawowego"/>
      <family val="0"/>
    </font>
    <font>
      <strike/>
      <sz val="11"/>
      <color indexed="10"/>
      <name val="Garamond"/>
      <family val="1"/>
    </font>
    <font>
      <sz val="11"/>
      <color indexed="30"/>
      <name val="Garamond"/>
      <family val="1"/>
    </font>
    <font>
      <i/>
      <sz val="9"/>
      <color indexed="30"/>
      <name val="Garamond"/>
      <family val="1"/>
    </font>
    <font>
      <sz val="11"/>
      <color indexed="8"/>
      <name val="Garamond"/>
      <family val="1"/>
    </font>
    <font>
      <strike/>
      <sz val="11"/>
      <name val="Cambria"/>
      <family val="1"/>
    </font>
    <font>
      <strike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trike/>
      <sz val="11"/>
      <color indexed="8"/>
      <name val="Cambria"/>
      <family val="1"/>
    </font>
    <font>
      <strike/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trike/>
      <sz val="11"/>
      <color theme="1"/>
      <name val="Cambria"/>
      <family val="1"/>
    </font>
    <font>
      <strike/>
      <sz val="8"/>
      <color theme="1"/>
      <name val="Cambria"/>
      <family val="1"/>
    </font>
    <font>
      <strike/>
      <sz val="11"/>
      <color rgb="FFFF000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189" fontId="41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3" fontId="5" fillId="33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74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0" xfId="74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left" vertical="top" wrapText="1"/>
      <protection locked="0"/>
    </xf>
    <xf numFmtId="49" fontId="4" fillId="33" borderId="11" xfId="0" applyNumberFormat="1" applyFont="1" applyFill="1" applyBorder="1" applyAlignment="1" applyProtection="1">
      <alignment horizontal="left" vertical="top" wrapText="1"/>
      <protection locked="0"/>
    </xf>
    <xf numFmtId="3" fontId="4" fillId="33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70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67" fontId="4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167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 vertical="center" wrapText="1"/>
    </xf>
    <xf numFmtId="177" fontId="4" fillId="0" borderId="0" xfId="44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177" fontId="4" fillId="34" borderId="10" xfId="49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61" applyFont="1" applyFill="1" applyBorder="1">
      <alignment/>
      <protection/>
    </xf>
    <xf numFmtId="0" fontId="5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7" fontId="4" fillId="34" borderId="10" xfId="49" applyNumberFormat="1" applyFont="1" applyFill="1" applyBorder="1" applyAlignment="1">
      <alignment horizontal="center" vertical="center"/>
    </xf>
    <xf numFmtId="177" fontId="4" fillId="0" borderId="10" xfId="49" applyNumberFormat="1" applyFont="1" applyFill="1" applyBorder="1" applyAlignment="1">
      <alignment horizontal="center" vertical="center" wrapText="1"/>
    </xf>
    <xf numFmtId="177" fontId="55" fillId="0" borderId="10" xfId="49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4" fillId="0" borderId="10" xfId="65" applyFont="1" applyFill="1" applyBorder="1" applyAlignment="1">
      <alignment horizontal="center" vertical="center"/>
      <protection/>
    </xf>
    <xf numFmtId="0" fontId="4" fillId="0" borderId="10" xfId="65" applyFont="1" applyBorder="1" applyAlignment="1">
      <alignment horizontal="center" vertical="center" wrapText="1"/>
      <protection/>
    </xf>
    <xf numFmtId="177" fontId="4" fillId="34" borderId="10" xfId="44" applyNumberFormat="1" applyFont="1" applyFill="1" applyBorder="1" applyAlignment="1">
      <alignment horizontal="center" vertical="center"/>
    </xf>
    <xf numFmtId="177" fontId="4" fillId="0" borderId="10" xfId="44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 applyProtection="1">
      <alignment horizontal="center" vertical="center" wrapText="1"/>
      <protection/>
    </xf>
    <xf numFmtId="177" fontId="54" fillId="34" borderId="10" xfId="49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15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center" vertical="center" wrapText="1"/>
    </xf>
    <xf numFmtId="177" fontId="54" fillId="0" borderId="10" xfId="44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49" fontId="4" fillId="33" borderId="11" xfId="0" applyNumberFormat="1" applyFont="1" applyFill="1" applyBorder="1" applyAlignment="1" applyProtection="1">
      <alignment horizontal="left" vertical="top" wrapText="1"/>
      <protection locked="0"/>
    </xf>
    <xf numFmtId="49" fontId="4" fillId="33" borderId="14" xfId="0" applyNumberFormat="1" applyFont="1" applyFill="1" applyBorder="1" applyAlignment="1" applyProtection="1">
      <alignment horizontal="left" vertical="top" wrapText="1"/>
      <protection locked="0"/>
    </xf>
    <xf numFmtId="49" fontId="4" fillId="33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>
      <alignment horizontal="center" vertical="top" wrapText="1"/>
    </xf>
    <xf numFmtId="0" fontId="4" fillId="0" borderId="0" xfId="65" applyFont="1" applyFill="1" applyBorder="1" applyAlignment="1">
      <alignment horizontal="left" vertical="center" wrapText="1"/>
      <protection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 wrapText="1"/>
    </xf>
    <xf numFmtId="0" fontId="54" fillId="0" borderId="0" xfId="0" applyFont="1" applyAlignment="1">
      <alignment wrapText="1"/>
    </xf>
    <xf numFmtId="0" fontId="58" fillId="0" borderId="0" xfId="0" applyFont="1" applyBorder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Fill="1" applyAlignment="1" applyProtection="1">
      <alignment vertical="top"/>
      <protection locked="0"/>
    </xf>
    <xf numFmtId="0" fontId="5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Dziesiętny 4 2" xfId="48"/>
    <cellStyle name="Dziesiętny 5" xfId="49"/>
    <cellStyle name="Excel Built-in Currency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rmalny 2" xfId="59"/>
    <cellStyle name="Normalny 2 2" xfId="60"/>
    <cellStyle name="Normalny 3" xfId="61"/>
    <cellStyle name="Normalny 4" xfId="62"/>
    <cellStyle name="Normalny 5" xfId="63"/>
    <cellStyle name="Normalny 7" xfId="64"/>
    <cellStyle name="Normalny_Arkusz1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2 2" xfId="77"/>
    <cellStyle name="Walutowy 2 3" xfId="78"/>
    <cellStyle name="Walutowy 3" xfId="79"/>
    <cellStyle name="Walutowy 4" xfId="80"/>
    <cellStyle name="Walutowy 5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showGridLines="0" tabSelected="1" zoomScale="110" zoomScaleNormal="110" zoomScaleSheetLayoutView="93" zoomScalePageLayoutView="115" workbookViewId="0" topLeftCell="A1">
      <selection activeCell="C4" sqref="C4"/>
    </sheetView>
  </sheetViews>
  <sheetFormatPr defaultColWidth="9.00390625" defaultRowHeight="12.75"/>
  <cols>
    <col min="1" max="1" width="4.375" style="1" customWidth="1"/>
    <col min="2" max="3" width="30.00390625" style="1" customWidth="1"/>
    <col min="4" max="4" width="41.625" style="4" customWidth="1"/>
    <col min="5" max="5" width="1.875" style="1" customWidth="1"/>
    <col min="6" max="8" width="9.125" style="1" customWidth="1"/>
    <col min="9" max="9" width="22.25390625" style="1" customWidth="1"/>
    <col min="10" max="11" width="16.125" style="1" customWidth="1"/>
    <col min="12" max="16384" width="9.125" style="1" customWidth="1"/>
  </cols>
  <sheetData>
    <row r="1" ht="15">
      <c r="D1" s="2" t="s">
        <v>83</v>
      </c>
    </row>
    <row r="2" spans="2:4" ht="15">
      <c r="B2" s="3"/>
      <c r="C2" s="3" t="s">
        <v>49</v>
      </c>
      <c r="D2" s="3"/>
    </row>
    <row r="4" spans="2:3" ht="15">
      <c r="B4" s="1" t="s">
        <v>41</v>
      </c>
      <c r="C4" s="1" t="s">
        <v>82</v>
      </c>
    </row>
    <row r="5" ht="10.5" customHeight="1"/>
    <row r="6" spans="2:4" ht="48.75" customHeight="1">
      <c r="B6" s="1" t="s">
        <v>40</v>
      </c>
      <c r="C6" s="93" t="s">
        <v>81</v>
      </c>
      <c r="D6" s="93"/>
    </row>
    <row r="8" spans="2:4" ht="15">
      <c r="B8" s="5" t="s">
        <v>35</v>
      </c>
      <c r="C8" s="94"/>
      <c r="D8" s="95"/>
    </row>
    <row r="9" spans="2:4" ht="15">
      <c r="B9" s="5" t="s">
        <v>42</v>
      </c>
      <c r="C9" s="98"/>
      <c r="D9" s="99"/>
    </row>
    <row r="10" spans="2:4" ht="15">
      <c r="B10" s="5" t="s">
        <v>34</v>
      </c>
      <c r="C10" s="86"/>
      <c r="D10" s="87"/>
    </row>
    <row r="11" spans="2:4" ht="15">
      <c r="B11" s="5" t="s">
        <v>43</v>
      </c>
      <c r="C11" s="86"/>
      <c r="D11" s="87"/>
    </row>
    <row r="12" spans="2:4" ht="15">
      <c r="B12" s="5" t="s">
        <v>44</v>
      </c>
      <c r="C12" s="86"/>
      <c r="D12" s="87"/>
    </row>
    <row r="13" spans="2:4" ht="15">
      <c r="B13" s="5" t="s">
        <v>45</v>
      </c>
      <c r="C13" s="86"/>
      <c r="D13" s="87"/>
    </row>
    <row r="14" spans="2:4" ht="15">
      <c r="B14" s="5" t="s">
        <v>46</v>
      </c>
      <c r="C14" s="86"/>
      <c r="D14" s="87"/>
    </row>
    <row r="15" spans="2:4" ht="15">
      <c r="B15" s="5" t="s">
        <v>47</v>
      </c>
      <c r="C15" s="86"/>
      <c r="D15" s="87"/>
    </row>
    <row r="16" spans="2:4" ht="15">
      <c r="B16" s="5" t="s">
        <v>48</v>
      </c>
      <c r="C16" s="86"/>
      <c r="D16" s="87"/>
    </row>
    <row r="17" spans="3:4" ht="8.25" customHeight="1">
      <c r="C17" s="9"/>
      <c r="D17" s="10"/>
    </row>
    <row r="18" spans="1:4" ht="15">
      <c r="A18" s="1" t="s">
        <v>3</v>
      </c>
      <c r="B18" s="89" t="s">
        <v>59</v>
      </c>
      <c r="C18" s="89"/>
      <c r="D18" s="89"/>
    </row>
    <row r="19" spans="3:4" ht="6.75" customHeight="1">
      <c r="C19" s="11"/>
      <c r="D19" s="12"/>
    </row>
    <row r="20" spans="2:4" ht="21" customHeight="1">
      <c r="B20" s="13" t="s">
        <v>19</v>
      </c>
      <c r="C20" s="14" t="s">
        <v>2</v>
      </c>
      <c r="D20" s="9"/>
    </row>
    <row r="21" spans="2:4" ht="15">
      <c r="B21" s="7" t="s">
        <v>25</v>
      </c>
      <c r="C21" s="15">
        <f>'część (1)'!H$6</f>
        <v>0</v>
      </c>
      <c r="D21" s="16"/>
    </row>
    <row r="22" spans="2:4" ht="15">
      <c r="B22" s="7" t="s">
        <v>26</v>
      </c>
      <c r="C22" s="15">
        <f>'część (2)'!H$6</f>
        <v>0</v>
      </c>
      <c r="D22" s="16"/>
    </row>
    <row r="23" spans="2:4" ht="15">
      <c r="B23" s="7" t="s">
        <v>27</v>
      </c>
      <c r="C23" s="15">
        <f>'część (3)'!H$6</f>
        <v>0</v>
      </c>
      <c r="D23" s="16"/>
    </row>
    <row r="24" spans="2:4" ht="15">
      <c r="B24" s="7" t="s">
        <v>28</v>
      </c>
      <c r="C24" s="15">
        <f>'część (4)'!H$6</f>
        <v>0</v>
      </c>
      <c r="D24" s="16"/>
    </row>
    <row r="25" spans="2:4" ht="15">
      <c r="B25" s="7" t="s">
        <v>113</v>
      </c>
      <c r="C25" s="15">
        <f>'część (5)'!H$6</f>
        <v>0</v>
      </c>
      <c r="D25" s="16"/>
    </row>
    <row r="26" spans="2:4" ht="15">
      <c r="B26" s="7" t="s">
        <v>29</v>
      </c>
      <c r="C26" s="15">
        <f>'część (6)'!H$6</f>
        <v>0</v>
      </c>
      <c r="D26" s="16"/>
    </row>
    <row r="27" spans="2:4" ht="15">
      <c r="B27" s="7" t="s">
        <v>61</v>
      </c>
      <c r="C27" s="15">
        <f>'część (7)'!H$6</f>
        <v>0</v>
      </c>
      <c r="D27" s="16"/>
    </row>
    <row r="28" spans="2:4" ht="15">
      <c r="B28" s="7" t="s">
        <v>62</v>
      </c>
      <c r="C28" s="15">
        <f>'część (8)'!H$6</f>
        <v>0</v>
      </c>
      <c r="D28" s="16"/>
    </row>
    <row r="29" spans="2:4" ht="15">
      <c r="B29" s="7" t="s">
        <v>63</v>
      </c>
      <c r="C29" s="15">
        <f>'część (9)'!H$6</f>
        <v>0</v>
      </c>
      <c r="D29" s="16"/>
    </row>
    <row r="30" spans="2:4" ht="15">
      <c r="B30" s="7" t="s">
        <v>64</v>
      </c>
      <c r="C30" s="15">
        <f>'część (10)'!H$6</f>
        <v>0</v>
      </c>
      <c r="D30" s="16"/>
    </row>
    <row r="31" spans="2:4" ht="15">
      <c r="B31" s="7" t="s">
        <v>65</v>
      </c>
      <c r="C31" s="15">
        <f>'część (11)'!H$6</f>
        <v>0</v>
      </c>
      <c r="D31" s="16"/>
    </row>
    <row r="32" spans="2:4" ht="15">
      <c r="B32" s="7" t="s">
        <v>66</v>
      </c>
      <c r="C32" s="15">
        <f>'część (12)'!H$6</f>
        <v>0</v>
      </c>
      <c r="D32" s="16"/>
    </row>
    <row r="33" spans="2:4" ht="15">
      <c r="B33" s="7" t="s">
        <v>67</v>
      </c>
      <c r="C33" s="15">
        <f>'część (13)'!H$6</f>
        <v>0</v>
      </c>
      <c r="D33" s="16"/>
    </row>
    <row r="34" spans="2:4" ht="15">
      <c r="B34" s="7" t="s">
        <v>68</v>
      </c>
      <c r="C34" s="15">
        <f>'część (14)'!H$6</f>
        <v>0</v>
      </c>
      <c r="D34" s="16"/>
    </row>
    <row r="35" spans="2:4" ht="13.5" customHeight="1">
      <c r="B35" s="7" t="s">
        <v>69</v>
      </c>
      <c r="C35" s="15">
        <f>'część (15)'!H$6</f>
        <v>0</v>
      </c>
      <c r="D35" s="16"/>
    </row>
    <row r="36" spans="2:4" ht="13.5" customHeight="1">
      <c r="B36" s="7" t="s">
        <v>77</v>
      </c>
      <c r="C36" s="15">
        <f>'część (16)'!H$6</f>
        <v>0</v>
      </c>
      <c r="D36" s="16"/>
    </row>
    <row r="37" spans="2:4" ht="13.5" customHeight="1">
      <c r="B37" s="7" t="s">
        <v>78</v>
      </c>
      <c r="C37" s="15">
        <f>'część (17)'!H$6</f>
        <v>0</v>
      </c>
      <c r="D37" s="16"/>
    </row>
    <row r="38" spans="3:4" ht="17.25" customHeight="1">
      <c r="C38" s="17"/>
      <c r="D38" s="16"/>
    </row>
    <row r="39" spans="1:4" ht="74.25" customHeight="1">
      <c r="A39" s="1" t="s">
        <v>4</v>
      </c>
      <c r="B39" s="89" t="s">
        <v>72</v>
      </c>
      <c r="C39" s="89"/>
      <c r="D39" s="89"/>
    </row>
    <row r="40" spans="1:4" ht="21" customHeight="1">
      <c r="A40" s="1" t="s">
        <v>5</v>
      </c>
      <c r="B40" s="97" t="s">
        <v>84</v>
      </c>
      <c r="C40" s="97"/>
      <c r="D40" s="97"/>
    </row>
    <row r="41" spans="1:4" ht="37.5" customHeight="1">
      <c r="A41" s="1" t="s">
        <v>6</v>
      </c>
      <c r="B41" s="96" t="s">
        <v>85</v>
      </c>
      <c r="C41" s="96"/>
      <c r="D41" s="96"/>
    </row>
    <row r="42" spans="1:4" ht="30" customHeight="1">
      <c r="A42" s="1" t="s">
        <v>33</v>
      </c>
      <c r="B42" s="90" t="s">
        <v>158</v>
      </c>
      <c r="C42" s="90"/>
      <c r="D42" s="90"/>
    </row>
    <row r="43" spans="1:4" s="19" customFormat="1" ht="68.25" customHeight="1">
      <c r="A43" s="1" t="s">
        <v>38</v>
      </c>
      <c r="B43" s="91" t="s">
        <v>159</v>
      </c>
      <c r="C43" s="82"/>
      <c r="D43" s="82"/>
    </row>
    <row r="44" spans="1:4" ht="31.5" customHeight="1">
      <c r="A44" s="1" t="s">
        <v>7</v>
      </c>
      <c r="B44" s="82" t="s">
        <v>86</v>
      </c>
      <c r="C44" s="82"/>
      <c r="D44" s="82"/>
    </row>
    <row r="45" spans="1:4" ht="22.5" customHeight="1">
      <c r="A45" s="1" t="s">
        <v>8</v>
      </c>
      <c r="B45" s="92" t="s">
        <v>87</v>
      </c>
      <c r="C45" s="92"/>
      <c r="D45" s="92"/>
    </row>
    <row r="46" spans="1:4" ht="28.5" customHeight="1">
      <c r="A46" s="1" t="s">
        <v>21</v>
      </c>
      <c r="B46" s="82" t="s">
        <v>88</v>
      </c>
      <c r="C46" s="82"/>
      <c r="D46" s="82"/>
    </row>
    <row r="47" spans="1:4" ht="33.75" customHeight="1">
      <c r="A47" s="1" t="s">
        <v>37</v>
      </c>
      <c r="B47" s="82" t="s">
        <v>56</v>
      </c>
      <c r="C47" s="82"/>
      <c r="D47" s="82"/>
    </row>
    <row r="48" spans="2:4" ht="33.75" customHeight="1">
      <c r="B48" s="82" t="s">
        <v>54</v>
      </c>
      <c r="C48" s="82"/>
      <c r="D48" s="82"/>
    </row>
    <row r="49" spans="2:4" ht="14.25" customHeight="1">
      <c r="B49" s="88" t="s">
        <v>55</v>
      </c>
      <c r="C49" s="88"/>
      <c r="D49" s="88"/>
    </row>
    <row r="50" spans="1:4" ht="107.25" customHeight="1">
      <c r="A50" s="1" t="s">
        <v>1</v>
      </c>
      <c r="B50" s="89" t="s">
        <v>160</v>
      </c>
      <c r="C50" s="89"/>
      <c r="D50" s="89"/>
    </row>
    <row r="51" spans="1:4" ht="18" customHeight="1">
      <c r="A51" s="1" t="s">
        <v>0</v>
      </c>
      <c r="B51" s="20" t="s">
        <v>9</v>
      </c>
      <c r="C51" s="11"/>
      <c r="D51" s="1"/>
    </row>
    <row r="52" spans="1:4" ht="18" customHeight="1">
      <c r="A52" s="21"/>
      <c r="B52" s="83" t="s">
        <v>22</v>
      </c>
      <c r="C52" s="84"/>
      <c r="D52" s="85"/>
    </row>
    <row r="53" spans="2:4" ht="18" customHeight="1">
      <c r="B53" s="83" t="s">
        <v>10</v>
      </c>
      <c r="C53" s="85"/>
      <c r="D53" s="5"/>
    </row>
    <row r="54" spans="2:4" ht="12.75" customHeight="1">
      <c r="B54" s="100"/>
      <c r="C54" s="101"/>
      <c r="D54" s="7"/>
    </row>
    <row r="55" spans="2:4" ht="15.75" customHeight="1">
      <c r="B55" s="100"/>
      <c r="C55" s="101"/>
      <c r="D55" s="7"/>
    </row>
    <row r="56" spans="2:4" ht="9.75" customHeight="1">
      <c r="B56" s="22" t="s">
        <v>12</v>
      </c>
      <c r="C56" s="22"/>
      <c r="D56" s="2"/>
    </row>
    <row r="57" spans="2:4" ht="18" customHeight="1">
      <c r="B57" s="83" t="s">
        <v>23</v>
      </c>
      <c r="C57" s="84"/>
      <c r="D57" s="85"/>
    </row>
    <row r="58" spans="2:4" ht="18" customHeight="1">
      <c r="B58" s="23" t="s">
        <v>10</v>
      </c>
      <c r="C58" s="24" t="s">
        <v>11</v>
      </c>
      <c r="D58" s="25" t="s">
        <v>13</v>
      </c>
    </row>
    <row r="59" spans="2:4" ht="15.75" customHeight="1">
      <c r="B59" s="26"/>
      <c r="C59" s="27"/>
      <c r="D59" s="28"/>
    </row>
    <row r="60" spans="2:4" ht="18" customHeight="1">
      <c r="B60" s="26"/>
      <c r="C60" s="27"/>
      <c r="D60" s="28"/>
    </row>
    <row r="61" spans="2:4" ht="0.75" customHeight="1">
      <c r="B61" s="22"/>
      <c r="C61" s="22"/>
      <c r="D61" s="2"/>
    </row>
    <row r="62" spans="2:4" ht="18" customHeight="1">
      <c r="B62" s="83" t="s">
        <v>24</v>
      </c>
      <c r="C62" s="84"/>
      <c r="D62" s="85"/>
    </row>
    <row r="63" spans="2:4" ht="18" customHeight="1">
      <c r="B63" s="83" t="s">
        <v>14</v>
      </c>
      <c r="C63" s="85"/>
      <c r="D63" s="5"/>
    </row>
    <row r="64" spans="2:4" ht="18" customHeight="1">
      <c r="B64" s="95"/>
      <c r="C64" s="95"/>
      <c r="D64" s="7"/>
    </row>
    <row r="65" spans="2:4" ht="34.5" customHeight="1">
      <c r="B65" s="18"/>
      <c r="C65" s="29"/>
      <c r="D65" s="29"/>
    </row>
  </sheetData>
  <sheetProtection/>
  <mergeCells count="31">
    <mergeCell ref="B53:C53"/>
    <mergeCell ref="B64:C64"/>
    <mergeCell ref="B54:C54"/>
    <mergeCell ref="B55:C55"/>
    <mergeCell ref="B57:D57"/>
    <mergeCell ref="B63:C63"/>
    <mergeCell ref="B62:D62"/>
    <mergeCell ref="C6:D6"/>
    <mergeCell ref="C13:D13"/>
    <mergeCell ref="C11:D11"/>
    <mergeCell ref="C14:D14"/>
    <mergeCell ref="C8:D8"/>
    <mergeCell ref="B41:D41"/>
    <mergeCell ref="B40:D40"/>
    <mergeCell ref="C16:D16"/>
    <mergeCell ref="C9:D9"/>
    <mergeCell ref="C10:D10"/>
    <mergeCell ref="C12:D12"/>
    <mergeCell ref="B39:D39"/>
    <mergeCell ref="B18:D18"/>
    <mergeCell ref="B42:D42"/>
    <mergeCell ref="B43:D43"/>
    <mergeCell ref="B46:D46"/>
    <mergeCell ref="B45:D45"/>
    <mergeCell ref="B48:D48"/>
    <mergeCell ref="B47:D47"/>
    <mergeCell ref="B52:D52"/>
    <mergeCell ref="C15:D15"/>
    <mergeCell ref="B44:D44"/>
    <mergeCell ref="B49:D49"/>
    <mergeCell ref="B50:D50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3" r:id="rId1"/>
  <rowBreaks count="1" manualBreakCount="1">
    <brk id="50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GridLines="0" zoomScaleSheetLayoutView="80" zoomScalePageLayoutView="85" workbookViewId="0" topLeftCell="A4">
      <selection activeCell="G20" sqref="G20"/>
    </sheetView>
  </sheetViews>
  <sheetFormatPr defaultColWidth="9.00390625" defaultRowHeight="12.75"/>
  <cols>
    <col min="1" max="1" width="5.125" style="11" customWidth="1"/>
    <col min="2" max="2" width="22.00390625" style="11" customWidth="1"/>
    <col min="3" max="3" width="17.375" style="11" customWidth="1"/>
    <col min="4" max="4" width="37.7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30" t="str">
        <f>'formularz oferty'!C4</f>
        <v>DFP.271.22.2021.ADB</v>
      </c>
      <c r="N1" s="31" t="s">
        <v>89</v>
      </c>
      <c r="S1" s="30"/>
      <c r="T1" s="30"/>
    </row>
    <row r="2" spans="7:9" ht="15">
      <c r="G2" s="103"/>
      <c r="H2" s="103"/>
      <c r="I2" s="103"/>
    </row>
    <row r="3" ht="15">
      <c r="N3" s="31" t="s">
        <v>57</v>
      </c>
    </row>
    <row r="4" spans="2:17" ht="15">
      <c r="B4" s="20" t="s">
        <v>15</v>
      </c>
      <c r="C4" s="6">
        <v>9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04">
        <f>SUM(N11:N13)</f>
        <v>0</v>
      </c>
      <c r="I6" s="105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36</v>
      </c>
      <c r="B10" s="13" t="s">
        <v>16</v>
      </c>
      <c r="C10" s="13" t="s">
        <v>17</v>
      </c>
      <c r="D10" s="13" t="s">
        <v>50</v>
      </c>
      <c r="E10" s="37" t="s">
        <v>73</v>
      </c>
      <c r="F10" s="38"/>
      <c r="G10" s="13" t="str">
        <f>"Nazwa handlowa /
"&amp;C10&amp;" / 
"&amp;D10</f>
        <v>Nazwa handlowa /
Dawka / 
Postać /Opakowanie</v>
      </c>
      <c r="H10" s="13" t="s">
        <v>52</v>
      </c>
      <c r="I10" s="13" t="str">
        <f>B10</f>
        <v>Skład</v>
      </c>
      <c r="J10" s="13" t="s">
        <v>53</v>
      </c>
      <c r="K10" s="13" t="s">
        <v>30</v>
      </c>
      <c r="L10" s="13" t="s">
        <v>31</v>
      </c>
      <c r="M10" s="13" t="s">
        <v>32</v>
      </c>
      <c r="N10" s="13" t="s">
        <v>18</v>
      </c>
    </row>
    <row r="11" spans="1:14" ht="135" customHeight="1">
      <c r="A11" s="7" t="s">
        <v>3</v>
      </c>
      <c r="B11" s="62" t="s">
        <v>124</v>
      </c>
      <c r="C11" s="62" t="s">
        <v>125</v>
      </c>
      <c r="D11" s="62" t="s">
        <v>126</v>
      </c>
      <c r="E11" s="62">
        <v>50</v>
      </c>
      <c r="F11" s="61" t="s">
        <v>39</v>
      </c>
      <c r="G11" s="39" t="s">
        <v>74</v>
      </c>
      <c r="H11" s="40"/>
      <c r="I11" s="40"/>
      <c r="J11" s="41"/>
      <c r="K11" s="39"/>
      <c r="L11" s="39" t="str">
        <f>IF(K11=0,"0,00",IF(K11&gt;0,ROUND(E11/K11,2)))</f>
        <v>0,00</v>
      </c>
      <c r="M11" s="42">
        <v>0</v>
      </c>
      <c r="N11" s="43">
        <f>ROUND(L11*ROUND(M11,2),2)</f>
        <v>0</v>
      </c>
    </row>
    <row r="12" spans="1:14" ht="67.5" customHeight="1">
      <c r="A12" s="7" t="s">
        <v>4</v>
      </c>
      <c r="B12" s="62" t="s">
        <v>124</v>
      </c>
      <c r="C12" s="62" t="s">
        <v>127</v>
      </c>
      <c r="D12" s="62" t="s">
        <v>126</v>
      </c>
      <c r="E12" s="62">
        <v>3300</v>
      </c>
      <c r="F12" s="61" t="s">
        <v>39</v>
      </c>
      <c r="G12" s="39" t="s">
        <v>74</v>
      </c>
      <c r="H12" s="40"/>
      <c r="I12" s="40"/>
      <c r="J12" s="41"/>
      <c r="K12" s="39"/>
      <c r="L12" s="39" t="str">
        <f>IF(K12=0,"0,00",IF(K12&gt;0,ROUND(E12/K12,2)))</f>
        <v>0,00</v>
      </c>
      <c r="M12" s="42">
        <v>0</v>
      </c>
      <c r="N12" s="43">
        <f>ROUND(L12*ROUND(M12,2),2)</f>
        <v>0</v>
      </c>
    </row>
    <row r="13" spans="1:14" ht="67.5" customHeight="1">
      <c r="A13" s="7" t="s">
        <v>5</v>
      </c>
      <c r="B13" s="62" t="s">
        <v>124</v>
      </c>
      <c r="C13" s="62" t="s">
        <v>128</v>
      </c>
      <c r="D13" s="62" t="s">
        <v>126</v>
      </c>
      <c r="E13" s="62">
        <v>50</v>
      </c>
      <c r="F13" s="61" t="s">
        <v>39</v>
      </c>
      <c r="G13" s="39" t="s">
        <v>74</v>
      </c>
      <c r="H13" s="40"/>
      <c r="I13" s="40"/>
      <c r="J13" s="41"/>
      <c r="K13" s="39"/>
      <c r="L13" s="39" t="str">
        <f>IF(K13=0,"0,00",IF(K13&gt;0,ROUND(E13/K13,2)))</f>
        <v>0,00</v>
      </c>
      <c r="M13" s="42">
        <v>0</v>
      </c>
      <c r="N13" s="43">
        <f>ROUND(L13*ROUND(M13,2),2)</f>
        <v>0</v>
      </c>
    </row>
    <row r="14" spans="1:14" ht="12.75" customHeight="1">
      <c r="A14" s="1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2:20" ht="15" customHeight="1">
      <c r="B15" s="115" t="s">
        <v>129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</row>
    <row r="16" spans="2:20" ht="18" customHeight="1">
      <c r="B16" s="63" t="s">
        <v>130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</row>
    <row r="17" spans="2:20" ht="15">
      <c r="B17" s="63" t="s">
        <v>131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  <row r="47" ht="15">
      <c r="Q47" s="11"/>
    </row>
    <row r="48" ht="15">
      <c r="Q48" s="11"/>
    </row>
    <row r="49" ht="15">
      <c r="Q49" s="11"/>
    </row>
    <row r="50" ht="15">
      <c r="Q50" s="11"/>
    </row>
    <row r="51" ht="15">
      <c r="Q51" s="11"/>
    </row>
    <row r="52" ht="15">
      <c r="Q52" s="11"/>
    </row>
    <row r="53" ht="15">
      <c r="Q53" s="11"/>
    </row>
    <row r="54" ht="15">
      <c r="Q54" s="11"/>
    </row>
    <row r="55" ht="15">
      <c r="Q55" s="11"/>
    </row>
    <row r="56" ht="15">
      <c r="Q56" s="11"/>
    </row>
    <row r="57" ht="15">
      <c r="Q57" s="11"/>
    </row>
    <row r="58" ht="15">
      <c r="Q58" s="11"/>
    </row>
    <row r="59" ht="15">
      <c r="Q59" s="11"/>
    </row>
    <row r="60" ht="15">
      <c r="Q60" s="11"/>
    </row>
    <row r="61" ht="15">
      <c r="Q61" s="11"/>
    </row>
    <row r="62" ht="15">
      <c r="Q62" s="11"/>
    </row>
    <row r="63" ht="15">
      <c r="Q63" s="11"/>
    </row>
    <row r="64" ht="15">
      <c r="Q64" s="11"/>
    </row>
  </sheetData>
  <sheetProtection/>
  <mergeCells count="4">
    <mergeCell ref="G2:I2"/>
    <mergeCell ref="H6:I6"/>
    <mergeCell ref="B14:N14"/>
    <mergeCell ref="B15:T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GridLines="0" zoomScale="110" zoomScaleNormal="110" zoomScaleSheetLayoutView="80" zoomScalePageLayoutView="80" workbookViewId="0" topLeftCell="A1">
      <selection activeCell="F16" sqref="F16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2.125" style="11" customWidth="1"/>
    <col min="4" max="4" width="41.25390625" style="11" customWidth="1"/>
    <col min="5" max="5" width="11.87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DFP.271.22.2021.ADB</v>
      </c>
      <c r="N1" s="31" t="s">
        <v>89</v>
      </c>
      <c r="S1" s="30"/>
      <c r="T1" s="30"/>
    </row>
    <row r="2" spans="7:9" ht="15">
      <c r="G2" s="103"/>
      <c r="H2" s="103"/>
      <c r="I2" s="103"/>
    </row>
    <row r="3" ht="15">
      <c r="N3" s="31" t="s">
        <v>57</v>
      </c>
    </row>
    <row r="4" spans="2:17" ht="15">
      <c r="B4" s="20" t="s">
        <v>15</v>
      </c>
      <c r="C4" s="6">
        <v>10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04">
        <f>SUM(N11:N11)</f>
        <v>0</v>
      </c>
      <c r="I6" s="105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36</v>
      </c>
      <c r="B10" s="13" t="s">
        <v>16</v>
      </c>
      <c r="C10" s="13" t="s">
        <v>17</v>
      </c>
      <c r="D10" s="44" t="s">
        <v>58</v>
      </c>
      <c r="E10" s="37" t="s">
        <v>73</v>
      </c>
      <c r="F10" s="38"/>
      <c r="G10" s="13" t="str">
        <f>"Nazwa handlowa /
"&amp;C10&amp;" / 
"&amp;D10</f>
        <v>Nazwa handlowa /
Dawka / 
Postać/ Opakowanie</v>
      </c>
      <c r="H10" s="13" t="s">
        <v>52</v>
      </c>
      <c r="I10" s="13" t="str">
        <f>B10</f>
        <v>Skład</v>
      </c>
      <c r="J10" s="13" t="s">
        <v>53</v>
      </c>
      <c r="K10" s="13" t="s">
        <v>30</v>
      </c>
      <c r="L10" s="13" t="s">
        <v>31</v>
      </c>
      <c r="M10" s="13" t="s">
        <v>32</v>
      </c>
      <c r="N10" s="13" t="s">
        <v>18</v>
      </c>
    </row>
    <row r="11" spans="1:14" s="20" customFormat="1" ht="116.25" customHeight="1">
      <c r="A11" s="46" t="s">
        <v>3</v>
      </c>
      <c r="B11" s="76" t="s">
        <v>162</v>
      </c>
      <c r="C11" s="76" t="s">
        <v>163</v>
      </c>
      <c r="D11" s="76" t="s">
        <v>164</v>
      </c>
      <c r="E11" s="77">
        <v>900</v>
      </c>
      <c r="F11" s="54" t="s">
        <v>39</v>
      </c>
      <c r="G11" s="39" t="s">
        <v>51</v>
      </c>
      <c r="H11" s="6"/>
      <c r="I11" s="6"/>
      <c r="J11" s="7"/>
      <c r="K11" s="6"/>
      <c r="L11" s="39" t="str">
        <f>IF(K11=0,"0,00",IF(K11&gt;0,ROUND(E11/K11,2)))</f>
        <v>0,00</v>
      </c>
      <c r="M11" s="45">
        <v>0</v>
      </c>
      <c r="N11" s="43">
        <f>ROUND(L11*ROUND(M11,2),2)</f>
        <v>0</v>
      </c>
    </row>
    <row r="12" spans="2:14" ht="15" customHeight="1"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7" ht="27" customHeight="1">
      <c r="A13" s="75"/>
      <c r="B13" s="116"/>
      <c r="C13" s="116"/>
      <c r="D13" s="116"/>
      <c r="E13" s="116"/>
      <c r="Q13" s="11"/>
    </row>
    <row r="14" ht="15">
      <c r="Q14" s="11"/>
    </row>
    <row r="15" ht="15">
      <c r="Q15" s="11"/>
    </row>
    <row r="16" ht="15"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</sheetData>
  <sheetProtection/>
  <mergeCells count="4">
    <mergeCell ref="G2:I2"/>
    <mergeCell ref="H6:I6"/>
    <mergeCell ref="B12:N12"/>
    <mergeCell ref="B13:E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GridLines="0" zoomScaleSheetLayoutView="80" zoomScalePageLayoutView="80" workbookViewId="0" topLeftCell="A1">
      <selection activeCell="G17" sqref="G17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2.125" style="11" customWidth="1"/>
    <col min="4" max="4" width="32.37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DFP.271.22.2021.ADB</v>
      </c>
      <c r="N1" s="31" t="s">
        <v>89</v>
      </c>
      <c r="S1" s="30"/>
      <c r="T1" s="30"/>
    </row>
    <row r="2" spans="7:9" ht="15">
      <c r="G2" s="103"/>
      <c r="H2" s="103"/>
      <c r="I2" s="103"/>
    </row>
    <row r="3" ht="15">
      <c r="N3" s="31" t="s">
        <v>57</v>
      </c>
    </row>
    <row r="4" spans="2:17" ht="15">
      <c r="B4" s="20" t="s">
        <v>15</v>
      </c>
      <c r="C4" s="6">
        <v>11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04">
        <f>SUM(N11:N11)</f>
        <v>0</v>
      </c>
      <c r="I6" s="105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36</v>
      </c>
      <c r="B10" s="13" t="s">
        <v>16</v>
      </c>
      <c r="C10" s="13" t="s">
        <v>17</v>
      </c>
      <c r="D10" s="44" t="s">
        <v>58</v>
      </c>
      <c r="E10" s="37" t="s">
        <v>73</v>
      </c>
      <c r="F10" s="38"/>
      <c r="G10" s="13" t="str">
        <f>"Nazwa handlowa /
"&amp;C10&amp;" / 
"&amp;D10</f>
        <v>Nazwa handlowa /
Dawka / 
Postać/ Opakowanie</v>
      </c>
      <c r="H10" s="13" t="s">
        <v>52</v>
      </c>
      <c r="I10" s="13" t="str">
        <f>B10</f>
        <v>Skład</v>
      </c>
      <c r="J10" s="13" t="s">
        <v>53</v>
      </c>
      <c r="K10" s="13" t="s">
        <v>30</v>
      </c>
      <c r="L10" s="13" t="s">
        <v>31</v>
      </c>
      <c r="M10" s="13" t="s">
        <v>32</v>
      </c>
      <c r="N10" s="13" t="s">
        <v>18</v>
      </c>
    </row>
    <row r="11" spans="1:14" s="20" customFormat="1" ht="81.75" customHeight="1">
      <c r="A11" s="46" t="s">
        <v>3</v>
      </c>
      <c r="B11" s="76" t="s">
        <v>165</v>
      </c>
      <c r="C11" s="78" t="s">
        <v>166</v>
      </c>
      <c r="D11" s="76" t="s">
        <v>167</v>
      </c>
      <c r="E11" s="79">
        <v>42000</v>
      </c>
      <c r="F11" s="54" t="s">
        <v>60</v>
      </c>
      <c r="G11" s="39" t="s">
        <v>51</v>
      </c>
      <c r="H11" s="6"/>
      <c r="I11" s="6"/>
      <c r="J11" s="7"/>
      <c r="K11" s="6"/>
      <c r="L11" s="39" t="str">
        <f>IF(K11=0,"0,00",IF(K11&gt;0,ROUND(E11/K11,2)))</f>
        <v>0,00</v>
      </c>
      <c r="M11" s="45">
        <v>0</v>
      </c>
      <c r="N11" s="43">
        <f>ROUND(L11*ROUND(M11,2),2)</f>
        <v>0</v>
      </c>
    </row>
    <row r="12" spans="2:7" ht="15">
      <c r="B12" s="117"/>
      <c r="C12" s="118"/>
      <c r="D12" s="118"/>
      <c r="E12" s="118"/>
      <c r="F12" s="118"/>
      <c r="G12" s="118"/>
    </row>
    <row r="13" spans="2:14" ht="15" customHeight="1"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</row>
    <row r="14" spans="1:7" ht="13.5" customHeight="1">
      <c r="A14" s="72"/>
      <c r="B14" s="73"/>
      <c r="C14" s="73"/>
      <c r="D14" s="73"/>
      <c r="E14" s="73"/>
      <c r="F14" s="73"/>
      <c r="G14" s="74"/>
    </row>
    <row r="15" spans="2:17" ht="20.25" customHeight="1">
      <c r="B15" s="97"/>
      <c r="C15" s="119"/>
      <c r="D15" s="119"/>
      <c r="E15" s="119"/>
      <c r="F15" s="119"/>
      <c r="Q15" s="11"/>
    </row>
    <row r="16" ht="15">
      <c r="Q16" s="11"/>
    </row>
    <row r="17" spans="2:17" ht="15">
      <c r="B17" s="20"/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</sheetData>
  <sheetProtection/>
  <mergeCells count="5">
    <mergeCell ref="G2:I2"/>
    <mergeCell ref="H6:I6"/>
    <mergeCell ref="B12:G12"/>
    <mergeCell ref="B13:N13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zoomScaleSheetLayoutView="80" zoomScalePageLayoutView="80" workbookViewId="0" topLeftCell="A1">
      <selection activeCell="D18" sqref="D18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9.00390625" style="11" customWidth="1"/>
    <col min="4" max="4" width="32.37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DFP.271.22.2021.ADB</v>
      </c>
      <c r="N1" s="31" t="s">
        <v>89</v>
      </c>
      <c r="S1" s="30"/>
      <c r="T1" s="30"/>
    </row>
    <row r="2" spans="7:9" ht="15">
      <c r="G2" s="103"/>
      <c r="H2" s="103"/>
      <c r="I2" s="103"/>
    </row>
    <row r="3" ht="15">
      <c r="N3" s="31" t="s">
        <v>57</v>
      </c>
    </row>
    <row r="4" spans="2:17" ht="15">
      <c r="B4" s="20" t="s">
        <v>15</v>
      </c>
      <c r="C4" s="6">
        <v>12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04">
        <f>SUM(N11:N11)</f>
        <v>0</v>
      </c>
      <c r="I6" s="105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36</v>
      </c>
      <c r="B10" s="13" t="s">
        <v>16</v>
      </c>
      <c r="C10" s="13" t="s">
        <v>17</v>
      </c>
      <c r="D10" s="44" t="s">
        <v>58</v>
      </c>
      <c r="E10" s="37" t="s">
        <v>73</v>
      </c>
      <c r="F10" s="38"/>
      <c r="G10" s="13" t="str">
        <f>"Nazwa handlowa /
"&amp;C10&amp;" / 
"&amp;D10</f>
        <v>Nazwa handlowa /
Dawka / 
Postać/ Opakowanie</v>
      </c>
      <c r="H10" s="13" t="s">
        <v>52</v>
      </c>
      <c r="I10" s="13" t="str">
        <f>B10</f>
        <v>Skład</v>
      </c>
      <c r="J10" s="13" t="s">
        <v>53</v>
      </c>
      <c r="K10" s="13" t="s">
        <v>30</v>
      </c>
      <c r="L10" s="13" t="s">
        <v>31</v>
      </c>
      <c r="M10" s="13" t="s">
        <v>32</v>
      </c>
      <c r="N10" s="13" t="s">
        <v>18</v>
      </c>
    </row>
    <row r="11" spans="1:14" s="20" customFormat="1" ht="51.75" customHeight="1">
      <c r="A11" s="46" t="s">
        <v>3</v>
      </c>
      <c r="B11" s="62" t="s">
        <v>133</v>
      </c>
      <c r="C11" s="62" t="s">
        <v>134</v>
      </c>
      <c r="D11" s="62" t="s">
        <v>135</v>
      </c>
      <c r="E11" s="62">
        <v>1400</v>
      </c>
      <c r="F11" s="54" t="s">
        <v>39</v>
      </c>
      <c r="G11" s="39" t="s">
        <v>51</v>
      </c>
      <c r="H11" s="6"/>
      <c r="I11" s="6"/>
      <c r="J11" s="7"/>
      <c r="K11" s="6"/>
      <c r="L11" s="39" t="str">
        <f>IF(K11=0,"0,00",IF(K11&gt;0,ROUND(E11/K11,2)))</f>
        <v>0,00</v>
      </c>
      <c r="M11" s="45">
        <v>0</v>
      </c>
      <c r="N11" s="43">
        <f>ROUND(L11*ROUND(M11,2),2)</f>
        <v>0</v>
      </c>
    </row>
    <row r="12" spans="2:14" ht="15" customHeight="1"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2:17" ht="15">
      <c r="B13" s="63" t="s">
        <v>98</v>
      </c>
      <c r="C13" s="63"/>
      <c r="D13" s="63"/>
      <c r="Q13" s="11"/>
    </row>
    <row r="14" ht="15">
      <c r="Q14" s="11"/>
    </row>
    <row r="15" ht="15">
      <c r="Q15" s="11"/>
    </row>
    <row r="16" ht="15"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</sheetData>
  <sheetProtection/>
  <mergeCells count="3">
    <mergeCell ref="G2:I2"/>
    <mergeCell ref="H6:I6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GridLines="0" zoomScaleSheetLayoutView="80" zoomScalePageLayoutView="85" workbookViewId="0" topLeftCell="A1">
      <selection activeCell="C18" sqref="C18"/>
    </sheetView>
  </sheetViews>
  <sheetFormatPr defaultColWidth="9.00390625" defaultRowHeight="12.75"/>
  <cols>
    <col min="1" max="1" width="5.125" style="11" customWidth="1"/>
    <col min="2" max="2" width="22.00390625" style="11" customWidth="1"/>
    <col min="3" max="3" width="17.375" style="11" customWidth="1"/>
    <col min="4" max="4" width="37.7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30" t="str">
        <f>'formularz oferty'!C4</f>
        <v>DFP.271.22.2021.ADB</v>
      </c>
      <c r="N1" s="31" t="s">
        <v>89</v>
      </c>
      <c r="S1" s="30"/>
      <c r="T1" s="30"/>
    </row>
    <row r="2" spans="7:9" ht="15">
      <c r="G2" s="103"/>
      <c r="H2" s="103"/>
      <c r="I2" s="103"/>
    </row>
    <row r="3" ht="15">
      <c r="N3" s="31" t="s">
        <v>57</v>
      </c>
    </row>
    <row r="4" spans="2:17" ht="15">
      <c r="B4" s="20" t="s">
        <v>15</v>
      </c>
      <c r="C4" s="6">
        <v>13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04">
        <f>SUM(N11:N11)</f>
        <v>0</v>
      </c>
      <c r="I6" s="105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36</v>
      </c>
      <c r="B10" s="13" t="s">
        <v>16</v>
      </c>
      <c r="C10" s="13" t="s">
        <v>17</v>
      </c>
      <c r="D10" s="13" t="s">
        <v>50</v>
      </c>
      <c r="E10" s="37" t="s">
        <v>73</v>
      </c>
      <c r="F10" s="38"/>
      <c r="G10" s="13" t="str">
        <f>"Nazwa handlowa /
"&amp;C10&amp;" / 
"&amp;D10</f>
        <v>Nazwa handlowa /
Dawka / 
Postać /Opakowanie</v>
      </c>
      <c r="H10" s="13" t="s">
        <v>52</v>
      </c>
      <c r="I10" s="13" t="str">
        <f>B10</f>
        <v>Skład</v>
      </c>
      <c r="J10" s="13" t="s">
        <v>53</v>
      </c>
      <c r="K10" s="13" t="s">
        <v>30</v>
      </c>
      <c r="L10" s="13" t="s">
        <v>31</v>
      </c>
      <c r="M10" s="13" t="s">
        <v>32</v>
      </c>
      <c r="N10" s="13" t="s">
        <v>18</v>
      </c>
    </row>
    <row r="11" spans="1:14" ht="64.5" customHeight="1">
      <c r="A11" s="7" t="s">
        <v>3</v>
      </c>
      <c r="B11" s="62" t="s">
        <v>136</v>
      </c>
      <c r="C11" s="62" t="s">
        <v>137</v>
      </c>
      <c r="D11" s="62" t="s">
        <v>138</v>
      </c>
      <c r="E11" s="62">
        <v>2800</v>
      </c>
      <c r="F11" s="61" t="s">
        <v>39</v>
      </c>
      <c r="G11" s="39" t="s">
        <v>74</v>
      </c>
      <c r="H11" s="40"/>
      <c r="I11" s="40"/>
      <c r="J11" s="41"/>
      <c r="K11" s="39"/>
      <c r="L11" s="39" t="str">
        <f>IF(K11=0,"0,00",IF(K11&gt;0,ROUND(E11/K11,2)))</f>
        <v>0,00</v>
      </c>
      <c r="M11" s="42">
        <v>0</v>
      </c>
      <c r="N11" s="43">
        <f>ROUND(L11*ROUND(M11,2),2)</f>
        <v>0</v>
      </c>
    </row>
    <row r="12" spans="1:14" ht="12.75" customHeight="1">
      <c r="A12" s="1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</row>
    <row r="13" spans="2:17" ht="21.75" customHeight="1">
      <c r="B13" s="63" t="s">
        <v>98</v>
      </c>
      <c r="C13" s="63"/>
      <c r="D13" s="63"/>
      <c r="Q13" s="11"/>
    </row>
    <row r="14" ht="15">
      <c r="Q14" s="11"/>
    </row>
    <row r="15" ht="15">
      <c r="Q15" s="11"/>
    </row>
    <row r="16" ht="15"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  <row r="47" ht="15">
      <c r="Q47" s="11"/>
    </row>
    <row r="48" ht="15">
      <c r="Q48" s="11"/>
    </row>
    <row r="49" ht="15">
      <c r="Q49" s="11"/>
    </row>
    <row r="50" ht="15">
      <c r="Q50" s="11"/>
    </row>
    <row r="51" ht="15">
      <c r="Q51" s="11"/>
    </row>
    <row r="52" ht="15">
      <c r="Q52" s="11"/>
    </row>
    <row r="53" ht="15">
      <c r="Q53" s="11"/>
    </row>
    <row r="54" ht="15">
      <c r="Q54" s="11"/>
    </row>
    <row r="55" ht="15">
      <c r="Q55" s="11"/>
    </row>
    <row r="56" ht="15">
      <c r="Q56" s="11"/>
    </row>
    <row r="57" ht="15">
      <c r="Q57" s="11"/>
    </row>
    <row r="58" ht="15">
      <c r="Q58" s="11"/>
    </row>
    <row r="59" ht="15">
      <c r="Q59" s="11"/>
    </row>
    <row r="60" ht="15">
      <c r="Q60" s="11"/>
    </row>
    <row r="61" ht="15">
      <c r="Q61" s="11"/>
    </row>
  </sheetData>
  <sheetProtection/>
  <mergeCells count="3">
    <mergeCell ref="G2:I2"/>
    <mergeCell ref="H6:I6"/>
    <mergeCell ref="B12:N1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SheetLayoutView="80" zoomScalePageLayoutView="80" workbookViewId="0" topLeftCell="A1">
      <selection activeCell="G14" sqref="G14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20.25390625" style="11" customWidth="1"/>
    <col min="4" max="4" width="32.37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2" width="15.25390625" style="11" customWidth="1"/>
    <col min="13" max="13" width="18.75390625" style="11" customWidth="1"/>
    <col min="14" max="14" width="8.00390625" style="11" customWidth="1"/>
    <col min="15" max="15" width="15.875" style="11" customWidth="1"/>
    <col min="16" max="16" width="15.875" style="32" customWidth="1"/>
    <col min="17" max="17" width="15.875" style="11" customWidth="1"/>
    <col min="18" max="19" width="14.25390625" style="11" customWidth="1"/>
    <col min="20" max="16384" width="9.125" style="11" customWidth="1"/>
  </cols>
  <sheetData>
    <row r="1" spans="2:19" ht="15">
      <c r="B1" s="30" t="str">
        <f>'formularz oferty'!C4</f>
        <v>DFP.271.22.2021.ADB</v>
      </c>
      <c r="M1" s="31" t="s">
        <v>89</v>
      </c>
      <c r="R1" s="30"/>
      <c r="S1" s="30"/>
    </row>
    <row r="2" spans="7:9" ht="15">
      <c r="G2" s="103"/>
      <c r="H2" s="103"/>
      <c r="I2" s="103"/>
    </row>
    <row r="3" ht="15">
      <c r="M3" s="31" t="s">
        <v>57</v>
      </c>
    </row>
    <row r="4" spans="2:16" ht="15">
      <c r="B4" s="20" t="s">
        <v>15</v>
      </c>
      <c r="C4" s="6">
        <v>14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P4" s="11"/>
    </row>
    <row r="5" spans="2:16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P5" s="11"/>
    </row>
    <row r="6" spans="1:16" ht="15">
      <c r="A6" s="20"/>
      <c r="B6" s="20"/>
      <c r="C6" s="34"/>
      <c r="D6" s="34"/>
      <c r="E6" s="4"/>
      <c r="F6" s="1"/>
      <c r="G6" s="8" t="s">
        <v>2</v>
      </c>
      <c r="H6" s="104">
        <f>SUM(M10:M10)</f>
        <v>0</v>
      </c>
      <c r="I6" s="105"/>
      <c r="P6" s="11"/>
    </row>
    <row r="7" spans="1:16" ht="15">
      <c r="A7" s="20"/>
      <c r="C7" s="1"/>
      <c r="D7" s="1"/>
      <c r="E7" s="4"/>
      <c r="F7" s="1"/>
      <c r="G7" s="1"/>
      <c r="H7" s="1"/>
      <c r="I7" s="1"/>
      <c r="J7" s="1"/>
      <c r="K7" s="1"/>
      <c r="P7" s="11"/>
    </row>
    <row r="8" spans="2:16" ht="15">
      <c r="B8" s="20"/>
      <c r="P8" s="11"/>
    </row>
    <row r="9" spans="1:13" s="20" customFormat="1" ht="73.5" customHeight="1">
      <c r="A9" s="13" t="s">
        <v>36</v>
      </c>
      <c r="B9" s="13" t="s">
        <v>16</v>
      </c>
      <c r="C9" s="13" t="s">
        <v>17</v>
      </c>
      <c r="D9" s="44" t="s">
        <v>58</v>
      </c>
      <c r="E9" s="37" t="s">
        <v>73</v>
      </c>
      <c r="F9" s="38"/>
      <c r="G9" s="13" t="str">
        <f>"Nazwa handlowa /
"&amp;C9&amp;" / 
"&amp;D9</f>
        <v>Nazwa handlowa /
Dawka / 
Postać/ Opakowanie</v>
      </c>
      <c r="H9" s="13" t="s">
        <v>52</v>
      </c>
      <c r="I9" s="13" t="str">
        <f>B9</f>
        <v>Skład</v>
      </c>
      <c r="J9" s="13" t="s">
        <v>79</v>
      </c>
      <c r="K9" s="13" t="s">
        <v>144</v>
      </c>
      <c r="L9" s="13" t="s">
        <v>145</v>
      </c>
      <c r="M9" s="13" t="s">
        <v>18</v>
      </c>
    </row>
    <row r="10" spans="1:13" s="20" customFormat="1" ht="176.25" customHeight="1">
      <c r="A10" s="53" t="s">
        <v>3</v>
      </c>
      <c r="B10" s="64" t="s">
        <v>139</v>
      </c>
      <c r="C10" s="65" t="s">
        <v>140</v>
      </c>
      <c r="D10" s="65" t="s">
        <v>141</v>
      </c>
      <c r="E10" s="66">
        <v>5800</v>
      </c>
      <c r="F10" s="67" t="s">
        <v>142</v>
      </c>
      <c r="G10" s="39" t="s">
        <v>161</v>
      </c>
      <c r="H10" s="6"/>
      <c r="I10" s="6"/>
      <c r="J10" s="41" t="s">
        <v>143</v>
      </c>
      <c r="K10" s="39"/>
      <c r="L10" s="45"/>
      <c r="M10" s="43">
        <f>K10*L10</f>
        <v>0</v>
      </c>
    </row>
    <row r="11" spans="2:7" ht="19.5" customHeight="1">
      <c r="B11" s="120"/>
      <c r="C11" s="120"/>
      <c r="D11" s="120"/>
      <c r="E11" s="120"/>
      <c r="F11" s="120"/>
      <c r="G11" s="120"/>
    </row>
    <row r="12" spans="2:16" ht="22.5" customHeight="1">
      <c r="B12" s="121" t="s">
        <v>132</v>
      </c>
      <c r="C12" s="122"/>
      <c r="D12" s="122"/>
      <c r="E12" s="122"/>
      <c r="F12" s="122"/>
      <c r="P12" s="11"/>
    </row>
    <row r="13" spans="2:16" ht="15">
      <c r="B13" s="123"/>
      <c r="C13" s="123"/>
      <c r="D13" s="123"/>
      <c r="E13" s="123"/>
      <c r="F13" s="123"/>
      <c r="P13" s="11"/>
    </row>
    <row r="14" ht="15">
      <c r="P14" s="11"/>
    </row>
    <row r="15" ht="15">
      <c r="P15" s="11"/>
    </row>
    <row r="16" ht="15">
      <c r="P16" s="11"/>
    </row>
    <row r="17" ht="15">
      <c r="P17" s="11"/>
    </row>
    <row r="18" ht="15">
      <c r="P18" s="11"/>
    </row>
    <row r="19" ht="15">
      <c r="P19" s="11"/>
    </row>
    <row r="20" ht="15">
      <c r="P20" s="11"/>
    </row>
    <row r="21" ht="15">
      <c r="P21" s="11"/>
    </row>
    <row r="22" ht="15">
      <c r="P22" s="11"/>
    </row>
    <row r="23" ht="15">
      <c r="P23" s="11"/>
    </row>
    <row r="24" ht="15">
      <c r="P24" s="11"/>
    </row>
    <row r="25" ht="15">
      <c r="P25" s="11"/>
    </row>
    <row r="26" ht="15">
      <c r="P26" s="11"/>
    </row>
    <row r="27" ht="15">
      <c r="P27" s="11"/>
    </row>
    <row r="28" ht="15">
      <c r="P28" s="11"/>
    </row>
    <row r="29" ht="15">
      <c r="P29" s="11"/>
    </row>
    <row r="30" ht="15">
      <c r="P30" s="11"/>
    </row>
    <row r="31" ht="15">
      <c r="P31" s="11"/>
    </row>
    <row r="32" ht="15">
      <c r="P32" s="11"/>
    </row>
    <row r="33" ht="15">
      <c r="P33" s="11"/>
    </row>
    <row r="34" ht="15">
      <c r="P34" s="11"/>
    </row>
    <row r="35" ht="15">
      <c r="P35" s="11"/>
    </row>
    <row r="36" ht="15">
      <c r="P36" s="11"/>
    </row>
    <row r="37" ht="15">
      <c r="P37" s="11"/>
    </row>
    <row r="38" ht="15">
      <c r="P38" s="11"/>
    </row>
  </sheetData>
  <sheetProtection/>
  <mergeCells count="4">
    <mergeCell ref="G2:I2"/>
    <mergeCell ref="H6:I6"/>
    <mergeCell ref="B11:G11"/>
    <mergeCell ref="B12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zoomScaleSheetLayoutView="80" zoomScalePageLayoutView="85" workbookViewId="0" topLeftCell="A1">
      <selection activeCell="K17" sqref="K17"/>
    </sheetView>
  </sheetViews>
  <sheetFormatPr defaultColWidth="9.00390625" defaultRowHeight="12.75"/>
  <cols>
    <col min="1" max="1" width="5.125" style="11" customWidth="1"/>
    <col min="2" max="2" width="28.75390625" style="11" customWidth="1"/>
    <col min="3" max="3" width="17.375" style="11" customWidth="1"/>
    <col min="4" max="4" width="28.2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30" t="str">
        <f>'formularz oferty'!C4</f>
        <v>DFP.271.22.2021.ADB</v>
      </c>
      <c r="N1" s="31" t="s">
        <v>89</v>
      </c>
      <c r="S1" s="30"/>
      <c r="T1" s="30"/>
    </row>
    <row r="2" spans="7:9" ht="15">
      <c r="G2" s="103"/>
      <c r="H2" s="103"/>
      <c r="I2" s="103"/>
    </row>
    <row r="3" ht="15">
      <c r="N3" s="31" t="s">
        <v>57</v>
      </c>
    </row>
    <row r="4" spans="2:17" ht="15">
      <c r="B4" s="20" t="s">
        <v>15</v>
      </c>
      <c r="C4" s="6">
        <v>15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04">
        <f>SUM(N11:N12)</f>
        <v>0</v>
      </c>
      <c r="I6" s="105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36</v>
      </c>
      <c r="B10" s="13" t="s">
        <v>16</v>
      </c>
      <c r="C10" s="13" t="s">
        <v>17</v>
      </c>
      <c r="D10" s="13" t="s">
        <v>50</v>
      </c>
      <c r="E10" s="37" t="s">
        <v>73</v>
      </c>
      <c r="F10" s="38"/>
      <c r="G10" s="13" t="str">
        <f>"Nazwa handlowa /
"&amp;C10&amp;" / 
"&amp;D10</f>
        <v>Nazwa handlowa /
Dawka / 
Postać /Opakowanie</v>
      </c>
      <c r="H10" s="13" t="s">
        <v>52</v>
      </c>
      <c r="I10" s="13" t="str">
        <f>B10</f>
        <v>Skład</v>
      </c>
      <c r="J10" s="13" t="s">
        <v>53</v>
      </c>
      <c r="K10" s="13" t="s">
        <v>30</v>
      </c>
      <c r="L10" s="13" t="s">
        <v>31</v>
      </c>
      <c r="M10" s="13" t="s">
        <v>32</v>
      </c>
      <c r="N10" s="13" t="s">
        <v>18</v>
      </c>
    </row>
    <row r="11" spans="1:14" ht="51" customHeight="1">
      <c r="A11" s="53" t="s">
        <v>3</v>
      </c>
      <c r="B11" s="68" t="s">
        <v>146</v>
      </c>
      <c r="C11" s="62" t="s">
        <v>147</v>
      </c>
      <c r="D11" s="62" t="s">
        <v>148</v>
      </c>
      <c r="E11" s="69">
        <v>20</v>
      </c>
      <c r="F11" s="61" t="s">
        <v>70</v>
      </c>
      <c r="G11" s="39" t="s">
        <v>74</v>
      </c>
      <c r="H11" s="40"/>
      <c r="I11" s="40"/>
      <c r="J11" s="41"/>
      <c r="K11" s="39"/>
      <c r="L11" s="39"/>
      <c r="M11" s="42">
        <v>0</v>
      </c>
      <c r="N11" s="43">
        <f>ROUND(L11*ROUND(M11,2),2)</f>
        <v>0</v>
      </c>
    </row>
    <row r="12" spans="1:14" ht="51" customHeight="1">
      <c r="A12" s="53" t="s">
        <v>4</v>
      </c>
      <c r="B12" s="68" t="s">
        <v>149</v>
      </c>
      <c r="C12" s="62" t="s">
        <v>127</v>
      </c>
      <c r="D12" s="62" t="s">
        <v>148</v>
      </c>
      <c r="E12" s="69">
        <v>72</v>
      </c>
      <c r="F12" s="53" t="s">
        <v>70</v>
      </c>
      <c r="G12" s="39" t="s">
        <v>74</v>
      </c>
      <c r="H12" s="40"/>
      <c r="I12" s="40"/>
      <c r="J12" s="41"/>
      <c r="K12" s="39"/>
      <c r="L12" s="39"/>
      <c r="M12" s="42">
        <v>0</v>
      </c>
      <c r="N12" s="43">
        <f>ROUND(L12*ROUND(M12,2),2)</f>
        <v>0</v>
      </c>
    </row>
    <row r="13" spans="1:14" ht="12.75" customHeight="1">
      <c r="A13" s="1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2:17" ht="37.5" customHeight="1">
      <c r="B14" s="121" t="s">
        <v>150</v>
      </c>
      <c r="C14" s="121"/>
      <c r="D14" s="121"/>
      <c r="E14" s="121"/>
      <c r="Q14" s="11"/>
    </row>
    <row r="15" spans="2:17" ht="15">
      <c r="B15" s="121" t="s">
        <v>80</v>
      </c>
      <c r="C15" s="121"/>
      <c r="D15" s="121"/>
      <c r="E15" s="124"/>
      <c r="Q15" s="11"/>
    </row>
    <row r="16" ht="15"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  <row r="47" ht="15">
      <c r="Q47" s="11"/>
    </row>
    <row r="48" ht="15">
      <c r="Q48" s="11"/>
    </row>
    <row r="49" ht="15">
      <c r="Q49" s="11"/>
    </row>
    <row r="50" ht="15">
      <c r="Q50" s="11"/>
    </row>
    <row r="51" ht="15">
      <c r="Q51" s="11"/>
    </row>
    <row r="52" ht="15">
      <c r="Q52" s="11"/>
    </row>
    <row r="53" ht="15">
      <c r="Q53" s="11"/>
    </row>
    <row r="54" ht="15">
      <c r="Q54" s="11"/>
    </row>
    <row r="55" ht="15">
      <c r="Q55" s="11"/>
    </row>
    <row r="56" ht="15">
      <c r="Q56" s="11"/>
    </row>
    <row r="57" ht="15">
      <c r="Q57" s="11"/>
    </row>
    <row r="58" ht="15">
      <c r="Q58" s="11"/>
    </row>
    <row r="59" ht="15">
      <c r="Q59" s="11"/>
    </row>
    <row r="60" ht="15">
      <c r="Q60" s="11"/>
    </row>
    <row r="61" ht="15">
      <c r="Q61" s="11"/>
    </row>
    <row r="62" ht="15">
      <c r="Q62" s="11"/>
    </row>
  </sheetData>
  <sheetProtection/>
  <mergeCells count="5">
    <mergeCell ref="B14:E14"/>
    <mergeCell ref="B15:E15"/>
    <mergeCell ref="G2:I2"/>
    <mergeCell ref="H6:I6"/>
    <mergeCell ref="B13:N1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zoomScaleSheetLayoutView="80" zoomScalePageLayoutView="80" workbookViewId="0" topLeftCell="A1">
      <selection activeCell="L19" sqref="L19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3.375" style="11" customWidth="1"/>
    <col min="4" max="4" width="33.2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DFP.271.22.2021.ADB</v>
      </c>
      <c r="N1" s="31" t="s">
        <v>89</v>
      </c>
      <c r="S1" s="30"/>
      <c r="T1" s="30"/>
    </row>
    <row r="2" spans="7:9" ht="15">
      <c r="G2" s="103"/>
      <c r="H2" s="103"/>
      <c r="I2" s="103"/>
    </row>
    <row r="3" ht="15">
      <c r="N3" s="31" t="s">
        <v>57</v>
      </c>
    </row>
    <row r="4" spans="2:17" ht="15">
      <c r="B4" s="20" t="s">
        <v>15</v>
      </c>
      <c r="C4" s="6">
        <v>16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04">
        <f>SUM(N11:N11)</f>
        <v>0</v>
      </c>
      <c r="I6" s="105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36</v>
      </c>
      <c r="B10" s="13" t="s">
        <v>16</v>
      </c>
      <c r="C10" s="13" t="s">
        <v>17</v>
      </c>
      <c r="D10" s="44" t="s">
        <v>58</v>
      </c>
      <c r="E10" s="37" t="s">
        <v>73</v>
      </c>
      <c r="F10" s="38"/>
      <c r="G10" s="13" t="str">
        <f>"Nazwa handlowa /
"&amp;C10&amp;" / 
"&amp;D10</f>
        <v>Nazwa handlowa /
Dawka / 
Postać/ Opakowanie</v>
      </c>
      <c r="H10" s="13" t="s">
        <v>52</v>
      </c>
      <c r="I10" s="13" t="str">
        <f>B10</f>
        <v>Skład</v>
      </c>
      <c r="J10" s="13" t="s">
        <v>53</v>
      </c>
      <c r="K10" s="13" t="s">
        <v>30</v>
      </c>
      <c r="L10" s="13" t="s">
        <v>31</v>
      </c>
      <c r="M10" s="13" t="s">
        <v>32</v>
      </c>
      <c r="N10" s="13" t="s">
        <v>18</v>
      </c>
    </row>
    <row r="11" spans="1:14" s="20" customFormat="1" ht="59.25" customHeight="1">
      <c r="A11" s="46" t="s">
        <v>3</v>
      </c>
      <c r="B11" s="68" t="s">
        <v>151</v>
      </c>
      <c r="C11" s="70" t="s">
        <v>152</v>
      </c>
      <c r="D11" s="62" t="s">
        <v>153</v>
      </c>
      <c r="E11" s="71">
        <v>180</v>
      </c>
      <c r="F11" s="54" t="s">
        <v>70</v>
      </c>
      <c r="G11" s="39" t="s">
        <v>51</v>
      </c>
      <c r="H11" s="6"/>
      <c r="I11" s="6"/>
      <c r="J11" s="7"/>
      <c r="K11" s="6"/>
      <c r="L11" s="39"/>
      <c r="M11" s="45">
        <v>0</v>
      </c>
      <c r="N11" s="43">
        <f>ROUND(L11*ROUND(M11,2),2)</f>
        <v>0</v>
      </c>
    </row>
    <row r="12" spans="2:14" ht="15" customHeight="1"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2:7" ht="19.5" customHeight="1">
      <c r="B13" s="120"/>
      <c r="C13" s="120"/>
      <c r="D13" s="120"/>
      <c r="E13" s="120"/>
      <c r="F13" s="120"/>
      <c r="G13" s="120"/>
    </row>
    <row r="14" spans="2:17" ht="20.25" customHeight="1">
      <c r="B14" s="125" t="s">
        <v>154</v>
      </c>
      <c r="C14" s="125"/>
      <c r="D14" s="125"/>
      <c r="E14" s="125"/>
      <c r="F14" s="125"/>
      <c r="G14" s="125"/>
      <c r="Q14" s="11"/>
    </row>
    <row r="15" ht="15">
      <c r="Q15" s="11"/>
    </row>
    <row r="16" ht="15"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</sheetData>
  <sheetProtection/>
  <mergeCells count="5">
    <mergeCell ref="G2:I2"/>
    <mergeCell ref="H6:I6"/>
    <mergeCell ref="B12:N12"/>
    <mergeCell ref="B13:G13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zoomScaleSheetLayoutView="80" zoomScalePageLayoutView="80" workbookViewId="0" topLeftCell="A1">
      <selection activeCell="F18" sqref="F18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3.375" style="11" customWidth="1"/>
    <col min="4" max="4" width="33.2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DFP.271.22.2021.ADB</v>
      </c>
      <c r="N1" s="31" t="s">
        <v>89</v>
      </c>
      <c r="S1" s="30"/>
      <c r="T1" s="30"/>
    </row>
    <row r="2" spans="7:9" ht="15">
      <c r="G2" s="103"/>
      <c r="H2" s="103"/>
      <c r="I2" s="103"/>
    </row>
    <row r="3" ht="15">
      <c r="N3" s="31" t="s">
        <v>57</v>
      </c>
    </row>
    <row r="4" spans="2:17" ht="15">
      <c r="B4" s="20" t="s">
        <v>15</v>
      </c>
      <c r="C4" s="6">
        <v>17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04">
        <f>SUM(N11:N11)</f>
        <v>0</v>
      </c>
      <c r="I6" s="105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36</v>
      </c>
      <c r="B10" s="13" t="s">
        <v>16</v>
      </c>
      <c r="C10" s="13" t="s">
        <v>17</v>
      </c>
      <c r="D10" s="44" t="s">
        <v>58</v>
      </c>
      <c r="E10" s="37" t="s">
        <v>73</v>
      </c>
      <c r="F10" s="38"/>
      <c r="G10" s="13" t="str">
        <f>"Nazwa handlowa /
"&amp;C10&amp;" / 
"&amp;D10</f>
        <v>Nazwa handlowa /
Dawka / 
Postać/ Opakowanie</v>
      </c>
      <c r="H10" s="13" t="s">
        <v>52</v>
      </c>
      <c r="I10" s="13" t="str">
        <f>B10</f>
        <v>Skład</v>
      </c>
      <c r="J10" s="13" t="s">
        <v>53</v>
      </c>
      <c r="K10" s="13" t="s">
        <v>30</v>
      </c>
      <c r="L10" s="13" t="s">
        <v>31</v>
      </c>
      <c r="M10" s="13" t="s">
        <v>32</v>
      </c>
      <c r="N10" s="13" t="s">
        <v>18</v>
      </c>
    </row>
    <row r="11" spans="1:14" s="20" customFormat="1" ht="53.25" customHeight="1">
      <c r="A11" s="46" t="s">
        <v>3</v>
      </c>
      <c r="B11" s="62" t="s">
        <v>155</v>
      </c>
      <c r="C11" s="62" t="s">
        <v>156</v>
      </c>
      <c r="D11" s="62" t="s">
        <v>157</v>
      </c>
      <c r="E11" s="62">
        <v>700</v>
      </c>
      <c r="F11" s="54" t="s">
        <v>39</v>
      </c>
      <c r="G11" s="39" t="s">
        <v>51</v>
      </c>
      <c r="H11" s="6"/>
      <c r="I11" s="6"/>
      <c r="J11" s="7"/>
      <c r="K11" s="6"/>
      <c r="L11" s="39" t="str">
        <f>IF(K11=0,"0,00",IF(K11&gt;0,ROUND(E11/K11,2)))</f>
        <v>0,00</v>
      </c>
      <c r="M11" s="45">
        <v>0</v>
      </c>
      <c r="N11" s="43">
        <f>ROUND(L11*ROUND(M11,2),2)</f>
        <v>0</v>
      </c>
    </row>
    <row r="12" spans="2:14" ht="15" customHeight="1"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2:7" ht="19.5" customHeight="1">
      <c r="B13" s="120"/>
      <c r="C13" s="120"/>
      <c r="D13" s="120"/>
      <c r="E13" s="120"/>
      <c r="F13" s="120"/>
      <c r="G13" s="120"/>
    </row>
    <row r="14" spans="2:17" ht="20.25" customHeight="1">
      <c r="B14" s="97"/>
      <c r="C14" s="126"/>
      <c r="D14" s="126"/>
      <c r="E14" s="126"/>
      <c r="F14" s="126"/>
      <c r="Q14" s="11"/>
    </row>
    <row r="15" ht="15">
      <c r="Q15" s="11"/>
    </row>
    <row r="16" ht="15"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</sheetData>
  <sheetProtection/>
  <mergeCells count="5">
    <mergeCell ref="G2:I2"/>
    <mergeCell ref="H6:I6"/>
    <mergeCell ref="B12:N12"/>
    <mergeCell ref="B13:G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GridLines="0" zoomScaleSheetLayoutView="80" zoomScalePageLayoutView="85" workbookViewId="0" topLeftCell="A1">
      <selection activeCell="B13" sqref="B13:D13"/>
    </sheetView>
  </sheetViews>
  <sheetFormatPr defaultColWidth="9.00390625" defaultRowHeight="12.75"/>
  <cols>
    <col min="1" max="1" width="5.125" style="11" customWidth="1"/>
    <col min="2" max="2" width="22.00390625" style="11" customWidth="1"/>
    <col min="3" max="3" width="17.375" style="11" customWidth="1"/>
    <col min="4" max="4" width="37.75390625" style="11" customWidth="1"/>
    <col min="5" max="5" width="10.625" style="12" customWidth="1"/>
    <col min="6" max="6" width="12.875" style="11" customWidth="1"/>
    <col min="7" max="7" width="30.25390625" style="11" customWidth="1"/>
    <col min="8" max="8" width="17.625" style="11" customWidth="1"/>
    <col min="9" max="9" width="15.125" style="11" customWidth="1"/>
    <col min="10" max="10" width="20.375" style="11" customWidth="1"/>
    <col min="11" max="12" width="15.25390625" style="11" customWidth="1"/>
    <col min="13" max="13" width="17.875" style="11" customWidth="1"/>
    <col min="14" max="14" width="8.00390625" style="11" customWidth="1"/>
    <col min="15" max="15" width="15.875" style="11" customWidth="1"/>
    <col min="16" max="16" width="15.875" style="32" customWidth="1"/>
    <col min="17" max="17" width="15.875" style="11" customWidth="1"/>
    <col min="18" max="19" width="14.25390625" style="11" customWidth="1"/>
    <col min="20" max="20" width="15.25390625" style="11" customWidth="1"/>
    <col min="21" max="16384" width="9.125" style="11" customWidth="1"/>
  </cols>
  <sheetData>
    <row r="1" spans="2:19" ht="15">
      <c r="B1" s="30" t="str">
        <f>'formularz oferty'!C4</f>
        <v>DFP.271.22.2021.ADB</v>
      </c>
      <c r="M1" s="31" t="s">
        <v>89</v>
      </c>
      <c r="R1" s="30"/>
      <c r="S1" s="30"/>
    </row>
    <row r="2" spans="7:9" ht="15">
      <c r="G2" s="103"/>
      <c r="H2" s="103"/>
      <c r="I2" s="103"/>
    </row>
    <row r="3" ht="15">
      <c r="M3" s="31" t="s">
        <v>57</v>
      </c>
    </row>
    <row r="4" spans="2:16" ht="15">
      <c r="B4" s="20" t="s">
        <v>15</v>
      </c>
      <c r="C4" s="6">
        <v>1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P4" s="11"/>
    </row>
    <row r="5" spans="2:16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P5" s="11"/>
    </row>
    <row r="6" spans="1:16" ht="15">
      <c r="A6" s="20"/>
      <c r="B6" s="20"/>
      <c r="C6" s="34"/>
      <c r="D6" s="34"/>
      <c r="E6" s="4"/>
      <c r="F6" s="1"/>
      <c r="G6" s="8" t="s">
        <v>2</v>
      </c>
      <c r="H6" s="104">
        <f>SUM(M11:M11)</f>
        <v>0</v>
      </c>
      <c r="I6" s="105"/>
      <c r="P6" s="11"/>
    </row>
    <row r="7" spans="1:16" ht="15">
      <c r="A7" s="20"/>
      <c r="C7" s="1"/>
      <c r="D7" s="1"/>
      <c r="E7" s="4"/>
      <c r="F7" s="1"/>
      <c r="G7" s="1"/>
      <c r="H7" s="1"/>
      <c r="I7" s="1"/>
      <c r="J7" s="1"/>
      <c r="K7" s="1"/>
      <c r="P7" s="11"/>
    </row>
    <row r="8" spans="1:16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P8" s="11"/>
    </row>
    <row r="9" spans="2:16" ht="15">
      <c r="B9" s="20"/>
      <c r="P9" s="11"/>
    </row>
    <row r="10" spans="1:13" s="20" customFormat="1" ht="73.5" customHeight="1">
      <c r="A10" s="13" t="s">
        <v>36</v>
      </c>
      <c r="B10" s="13" t="s">
        <v>16</v>
      </c>
      <c r="C10" s="13" t="s">
        <v>17</v>
      </c>
      <c r="D10" s="13" t="s">
        <v>50</v>
      </c>
      <c r="E10" s="37" t="s">
        <v>73</v>
      </c>
      <c r="F10" s="38"/>
      <c r="G10" s="13" t="str">
        <f>"Nazwa handlowa /
"&amp;C10&amp;" / 
"&amp;D10</f>
        <v>Nazwa handlowa /
Dawka / 
Postać /Opakowanie</v>
      </c>
      <c r="H10" s="13" t="s">
        <v>52</v>
      </c>
      <c r="I10" s="13" t="str">
        <f>B10</f>
        <v>Skład</v>
      </c>
      <c r="J10" s="13" t="s">
        <v>53</v>
      </c>
      <c r="K10" s="13" t="s">
        <v>95</v>
      </c>
      <c r="L10" s="13" t="s">
        <v>96</v>
      </c>
      <c r="M10" s="13" t="s">
        <v>18</v>
      </c>
    </row>
    <row r="11" spans="1:13" ht="165.75" customHeight="1">
      <c r="A11" s="7" t="s">
        <v>3</v>
      </c>
      <c r="B11" s="51" t="s">
        <v>90</v>
      </c>
      <c r="C11" s="51" t="s">
        <v>91</v>
      </c>
      <c r="D11" s="51" t="s">
        <v>97</v>
      </c>
      <c r="E11" s="52">
        <v>22000</v>
      </c>
      <c r="F11" s="59" t="s">
        <v>92</v>
      </c>
      <c r="G11" s="39" t="s">
        <v>93</v>
      </c>
      <c r="H11" s="40"/>
      <c r="I11" s="41"/>
      <c r="J11" s="41" t="s">
        <v>94</v>
      </c>
      <c r="K11" s="39"/>
      <c r="L11" s="42"/>
      <c r="M11" s="43">
        <f>K11*L11</f>
        <v>0</v>
      </c>
    </row>
    <row r="12" spans="1:13" ht="12.75" customHeight="1">
      <c r="A12" s="1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</row>
    <row r="13" spans="2:16" ht="15" customHeight="1">
      <c r="B13" s="102" t="s">
        <v>98</v>
      </c>
      <c r="C13" s="102"/>
      <c r="D13" s="102"/>
      <c r="P13" s="11"/>
    </row>
    <row r="14" spans="2:16" ht="27" customHeight="1">
      <c r="B14" s="102" t="s">
        <v>99</v>
      </c>
      <c r="C14" s="102"/>
      <c r="D14" s="102"/>
      <c r="E14" s="102"/>
      <c r="F14" s="102"/>
      <c r="P14" s="11"/>
    </row>
    <row r="15" ht="15">
      <c r="P15" s="11"/>
    </row>
    <row r="16" ht="15">
      <c r="P16" s="11"/>
    </row>
    <row r="17" ht="15">
      <c r="P17" s="11"/>
    </row>
    <row r="18" ht="15">
      <c r="P18" s="11"/>
    </row>
    <row r="19" ht="15">
      <c r="P19" s="11"/>
    </row>
    <row r="20" ht="15">
      <c r="P20" s="11"/>
    </row>
    <row r="21" ht="15">
      <c r="P21" s="11"/>
    </row>
    <row r="22" ht="15">
      <c r="P22" s="11"/>
    </row>
    <row r="23" ht="15">
      <c r="P23" s="11"/>
    </row>
    <row r="24" ht="15">
      <c r="P24" s="11"/>
    </row>
    <row r="25" ht="15">
      <c r="P25" s="11"/>
    </row>
    <row r="26" ht="15">
      <c r="P26" s="11"/>
    </row>
    <row r="27" ht="15">
      <c r="P27" s="11"/>
    </row>
    <row r="28" ht="15">
      <c r="P28" s="11"/>
    </row>
    <row r="29" ht="15">
      <c r="P29" s="11"/>
    </row>
    <row r="30" ht="15">
      <c r="P30" s="11"/>
    </row>
    <row r="31" ht="15">
      <c r="P31" s="11"/>
    </row>
    <row r="32" ht="15">
      <c r="P32" s="11"/>
    </row>
    <row r="33" ht="15">
      <c r="P33" s="11"/>
    </row>
    <row r="34" ht="15">
      <c r="P34" s="11"/>
    </row>
    <row r="35" ht="15">
      <c r="P35" s="11"/>
    </row>
    <row r="36" ht="15">
      <c r="P36" s="11"/>
    </row>
    <row r="37" ht="15">
      <c r="P37" s="11"/>
    </row>
    <row r="38" ht="15">
      <c r="P38" s="11"/>
    </row>
    <row r="39" ht="15">
      <c r="P39" s="11"/>
    </row>
    <row r="40" ht="15">
      <c r="P40" s="11"/>
    </row>
    <row r="41" ht="15">
      <c r="P41" s="11"/>
    </row>
    <row r="42" ht="15">
      <c r="P42" s="11"/>
    </row>
    <row r="43" ht="15">
      <c r="P43" s="11"/>
    </row>
    <row r="44" ht="15">
      <c r="P44" s="11"/>
    </row>
    <row r="45" ht="15">
      <c r="P45" s="11"/>
    </row>
    <row r="46" ht="15">
      <c r="P46" s="11"/>
    </row>
    <row r="47" ht="15">
      <c r="P47" s="11"/>
    </row>
    <row r="48" ht="15">
      <c r="P48" s="11"/>
    </row>
    <row r="49" ht="15">
      <c r="P49" s="11"/>
    </row>
    <row r="50" ht="15">
      <c r="P50" s="11"/>
    </row>
    <row r="51" ht="15">
      <c r="P51" s="11"/>
    </row>
    <row r="52" ht="15">
      <c r="P52" s="11"/>
    </row>
    <row r="53" ht="15">
      <c r="P53" s="11"/>
    </row>
    <row r="54" ht="15">
      <c r="P54" s="11"/>
    </row>
    <row r="55" ht="15">
      <c r="P55" s="11"/>
    </row>
    <row r="56" ht="15">
      <c r="P56" s="11"/>
    </row>
    <row r="57" ht="15">
      <c r="P57" s="11"/>
    </row>
    <row r="58" ht="15">
      <c r="P58" s="11"/>
    </row>
    <row r="59" ht="15">
      <c r="P59" s="11"/>
    </row>
    <row r="60" ht="15">
      <c r="P60" s="11"/>
    </row>
    <row r="61" ht="15">
      <c r="P61" s="11"/>
    </row>
  </sheetData>
  <sheetProtection/>
  <mergeCells count="5">
    <mergeCell ref="B13:D13"/>
    <mergeCell ref="B14:F14"/>
    <mergeCell ref="G2:I2"/>
    <mergeCell ref="H6:I6"/>
    <mergeCell ref="B12:M1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zoomScaleSheetLayoutView="80" zoomScalePageLayoutView="80" workbookViewId="0" topLeftCell="A1">
      <selection activeCell="K19" sqref="K19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2.125" style="11" customWidth="1"/>
    <col min="4" max="4" width="32.37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DFP.271.22.2021.ADB</v>
      </c>
      <c r="N1" s="31" t="s">
        <v>89</v>
      </c>
      <c r="S1" s="30"/>
      <c r="T1" s="30"/>
    </row>
    <row r="2" spans="7:9" ht="15">
      <c r="G2" s="103"/>
      <c r="H2" s="103"/>
      <c r="I2" s="103"/>
    </row>
    <row r="3" ht="15">
      <c r="N3" s="31" t="s">
        <v>57</v>
      </c>
    </row>
    <row r="4" spans="2:17" ht="15">
      <c r="B4" s="20" t="s">
        <v>15</v>
      </c>
      <c r="C4" s="6">
        <v>2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04">
        <f>SUM(N11:N12)</f>
        <v>0</v>
      </c>
      <c r="I6" s="105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36</v>
      </c>
      <c r="B10" s="13" t="s">
        <v>16</v>
      </c>
      <c r="C10" s="13" t="s">
        <v>17</v>
      </c>
      <c r="D10" s="44" t="s">
        <v>58</v>
      </c>
      <c r="E10" s="37" t="s">
        <v>73</v>
      </c>
      <c r="F10" s="38"/>
      <c r="G10" s="13" t="str">
        <f>"Nazwa handlowa /
"&amp;C10&amp;" / 
"&amp;D10</f>
        <v>Nazwa handlowa /
Dawka / 
Postać/ Opakowanie</v>
      </c>
      <c r="H10" s="13" t="s">
        <v>52</v>
      </c>
      <c r="I10" s="13" t="str">
        <f>B10</f>
        <v>Skład</v>
      </c>
      <c r="J10" s="13" t="s">
        <v>53</v>
      </c>
      <c r="K10" s="13" t="s">
        <v>30</v>
      </c>
      <c r="L10" s="13" t="s">
        <v>31</v>
      </c>
      <c r="M10" s="13" t="s">
        <v>32</v>
      </c>
      <c r="N10" s="13" t="s">
        <v>18</v>
      </c>
    </row>
    <row r="11" spans="1:14" s="20" customFormat="1" ht="69" customHeight="1">
      <c r="A11" s="53" t="s">
        <v>3</v>
      </c>
      <c r="B11" s="51" t="s">
        <v>100</v>
      </c>
      <c r="C11" s="51" t="s">
        <v>101</v>
      </c>
      <c r="D11" s="51" t="s">
        <v>102</v>
      </c>
      <c r="E11" s="52">
        <v>1100</v>
      </c>
      <c r="F11" s="54" t="s">
        <v>39</v>
      </c>
      <c r="G11" s="39" t="s">
        <v>51</v>
      </c>
      <c r="H11" s="6"/>
      <c r="I11" s="6"/>
      <c r="J11" s="7"/>
      <c r="K11" s="6"/>
      <c r="L11" s="39" t="str">
        <f>IF(K11=0,"0,00",IF(K11&gt;0,ROUND(E11/K11,2)))</f>
        <v>0,00</v>
      </c>
      <c r="M11" s="45">
        <v>0</v>
      </c>
      <c r="N11" s="43">
        <f>ROUND(L11*ROUND(M11,2),2)</f>
        <v>0</v>
      </c>
    </row>
    <row r="12" spans="1:14" s="20" customFormat="1" ht="51.75" customHeight="1">
      <c r="A12" s="53" t="s">
        <v>4</v>
      </c>
      <c r="B12" s="51" t="s">
        <v>103</v>
      </c>
      <c r="C12" s="51" t="s">
        <v>104</v>
      </c>
      <c r="D12" s="51" t="s">
        <v>102</v>
      </c>
      <c r="E12" s="52">
        <v>10</v>
      </c>
      <c r="F12" s="54" t="s">
        <v>39</v>
      </c>
      <c r="G12" s="39" t="s">
        <v>51</v>
      </c>
      <c r="H12" s="6"/>
      <c r="I12" s="6"/>
      <c r="J12" s="7"/>
      <c r="K12" s="6"/>
      <c r="L12" s="39" t="str">
        <f>IF(K12=0,"0,00",IF(K12&gt;0,ROUND(E12/K12,2)))</f>
        <v>0,00</v>
      </c>
      <c r="M12" s="45">
        <v>0</v>
      </c>
      <c r="N12" s="43">
        <f>ROUND(L12*ROUND(M12,2),2)</f>
        <v>0</v>
      </c>
    </row>
    <row r="13" spans="2:5" ht="15" customHeight="1">
      <c r="B13" s="49"/>
      <c r="E13" s="11"/>
    </row>
    <row r="14" spans="2:17" ht="20.25" customHeight="1">
      <c r="B14" s="107" t="s">
        <v>98</v>
      </c>
      <c r="C14" s="108"/>
      <c r="D14" s="108"/>
      <c r="E14" s="50"/>
      <c r="F14" s="50"/>
      <c r="Q14" s="11"/>
    </row>
    <row r="15" spans="2:17" ht="15">
      <c r="B15" s="55" t="s">
        <v>80</v>
      </c>
      <c r="C15" s="55"/>
      <c r="D15" s="55"/>
      <c r="Q15" s="11"/>
    </row>
    <row r="16" ht="15"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</sheetData>
  <sheetProtection/>
  <mergeCells count="3">
    <mergeCell ref="G2:I2"/>
    <mergeCell ref="H6:I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zoomScaleSheetLayoutView="80" zoomScalePageLayoutView="80" workbookViewId="0" topLeftCell="A1">
      <selection activeCell="J10" sqref="J10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2.125" style="11" customWidth="1"/>
    <col min="4" max="4" width="32.37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DFP.271.22.2021.ADB</v>
      </c>
      <c r="N1" s="31" t="s">
        <v>89</v>
      </c>
      <c r="S1" s="30"/>
      <c r="T1" s="30"/>
    </row>
    <row r="2" spans="7:9" ht="15">
      <c r="G2" s="103"/>
      <c r="H2" s="103"/>
      <c r="I2" s="103"/>
    </row>
    <row r="3" ht="15">
      <c r="N3" s="31" t="s">
        <v>57</v>
      </c>
    </row>
    <row r="4" spans="2:17" ht="15">
      <c r="B4" s="20" t="s">
        <v>15</v>
      </c>
      <c r="C4" s="6">
        <v>3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04">
        <f>SUM(N11:N11)</f>
        <v>0</v>
      </c>
      <c r="I6" s="105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36</v>
      </c>
      <c r="B10" s="13" t="s">
        <v>16</v>
      </c>
      <c r="C10" s="13" t="s">
        <v>17</v>
      </c>
      <c r="D10" s="44" t="s">
        <v>58</v>
      </c>
      <c r="E10" s="37" t="s">
        <v>73</v>
      </c>
      <c r="F10" s="38"/>
      <c r="G10" s="13" t="str">
        <f>"Nazwa handlowa /
"&amp;C10&amp;" / 
"&amp;D10</f>
        <v>Nazwa handlowa /
Dawka / 
Postać/ Opakowanie</v>
      </c>
      <c r="H10" s="13" t="s">
        <v>52</v>
      </c>
      <c r="I10" s="13" t="str">
        <f>B10</f>
        <v>Skład</v>
      </c>
      <c r="J10" s="13" t="s">
        <v>53</v>
      </c>
      <c r="K10" s="13" t="s">
        <v>30</v>
      </c>
      <c r="L10" s="13" t="s">
        <v>31</v>
      </c>
      <c r="M10" s="13" t="s">
        <v>32</v>
      </c>
      <c r="N10" s="13" t="s">
        <v>18</v>
      </c>
    </row>
    <row r="11" spans="1:14" s="20" customFormat="1" ht="80.25" customHeight="1">
      <c r="A11" s="46" t="s">
        <v>3</v>
      </c>
      <c r="B11" s="51" t="s">
        <v>105</v>
      </c>
      <c r="C11" s="51" t="s">
        <v>106</v>
      </c>
      <c r="D11" s="51" t="s">
        <v>107</v>
      </c>
      <c r="E11" s="52">
        <v>180</v>
      </c>
      <c r="F11" s="54" t="s">
        <v>39</v>
      </c>
      <c r="G11" s="39" t="s">
        <v>51</v>
      </c>
      <c r="H11" s="6"/>
      <c r="I11" s="6"/>
      <c r="J11" s="7"/>
      <c r="K11" s="6"/>
      <c r="L11" s="39" t="str">
        <f>IF(K11=0,"0,00",IF(K11&gt;0,ROUND(E11/K11,2)))</f>
        <v>0,00</v>
      </c>
      <c r="M11" s="45">
        <v>0</v>
      </c>
      <c r="N11" s="43">
        <f>ROUND(L11*ROUND(M11,2),2)</f>
        <v>0</v>
      </c>
    </row>
    <row r="12" spans="2:14" ht="15" customHeight="1"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2:17" ht="27" customHeight="1">
      <c r="B13" s="107" t="s">
        <v>98</v>
      </c>
      <c r="C13" s="108"/>
      <c r="D13" s="108"/>
      <c r="Q13" s="11"/>
    </row>
    <row r="14" ht="15">
      <c r="Q14" s="11"/>
    </row>
    <row r="15" ht="15">
      <c r="Q15" s="11"/>
    </row>
    <row r="16" ht="15"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</sheetData>
  <sheetProtection/>
  <mergeCells count="4">
    <mergeCell ref="B13:D13"/>
    <mergeCell ref="G2:I2"/>
    <mergeCell ref="H6:I6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zoomScaleSheetLayoutView="80" zoomScalePageLayoutView="80" workbookViewId="0" topLeftCell="A1">
      <selection activeCell="F22" sqref="F22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4.625" style="11" customWidth="1"/>
    <col min="4" max="4" width="33.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DFP.271.22.2021.ADB</v>
      </c>
      <c r="N1" s="31" t="s">
        <v>89</v>
      </c>
      <c r="S1" s="30"/>
      <c r="T1" s="30"/>
    </row>
    <row r="2" spans="7:9" ht="15">
      <c r="G2" s="103"/>
      <c r="H2" s="103"/>
      <c r="I2" s="103"/>
    </row>
    <row r="3" ht="15">
      <c r="N3" s="31" t="s">
        <v>57</v>
      </c>
    </row>
    <row r="4" spans="2:17" ht="15">
      <c r="B4" s="20" t="s">
        <v>15</v>
      </c>
      <c r="C4" s="6">
        <v>4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04">
        <f>SUM(N11:N12)</f>
        <v>0</v>
      </c>
      <c r="I6" s="105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36</v>
      </c>
      <c r="B10" s="13" t="s">
        <v>16</v>
      </c>
      <c r="C10" s="13" t="s">
        <v>17</v>
      </c>
      <c r="D10" s="44" t="s">
        <v>58</v>
      </c>
      <c r="E10" s="37" t="s">
        <v>73</v>
      </c>
      <c r="F10" s="38"/>
      <c r="G10" s="13" t="str">
        <f>"Nazwa handlowa /
"&amp;C10&amp;" / 
"&amp;D10</f>
        <v>Nazwa handlowa /
Dawka / 
Postać/ Opakowanie</v>
      </c>
      <c r="H10" s="13" t="s">
        <v>52</v>
      </c>
      <c r="I10" s="13" t="str">
        <f>B10</f>
        <v>Skład</v>
      </c>
      <c r="J10" s="13" t="s">
        <v>53</v>
      </c>
      <c r="K10" s="13" t="s">
        <v>30</v>
      </c>
      <c r="L10" s="13" t="s">
        <v>31</v>
      </c>
      <c r="M10" s="13" t="s">
        <v>32</v>
      </c>
      <c r="N10" s="13" t="s">
        <v>18</v>
      </c>
    </row>
    <row r="11" spans="1:14" s="20" customFormat="1" ht="51.75" customHeight="1">
      <c r="A11" s="46" t="s">
        <v>3</v>
      </c>
      <c r="B11" s="51" t="s">
        <v>108</v>
      </c>
      <c r="C11" s="51" t="s">
        <v>75</v>
      </c>
      <c r="D11" s="51" t="s">
        <v>109</v>
      </c>
      <c r="E11" s="52">
        <v>180</v>
      </c>
      <c r="F11" s="54" t="s">
        <v>39</v>
      </c>
      <c r="G11" s="39" t="s">
        <v>51</v>
      </c>
      <c r="H11" s="6"/>
      <c r="I11" s="6"/>
      <c r="J11" s="7"/>
      <c r="K11" s="6"/>
      <c r="L11" s="39" t="str">
        <f>IF(K11=0,"0,00",IF(K11&gt;0,ROUND(E11/K11,2)))</f>
        <v>0,00</v>
      </c>
      <c r="M11" s="45">
        <v>0</v>
      </c>
      <c r="N11" s="43">
        <f>ROUND(L11*ROUND(M11,2),2)</f>
        <v>0</v>
      </c>
    </row>
    <row r="12" spans="1:14" s="20" customFormat="1" ht="51.75" customHeight="1">
      <c r="A12" s="46" t="s">
        <v>4</v>
      </c>
      <c r="B12" s="51" t="s">
        <v>108</v>
      </c>
      <c r="C12" s="51" t="s">
        <v>76</v>
      </c>
      <c r="D12" s="51" t="s">
        <v>109</v>
      </c>
      <c r="E12" s="52">
        <v>360</v>
      </c>
      <c r="F12" s="54" t="s">
        <v>39</v>
      </c>
      <c r="G12" s="39" t="s">
        <v>51</v>
      </c>
      <c r="H12" s="6"/>
      <c r="I12" s="6"/>
      <c r="J12" s="7"/>
      <c r="K12" s="6"/>
      <c r="L12" s="39" t="str">
        <f>IF(K12=0,"0,00",IF(K12&gt;0,ROUND(E12/K12,2)))</f>
        <v>0,00</v>
      </c>
      <c r="M12" s="45">
        <v>0</v>
      </c>
      <c r="N12" s="43">
        <f>ROUND(L12*ROUND(M12,2),2)</f>
        <v>0</v>
      </c>
    </row>
    <row r="13" spans="2:14" ht="15" customHeight="1"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</row>
    <row r="14" spans="2:17" ht="15" customHeight="1">
      <c r="B14" s="107" t="s">
        <v>98</v>
      </c>
      <c r="C14" s="108"/>
      <c r="D14" s="108"/>
      <c r="Q14" s="11"/>
    </row>
    <row r="15" spans="2:17" ht="15">
      <c r="B15" s="55" t="s">
        <v>80</v>
      </c>
      <c r="C15" s="55"/>
      <c r="D15" s="55"/>
      <c r="Q15" s="11"/>
    </row>
    <row r="16" ht="15"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</sheetData>
  <sheetProtection/>
  <mergeCells count="4">
    <mergeCell ref="G2:I2"/>
    <mergeCell ref="H6:I6"/>
    <mergeCell ref="B13:N13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zoomScale="110" zoomScaleNormal="110" zoomScaleSheetLayoutView="80" zoomScalePageLayoutView="80" workbookViewId="0" topLeftCell="A1">
      <selection activeCell="N11" sqref="N11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2.125" style="11" customWidth="1"/>
    <col min="4" max="4" width="32.37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DFP.271.22.2021.ADB</v>
      </c>
      <c r="N1" s="31" t="s">
        <v>89</v>
      </c>
      <c r="S1" s="30"/>
      <c r="T1" s="30"/>
    </row>
    <row r="2" spans="7:9" ht="15">
      <c r="G2" s="103"/>
      <c r="H2" s="103"/>
      <c r="I2" s="103"/>
    </row>
    <row r="3" ht="15">
      <c r="N3" s="31" t="s">
        <v>57</v>
      </c>
    </row>
    <row r="4" spans="2:17" ht="15">
      <c r="B4" s="20" t="s">
        <v>15</v>
      </c>
      <c r="C4" s="6">
        <v>5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04">
        <f>SUM(N11:N11)</f>
        <v>0</v>
      </c>
      <c r="I6" s="105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36</v>
      </c>
      <c r="B10" s="13" t="s">
        <v>16</v>
      </c>
      <c r="C10" s="13" t="s">
        <v>17</v>
      </c>
      <c r="D10" s="44" t="s">
        <v>58</v>
      </c>
      <c r="E10" s="37" t="s">
        <v>73</v>
      </c>
      <c r="F10" s="38"/>
      <c r="G10" s="13" t="str">
        <f>"Nazwa handlowa /
"&amp;C10&amp;" / 
"&amp;D10</f>
        <v>Nazwa handlowa /
Dawka / 
Postać/ Opakowanie</v>
      </c>
      <c r="H10" s="13" t="s">
        <v>52</v>
      </c>
      <c r="I10" s="13" t="str">
        <f>B10</f>
        <v>Skład</v>
      </c>
      <c r="J10" s="13" t="s">
        <v>53</v>
      </c>
      <c r="K10" s="13" t="s">
        <v>30</v>
      </c>
      <c r="L10" s="13" t="s">
        <v>31</v>
      </c>
      <c r="M10" s="13" t="s">
        <v>32</v>
      </c>
      <c r="N10" s="13" t="s">
        <v>18</v>
      </c>
    </row>
    <row r="11" spans="1:14" s="20" customFormat="1" ht="51.75" customHeight="1">
      <c r="A11" s="46" t="s">
        <v>3</v>
      </c>
      <c r="B11" s="51" t="s">
        <v>110</v>
      </c>
      <c r="C11" s="51" t="s">
        <v>111</v>
      </c>
      <c r="D11" s="51" t="s">
        <v>112</v>
      </c>
      <c r="E11" s="52">
        <v>6</v>
      </c>
      <c r="F11" s="54" t="s">
        <v>70</v>
      </c>
      <c r="G11" s="39" t="s">
        <v>51</v>
      </c>
      <c r="H11" s="6"/>
      <c r="I11" s="6"/>
      <c r="J11" s="7"/>
      <c r="K11" s="6"/>
      <c r="L11" s="39"/>
      <c r="M11" s="45">
        <v>0</v>
      </c>
      <c r="N11" s="43">
        <f>ROUND(L11*ROUND(M11,2),2)</f>
        <v>0</v>
      </c>
    </row>
    <row r="12" ht="15">
      <c r="Q12" s="11"/>
    </row>
    <row r="13" spans="2:17" ht="15" customHeight="1">
      <c r="B13" s="107" t="s">
        <v>98</v>
      </c>
      <c r="C13" s="108"/>
      <c r="D13" s="108"/>
      <c r="Q13" s="11"/>
    </row>
    <row r="14" spans="2:17" ht="15">
      <c r="B14" s="111"/>
      <c r="C14" s="111"/>
      <c r="D14" s="111"/>
      <c r="E14" s="111"/>
      <c r="Q14" s="11"/>
    </row>
    <row r="15" spans="2:17" ht="15">
      <c r="B15" s="111"/>
      <c r="C15" s="110"/>
      <c r="D15" s="110"/>
      <c r="E15" s="47"/>
      <c r="Q15" s="11"/>
    </row>
    <row r="16" spans="2:17" ht="15">
      <c r="B16" s="111"/>
      <c r="C16" s="110"/>
      <c r="D16" s="110"/>
      <c r="E16" s="48"/>
      <c r="Q16" s="11"/>
    </row>
    <row r="17" spans="2:17" ht="15">
      <c r="B17" s="109"/>
      <c r="C17" s="110"/>
      <c r="D17" s="110"/>
      <c r="E17" s="48"/>
      <c r="Q17" s="11"/>
    </row>
    <row r="18" ht="15">
      <c r="Q18" s="11"/>
    </row>
  </sheetData>
  <sheetProtection/>
  <mergeCells count="7">
    <mergeCell ref="B17:D17"/>
    <mergeCell ref="G2:I2"/>
    <mergeCell ref="H6:I6"/>
    <mergeCell ref="B14:E14"/>
    <mergeCell ref="B15:D15"/>
    <mergeCell ref="B16:D1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GridLines="0" zoomScale="110" zoomScaleNormal="110" zoomScaleSheetLayoutView="80" zoomScalePageLayoutView="85" workbookViewId="0" topLeftCell="A1">
      <selection activeCell="B11" sqref="B11"/>
    </sheetView>
  </sheetViews>
  <sheetFormatPr defaultColWidth="9.00390625" defaultRowHeight="12.75"/>
  <cols>
    <col min="1" max="1" width="5.125" style="11" customWidth="1"/>
    <col min="2" max="2" width="25.00390625" style="11" customWidth="1"/>
    <col min="3" max="3" width="17.375" style="11" customWidth="1"/>
    <col min="4" max="4" width="37.7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30" t="str">
        <f>'formularz oferty'!C4</f>
        <v>DFP.271.22.2021.ADB</v>
      </c>
      <c r="N1" s="31" t="s">
        <v>89</v>
      </c>
      <c r="S1" s="30"/>
      <c r="T1" s="30"/>
    </row>
    <row r="2" spans="7:9" ht="15">
      <c r="G2" s="103"/>
      <c r="H2" s="103"/>
      <c r="I2" s="103"/>
    </row>
    <row r="3" ht="15">
      <c r="N3" s="31" t="s">
        <v>57</v>
      </c>
    </row>
    <row r="4" spans="2:17" ht="15">
      <c r="B4" s="20" t="s">
        <v>15</v>
      </c>
      <c r="C4" s="6">
        <v>6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04">
        <f>SUM(N11:N11)</f>
        <v>0</v>
      </c>
      <c r="I6" s="105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36</v>
      </c>
      <c r="B10" s="13" t="s">
        <v>16</v>
      </c>
      <c r="C10" s="13" t="s">
        <v>17</v>
      </c>
      <c r="D10" s="13" t="s">
        <v>50</v>
      </c>
      <c r="E10" s="37" t="s">
        <v>73</v>
      </c>
      <c r="F10" s="38"/>
      <c r="G10" s="13" t="str">
        <f>"Nazwa handlowa /
"&amp;C10&amp;" / 
"&amp;D10</f>
        <v>Nazwa handlowa /
Dawka / 
Postać /Opakowanie</v>
      </c>
      <c r="H10" s="13" t="s">
        <v>52</v>
      </c>
      <c r="I10" s="13" t="str">
        <f>B10</f>
        <v>Skład</v>
      </c>
      <c r="J10" s="13" t="s">
        <v>53</v>
      </c>
      <c r="K10" s="13" t="s">
        <v>30</v>
      </c>
      <c r="L10" s="13" t="s">
        <v>31</v>
      </c>
      <c r="M10" s="13" t="s">
        <v>32</v>
      </c>
      <c r="N10" s="13" t="s">
        <v>18</v>
      </c>
    </row>
    <row r="11" spans="1:14" ht="48.75" customHeight="1">
      <c r="A11" s="7" t="s">
        <v>3</v>
      </c>
      <c r="B11" s="80" t="s">
        <v>168</v>
      </c>
      <c r="C11" s="56" t="s">
        <v>114</v>
      </c>
      <c r="D11" s="57" t="s">
        <v>115</v>
      </c>
      <c r="E11" s="58">
        <v>2000</v>
      </c>
      <c r="F11" s="60" t="s">
        <v>116</v>
      </c>
      <c r="G11" s="39" t="s">
        <v>74</v>
      </c>
      <c r="H11" s="40"/>
      <c r="I11" s="40"/>
      <c r="J11" s="41"/>
      <c r="K11" s="39"/>
      <c r="L11" s="39"/>
      <c r="M11" s="42">
        <v>0</v>
      </c>
      <c r="N11" s="43">
        <f>ROUND(L11*ROUND(M11,2),2)</f>
        <v>0</v>
      </c>
    </row>
    <row r="12" spans="1:14" ht="12.75" customHeight="1">
      <c r="A12" s="1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ht="15">
      <c r="Q13" s="11"/>
    </row>
    <row r="14" spans="2:17" ht="15">
      <c r="B14" s="112" t="s">
        <v>117</v>
      </c>
      <c r="C14" s="112"/>
      <c r="D14" s="112"/>
      <c r="E14" s="112"/>
      <c r="Q14" s="11"/>
    </row>
    <row r="15" ht="15">
      <c r="Q15" s="11"/>
    </row>
    <row r="16" ht="15"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  <row r="47" ht="15">
      <c r="Q47" s="11"/>
    </row>
    <row r="48" ht="15">
      <c r="Q48" s="11"/>
    </row>
    <row r="49" ht="15">
      <c r="Q49" s="11"/>
    </row>
    <row r="50" ht="15">
      <c r="Q50" s="11"/>
    </row>
    <row r="51" ht="15">
      <c r="Q51" s="11"/>
    </row>
    <row r="52" ht="15">
      <c r="Q52" s="11"/>
    </row>
    <row r="53" ht="15">
      <c r="Q53" s="11"/>
    </row>
    <row r="54" ht="15">
      <c r="Q54" s="11"/>
    </row>
    <row r="55" ht="15">
      <c r="Q55" s="11"/>
    </row>
    <row r="56" ht="15">
      <c r="Q56" s="11"/>
    </row>
    <row r="57" ht="15">
      <c r="Q57" s="11"/>
    </row>
    <row r="58" ht="15">
      <c r="Q58" s="11"/>
    </row>
    <row r="59" ht="15">
      <c r="Q59" s="11"/>
    </row>
    <row r="60" ht="15">
      <c r="Q60" s="11"/>
    </row>
    <row r="61" ht="15">
      <c r="Q61" s="11"/>
    </row>
  </sheetData>
  <sheetProtection/>
  <mergeCells count="4">
    <mergeCell ref="B14:E14"/>
    <mergeCell ref="G2:I2"/>
    <mergeCell ref="H6:I6"/>
    <mergeCell ref="B12:N1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GridLines="0" zoomScaleSheetLayoutView="80" zoomScalePageLayoutView="80" workbookViewId="0" topLeftCell="A1">
      <selection activeCell="F24" sqref="F24"/>
    </sheetView>
  </sheetViews>
  <sheetFormatPr defaultColWidth="9.00390625" defaultRowHeight="12.75"/>
  <cols>
    <col min="1" max="1" width="5.125" style="11" customWidth="1"/>
    <col min="2" max="2" width="24.75390625" style="11" customWidth="1"/>
    <col min="3" max="3" width="12.125" style="11" customWidth="1"/>
    <col min="4" max="4" width="34.2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8.75390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16384" width="9.125" style="11" customWidth="1"/>
  </cols>
  <sheetData>
    <row r="1" spans="2:20" ht="15">
      <c r="B1" s="30" t="str">
        <f>'formularz oferty'!C4</f>
        <v>DFP.271.22.2021.ADB</v>
      </c>
      <c r="N1" s="31" t="s">
        <v>89</v>
      </c>
      <c r="S1" s="30"/>
      <c r="T1" s="30"/>
    </row>
    <row r="2" spans="7:9" ht="15">
      <c r="G2" s="103"/>
      <c r="H2" s="103"/>
      <c r="I2" s="103"/>
    </row>
    <row r="3" ht="15">
      <c r="N3" s="31" t="s">
        <v>57</v>
      </c>
    </row>
    <row r="4" spans="2:17" ht="15">
      <c r="B4" s="20" t="s">
        <v>15</v>
      </c>
      <c r="C4" s="6">
        <v>7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04">
        <f>SUM(N11:N11)</f>
        <v>0</v>
      </c>
      <c r="I6" s="105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36</v>
      </c>
      <c r="B10" s="13" t="s">
        <v>16</v>
      </c>
      <c r="C10" s="13" t="s">
        <v>17</v>
      </c>
      <c r="D10" s="44" t="s">
        <v>58</v>
      </c>
      <c r="E10" s="37" t="s">
        <v>73</v>
      </c>
      <c r="F10" s="38"/>
      <c r="G10" s="13" t="str">
        <f>"Nazwa handlowa /
"&amp;C10&amp;" / 
"&amp;D10</f>
        <v>Nazwa handlowa /
Dawka / 
Postać/ Opakowanie</v>
      </c>
      <c r="H10" s="13" t="s">
        <v>52</v>
      </c>
      <c r="I10" s="13" t="str">
        <f>B10</f>
        <v>Skład</v>
      </c>
      <c r="J10" s="13" t="s">
        <v>53</v>
      </c>
      <c r="K10" s="13" t="s">
        <v>30</v>
      </c>
      <c r="L10" s="13" t="s">
        <v>31</v>
      </c>
      <c r="M10" s="13" t="s">
        <v>32</v>
      </c>
      <c r="N10" s="13" t="s">
        <v>18</v>
      </c>
    </row>
    <row r="11" spans="1:14" s="20" customFormat="1" ht="64.5" customHeight="1">
      <c r="A11" s="46" t="s">
        <v>3</v>
      </c>
      <c r="B11" s="51" t="s">
        <v>118</v>
      </c>
      <c r="C11" s="51" t="s">
        <v>119</v>
      </c>
      <c r="D11" s="81" t="s">
        <v>169</v>
      </c>
      <c r="E11" s="52">
        <v>1000</v>
      </c>
      <c r="F11" s="54" t="s">
        <v>39</v>
      </c>
      <c r="G11" s="39" t="s">
        <v>51</v>
      </c>
      <c r="H11" s="6"/>
      <c r="I11" s="6"/>
      <c r="J11" s="7"/>
      <c r="K11" s="6"/>
      <c r="L11" s="39" t="str">
        <f>IF(K11=0,"0,00",IF(K11&gt;0,ROUND(E11/K11,2)))</f>
        <v>0,00</v>
      </c>
      <c r="M11" s="45">
        <v>0</v>
      </c>
      <c r="N11" s="43">
        <f>ROUND(L11*ROUND(M11,2),2)</f>
        <v>0</v>
      </c>
    </row>
    <row r="12" spans="2:14" ht="15" customHeight="1"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2:17" ht="15">
      <c r="B13" s="113" t="s">
        <v>98</v>
      </c>
      <c r="C13" s="113"/>
      <c r="D13" s="113"/>
      <c r="Q13" s="11"/>
    </row>
    <row r="14" ht="15">
      <c r="Q14" s="11"/>
    </row>
    <row r="15" ht="15">
      <c r="Q15" s="11"/>
    </row>
    <row r="16" ht="15"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</sheetData>
  <sheetProtection/>
  <mergeCells count="4">
    <mergeCell ref="G2:I2"/>
    <mergeCell ref="H6:I6"/>
    <mergeCell ref="B12:N12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zoomScaleSheetLayoutView="80" zoomScalePageLayoutView="85" workbookViewId="0" topLeftCell="A1">
      <selection activeCell="C21" sqref="C21"/>
    </sheetView>
  </sheetViews>
  <sheetFormatPr defaultColWidth="9.00390625" defaultRowHeight="12.75"/>
  <cols>
    <col min="1" max="1" width="5.125" style="11" customWidth="1"/>
    <col min="2" max="2" width="22.00390625" style="11" customWidth="1"/>
    <col min="3" max="3" width="17.375" style="11" customWidth="1"/>
    <col min="4" max="4" width="37.75390625" style="11" customWidth="1"/>
    <col min="5" max="5" width="10.625" style="12" customWidth="1"/>
    <col min="6" max="6" width="12.875" style="11" customWidth="1"/>
    <col min="7" max="7" width="27.25390625" style="11" customWidth="1"/>
    <col min="8" max="8" width="17.625" style="11" customWidth="1"/>
    <col min="9" max="9" width="15.125" style="11" customWidth="1"/>
    <col min="10" max="10" width="20.375" style="11" customWidth="1"/>
    <col min="11" max="13" width="15.2539062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30" t="str">
        <f>'formularz oferty'!C4</f>
        <v>DFP.271.22.2021.ADB</v>
      </c>
      <c r="N1" s="31" t="s">
        <v>89</v>
      </c>
      <c r="S1" s="30"/>
      <c r="T1" s="30"/>
    </row>
    <row r="2" spans="7:9" ht="15">
      <c r="G2" s="103"/>
      <c r="H2" s="103"/>
      <c r="I2" s="103"/>
    </row>
    <row r="3" ht="15">
      <c r="N3" s="31" t="s">
        <v>57</v>
      </c>
    </row>
    <row r="4" spans="2:17" ht="15">
      <c r="B4" s="20" t="s">
        <v>15</v>
      </c>
      <c r="C4" s="6">
        <v>8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5">
      <c r="A6" s="20"/>
      <c r="B6" s="20"/>
      <c r="C6" s="34"/>
      <c r="D6" s="34"/>
      <c r="E6" s="4"/>
      <c r="F6" s="1"/>
      <c r="G6" s="8" t="s">
        <v>2</v>
      </c>
      <c r="H6" s="104">
        <f>SUM(N11:N12)</f>
        <v>0</v>
      </c>
      <c r="I6" s="105"/>
      <c r="Q6" s="11"/>
    </row>
    <row r="7" spans="1:17" ht="1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5">
      <c r="B9" s="20"/>
      <c r="Q9" s="11"/>
    </row>
    <row r="10" spans="1:14" s="20" customFormat="1" ht="73.5" customHeight="1">
      <c r="A10" s="13" t="s">
        <v>36</v>
      </c>
      <c r="B10" s="13" t="s">
        <v>16</v>
      </c>
      <c r="C10" s="13" t="s">
        <v>17</v>
      </c>
      <c r="D10" s="13" t="s">
        <v>50</v>
      </c>
      <c r="E10" s="37" t="s">
        <v>73</v>
      </c>
      <c r="F10" s="38"/>
      <c r="G10" s="13" t="str">
        <f>"Nazwa handlowa /
"&amp;C10&amp;" / 
"&amp;D10</f>
        <v>Nazwa handlowa /
Dawka / 
Postać /Opakowanie</v>
      </c>
      <c r="H10" s="13" t="s">
        <v>52</v>
      </c>
      <c r="I10" s="13" t="str">
        <f>B10</f>
        <v>Skład</v>
      </c>
      <c r="J10" s="13" t="s">
        <v>53</v>
      </c>
      <c r="K10" s="13" t="s">
        <v>30</v>
      </c>
      <c r="L10" s="13" t="s">
        <v>31</v>
      </c>
      <c r="M10" s="13" t="s">
        <v>32</v>
      </c>
      <c r="N10" s="13" t="s">
        <v>18</v>
      </c>
    </row>
    <row r="11" spans="1:14" ht="67.5" customHeight="1">
      <c r="A11" s="7" t="s">
        <v>3</v>
      </c>
      <c r="B11" s="62" t="s">
        <v>120</v>
      </c>
      <c r="C11" s="62" t="s">
        <v>121</v>
      </c>
      <c r="D11" s="62" t="s">
        <v>122</v>
      </c>
      <c r="E11" s="62">
        <v>2700</v>
      </c>
      <c r="F11" s="61" t="s">
        <v>39</v>
      </c>
      <c r="G11" s="39" t="s">
        <v>74</v>
      </c>
      <c r="H11" s="40"/>
      <c r="I11" s="40"/>
      <c r="J11" s="41"/>
      <c r="K11" s="39"/>
      <c r="L11" s="39" t="str">
        <f>IF(K11=0,"0,00",IF(K11&gt;0,ROUND(E11/K11,2)))</f>
        <v>0,00</v>
      </c>
      <c r="M11" s="42">
        <v>0</v>
      </c>
      <c r="N11" s="43">
        <f>ROUND(L11*ROUND(M11,2),2)</f>
        <v>0</v>
      </c>
    </row>
    <row r="12" spans="1:14" ht="67.5" customHeight="1">
      <c r="A12" s="7" t="s">
        <v>4</v>
      </c>
      <c r="B12" s="62" t="s">
        <v>120</v>
      </c>
      <c r="C12" s="62" t="s">
        <v>123</v>
      </c>
      <c r="D12" s="62" t="s">
        <v>122</v>
      </c>
      <c r="E12" s="62">
        <v>2000</v>
      </c>
      <c r="F12" s="53" t="s">
        <v>39</v>
      </c>
      <c r="G12" s="39" t="s">
        <v>74</v>
      </c>
      <c r="H12" s="40"/>
      <c r="I12" s="40"/>
      <c r="J12" s="41"/>
      <c r="K12" s="39"/>
      <c r="L12" s="39" t="str">
        <f>IF(K12=0,"0,00",IF(K12&gt;0,ROUND(E12/K12,2)))</f>
        <v>0,00</v>
      </c>
      <c r="M12" s="42">
        <v>0</v>
      </c>
      <c r="N12" s="43">
        <f>ROUND(L12*ROUND(M12,2),2)</f>
        <v>0</v>
      </c>
    </row>
    <row r="13" spans="1:14" ht="15.75" customHeight="1">
      <c r="A13" s="1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2:17" ht="15" customHeight="1">
      <c r="B14" s="63" t="s">
        <v>98</v>
      </c>
      <c r="C14" s="63"/>
      <c r="D14" s="63"/>
      <c r="Q14" s="11"/>
    </row>
    <row r="15" spans="2:17" ht="15">
      <c r="B15" s="63" t="s">
        <v>71</v>
      </c>
      <c r="C15" s="63"/>
      <c r="D15" s="63"/>
      <c r="Q15" s="11"/>
    </row>
    <row r="16" ht="15">
      <c r="Q16" s="11"/>
    </row>
    <row r="17" ht="15">
      <c r="Q17" s="11"/>
    </row>
    <row r="18" ht="15">
      <c r="Q18" s="11"/>
    </row>
    <row r="19" ht="15">
      <c r="Q19" s="11"/>
    </row>
    <row r="20" ht="15">
      <c r="Q20" s="11"/>
    </row>
    <row r="21" ht="15">
      <c r="Q21" s="11"/>
    </row>
    <row r="22" ht="15">
      <c r="Q22" s="11"/>
    </row>
    <row r="23" ht="15">
      <c r="Q23" s="11"/>
    </row>
    <row r="24" ht="15">
      <c r="Q24" s="11"/>
    </row>
    <row r="25" ht="15">
      <c r="Q25" s="11"/>
    </row>
    <row r="26" ht="15">
      <c r="Q26" s="11"/>
    </row>
    <row r="27" ht="15">
      <c r="Q27" s="11"/>
    </row>
    <row r="28" ht="15">
      <c r="Q28" s="11"/>
    </row>
    <row r="29" ht="15">
      <c r="Q29" s="11"/>
    </row>
    <row r="30" ht="15">
      <c r="Q30" s="11"/>
    </row>
    <row r="31" ht="15">
      <c r="Q31" s="11"/>
    </row>
    <row r="32" ht="15">
      <c r="Q32" s="11"/>
    </row>
    <row r="33" ht="15">
      <c r="Q33" s="11"/>
    </row>
    <row r="34" ht="15">
      <c r="Q34" s="11"/>
    </row>
    <row r="35" ht="15">
      <c r="Q35" s="11"/>
    </row>
    <row r="36" ht="15">
      <c r="Q36" s="11"/>
    </row>
    <row r="37" ht="15">
      <c r="Q37" s="11"/>
    </row>
    <row r="38" ht="15">
      <c r="Q38" s="11"/>
    </row>
    <row r="39" ht="15">
      <c r="Q39" s="11"/>
    </row>
    <row r="40" ht="15">
      <c r="Q40" s="11"/>
    </row>
    <row r="41" ht="15">
      <c r="Q41" s="11"/>
    </row>
    <row r="42" ht="15">
      <c r="Q42" s="11"/>
    </row>
    <row r="43" ht="15">
      <c r="Q43" s="11"/>
    </row>
    <row r="44" ht="15">
      <c r="Q44" s="11"/>
    </row>
    <row r="45" ht="15">
      <c r="Q45" s="11"/>
    </row>
    <row r="46" ht="15">
      <c r="Q46" s="11"/>
    </row>
    <row r="47" ht="15">
      <c r="Q47" s="11"/>
    </row>
    <row r="48" ht="15">
      <c r="Q48" s="11"/>
    </row>
    <row r="49" ht="15">
      <c r="Q49" s="11"/>
    </row>
    <row r="50" ht="15">
      <c r="Q50" s="11"/>
    </row>
    <row r="51" ht="15">
      <c r="Q51" s="11"/>
    </row>
    <row r="52" ht="15">
      <c r="Q52" s="11"/>
    </row>
    <row r="53" ht="15">
      <c r="Q53" s="11"/>
    </row>
    <row r="54" ht="15">
      <c r="Q54" s="11"/>
    </row>
    <row r="55" ht="15">
      <c r="Q55" s="11"/>
    </row>
    <row r="56" ht="15">
      <c r="Q56" s="11"/>
    </row>
    <row r="57" ht="15">
      <c r="Q57" s="11"/>
    </row>
    <row r="58" ht="15">
      <c r="Q58" s="11"/>
    </row>
    <row r="59" ht="15">
      <c r="Q59" s="11"/>
    </row>
    <row r="60" ht="15">
      <c r="Q60" s="11"/>
    </row>
    <row r="61" ht="15">
      <c r="Q61" s="11"/>
    </row>
    <row r="62" ht="15">
      <c r="Q62" s="11"/>
    </row>
  </sheetData>
  <sheetProtection/>
  <mergeCells count="3">
    <mergeCell ref="G2:I2"/>
    <mergeCell ref="H6:I6"/>
    <mergeCell ref="B13:N1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2020-11-18T11:47:38Z</cp:lastPrinted>
  <dcterms:created xsi:type="dcterms:W3CDTF">2003-05-16T10:10:29Z</dcterms:created>
  <dcterms:modified xsi:type="dcterms:W3CDTF">2021-04-30T11:07:20Z</dcterms:modified>
  <cp:category/>
  <cp:version/>
  <cp:contentType/>
  <cp:contentStatus/>
</cp:coreProperties>
</file>