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6" windowHeight="12336" tabRatio="818" activeTab="1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</sheets>
  <definedNames>
    <definedName name="_xlnm.Print_Area" localSheetId="1">'część (1)'!$A$1:$N$12</definedName>
    <definedName name="_xlnm.Print_Area" localSheetId="10">'część (10)'!$A$1:$N$13</definedName>
    <definedName name="_xlnm.Print_Area" localSheetId="11">'część (11)'!$A$1:$N$15</definedName>
    <definedName name="_xlnm.Print_Area" localSheetId="12">'część (12)'!$A$1:$N$15</definedName>
    <definedName name="_xlnm.Print_Area" localSheetId="13">'część (13)'!$A$1:$N$20</definedName>
    <definedName name="_xlnm.Print_Area" localSheetId="14">'część (14)'!$A$1:$N$13</definedName>
    <definedName name="_xlnm.Print_Area" localSheetId="2">'część (2)'!$A$1:$N$15</definedName>
    <definedName name="_xlnm.Print_Area" localSheetId="3">'część (3)'!$A$1:$N$13</definedName>
    <definedName name="_xlnm.Print_Area" localSheetId="4">'część (4)'!$A$1:$N$14</definedName>
    <definedName name="_xlnm.Print_Area" localSheetId="5">'część (5)'!$A$1:$N$12</definedName>
    <definedName name="_xlnm.Print_Area" localSheetId="6">'część (6)'!$A$1:$N$14</definedName>
    <definedName name="_xlnm.Print_Area" localSheetId="7">'część (7)'!$A$1:$N$12</definedName>
    <definedName name="_xlnm.Print_Area" localSheetId="8">'część (8)'!$A$1:$N$14</definedName>
    <definedName name="_xlnm.Print_Area" localSheetId="9">'część (9)'!$A$1:$N$15</definedName>
    <definedName name="_xlnm.Print_Area" localSheetId="0">'formularz oferty'!$A$1:$E$70</definedName>
  </definedNames>
  <calcPr fullCalcOnLoad="1"/>
</workbook>
</file>

<file path=xl/sharedStrings.xml><?xml version="1.0" encoding="utf-8"?>
<sst xmlns="http://schemas.openxmlformats.org/spreadsheetml/2006/main" count="469" uniqueCount="182">
  <si>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</si>
  <si>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</si>
  <si>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</si>
  <si>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</si>
  <si>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</si>
  <si>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</si>
  <si>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</si>
  <si>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</si>
  <si>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</si>
  <si>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</si>
  <si>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</si>
  <si>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</si>
  <si>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</si>
  <si>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</si>
  <si>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</si>
  <si>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</si>
  <si>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</si>
  <si>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</si>
  <si>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</si>
  <si>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</si>
  <si>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</si>
  <si>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</si>
  <si>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</si>
  <si>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</si>
  <si>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</si>
  <si>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</si>
  <si>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</si>
  <si>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</si>
  <si>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</si>
  <si>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</si>
  <si>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</si>
  <si>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</si>
  <si>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</si>
  <si>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</si>
  <si>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</si>
  <si>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</si>
  <si>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</si>
  <si>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</si>
  <si>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</si>
  <si>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</si>
  <si>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</si>
  <si>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</si>
  <si>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</si>
  <si>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</si>
  <si>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</si>
  <si>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</si>
  <si>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</si>
  <si>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</si>
  <si>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</si>
  <si>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</si>
  <si>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</si>
  <si>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</si>
  <si>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</si>
  <si>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</si>
  <si>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</si>
  <si>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</si>
  <si>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</si>
  <si>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</si>
  <si>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</si>
  <si>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</si>
  <si>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</si>
  <si>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</si>
  <si>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</si>
  <si>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</si>
  <si>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</si>
  <si>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</si>
  <si>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</si>
  <si>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</si>
  <si>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</si>
  <si>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</si>
  <si>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</si>
  <si>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 xml:space="preserve">Nazwa handlowa:
Dawka:
Postać/ Opakowanie:
</t>
  </si>
  <si>
    <t xml:space="preserve">
</t>
  </si>
  <si>
    <t>Oświadczamy, że termin płatności wynosi 60 dni.</t>
  </si>
  <si>
    <t xml:space="preserve">Cena brutto jednego opakowania jednostkowego  </t>
  </si>
  <si>
    <r>
      <t>Oferowana ilość opakowań</t>
    </r>
    <r>
      <rPr>
        <b/>
        <sz val="11"/>
        <color indexed="8"/>
        <rFont val="Garamond"/>
        <family val="1"/>
      </rPr>
      <t xml:space="preserve"> jednostkowych </t>
    </r>
  </si>
  <si>
    <t>500 ml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</si>
  <si>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</si>
  <si>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11.</t>
  </si>
  <si>
    <t>Pojemność</t>
  </si>
  <si>
    <t>12.</t>
  </si>
  <si>
    <r>
      <t xml:space="preserve">Oświadczamy, że jesteśmy małym lub średnim przedsiębiorstwem: TAK/NIE </t>
    </r>
    <r>
      <rPr>
        <i/>
        <sz val="11"/>
        <rFont val="Garamond"/>
        <family val="1"/>
      </rPr>
      <t>(niepotrzebne skreślić)</t>
    </r>
    <r>
      <rPr>
        <sz val="11"/>
        <rFont val="Garamond"/>
        <family val="1"/>
      </rPr>
      <t>.</t>
    </r>
  </si>
  <si>
    <t>Dostawa różych produktów do Apteki Szpitala Uniwersyteckiego w Krakowie.</t>
  </si>
  <si>
    <t>Wytwórca</t>
  </si>
  <si>
    <t>DFP.271.234.2018.LS</t>
  </si>
  <si>
    <t>część 13</t>
  </si>
  <si>
    <t>część 14</t>
  </si>
  <si>
    <t>Aripiprazolum</t>
  </si>
  <si>
    <t>15 mg</t>
  </si>
  <si>
    <t>stała postać doustna</t>
  </si>
  <si>
    <t>Pregabalinum* ^ ^^</t>
  </si>
  <si>
    <t>75 mg</t>
  </si>
  <si>
    <t>150 mg</t>
  </si>
  <si>
    <t>* wymagany jeden podmiot odpowiedzialny
^ wymagane wskazania do stosowania:  w bólu neuropatycznym, padaczce i uogólnionych zaburzeniach lękowych - zawarte w CHPL
^^ opakowanie maxymalnie 60 szt</t>
  </si>
  <si>
    <t>Tapentadolum</t>
  </si>
  <si>
    <t xml:space="preserve">50 mg </t>
  </si>
  <si>
    <t xml:space="preserve"> tabletki  o przedłużonym uwalnianiu                                    </t>
  </si>
  <si>
    <t>Omeprazolum *</t>
  </si>
  <si>
    <t>20 mg</t>
  </si>
  <si>
    <t>* W opakowaniach nie większych niż 30 szt</t>
  </si>
  <si>
    <t>Ceftazidimum + Avibactamum</t>
  </si>
  <si>
    <t>2 g + 0,5 g</t>
  </si>
  <si>
    <t>proszek do  sporządzania                                  koncentratu roztworu  do infuzji                                 x  10 fiol</t>
  </si>
  <si>
    <t>opakowań a 10 fiolek</t>
  </si>
  <si>
    <t>Oferowana ilość opakowań jednostkowych a 10 fiolek</t>
  </si>
  <si>
    <t>Cena brutto jednego opakowania jednostkowego a 10 fiolek</t>
  </si>
  <si>
    <t>Cloxacillinum</t>
  </si>
  <si>
    <t>1 g</t>
  </si>
  <si>
    <t>proszek do sporządzania                          roztworu do wstrzykiwań                 domięśniowych                              i dożylnych                                                              x 1 fiol.proszku</t>
  </si>
  <si>
    <t>Rilmenidinum</t>
  </si>
  <si>
    <t>1 mg</t>
  </si>
  <si>
    <t>Aqua, Betaine, Olive Oil PEG-7 Esters, Methyl Gluceth-20, Poloxamer 188,Glycerin,Panthenol, Alpha-Glucan Oligosaccharide, Polyaminopropyl Biguanide,BHT.</t>
  </si>
  <si>
    <t>Podmiot Odpowiedzialny (dot. poz. 1-2); Producent (dot. poz. 3)</t>
  </si>
  <si>
    <t>Methylprednisolonum</t>
  </si>
  <si>
    <t>125 mg</t>
  </si>
  <si>
    <t xml:space="preserve">proszek i rozp. do sporządzania roztworu do wstrzykiwań,                              1 fiol. proszku                            + 1 fiol rozp.
</t>
  </si>
  <si>
    <t>Trehaloza 
Hialuronian sodu
Chlorek sodu, trometamol, kwas chlorowodorowy,
woda do wstrzykiwań</t>
  </si>
  <si>
    <t>Krople do oczu                                 butelka a 10 ml</t>
  </si>
  <si>
    <r>
      <t xml:space="preserve">Oferowana ilość opakowań </t>
    </r>
    <r>
      <rPr>
        <b/>
        <sz val="11"/>
        <color indexed="8"/>
        <rFont val="Garamond"/>
        <family val="1"/>
      </rPr>
      <t xml:space="preserve">jednostkowych </t>
    </r>
  </si>
  <si>
    <t xml:space="preserve"> 7 ml</t>
  </si>
  <si>
    <t>5000 cSt; 10ml</t>
  </si>
  <si>
    <t xml:space="preserve">Wysokooczyszczony, dwupierścieniowy węglowodór nasycony o wzorze chemicznym C10F18, stosowany w chirurgii okulistycznej w celu śródoperacyjnej czasowej tamponady siatkówki podczas odwarstwiania siatkówki:                                                                                              -ciężar właściwy 1,93g/cm3                                                                                                     -współczynnik załamania światła n=1,31 ( przy temp 20 °C)                                                                                                                          -lepkość 5,53 mpas ( przy temp 25 °C)                                                               -temperatura wrzenia 140,4-142,4 °C
-produkt sterylny, gotowy do użycia  * ^ </t>
  </si>
  <si>
    <t xml:space="preserve">Wysokooczyszczony olej silikonowy stosowany w chirurgii okulistycznej w celu endotamponady siatkówki:                                                                   -lepkości 5000 mpas                                                                                                                                                      -ciężar właściwy 0,97g/cm3 (przy temp. 25 °C)                                                                                                                                   -współczynnik załamania światła n=1,40                                                                      -napięcie powierzchniowe 21mN/m (względem powietrza)                                                                                              - międzygraniczne napięcie 40mN/m (względem wody)                                                                                               -produkt sterylny, gotowy do użycia.* ^ </t>
  </si>
  <si>
    <t>* wymagany jeden wytwórca
^ preparat kompatybilny z aparatem Constellation firmy Alcon stosowanym na klinice</t>
  </si>
  <si>
    <t>Dimetylosulfotlenek</t>
  </si>
  <si>
    <t>10 ml                                   Multi-dose</t>
  </si>
  <si>
    <t>opakowań</t>
  </si>
  <si>
    <t>* wymagany jeden wytwórca</t>
  </si>
  <si>
    <t>Hydrożel z alginatem sodowym do autolitycznego usuwania martwicy; z możliwością pozostawienia na ranie do 3 dni*</t>
  </si>
  <si>
    <t>15 g</t>
  </si>
  <si>
    <t>szt.</t>
  </si>
  <si>
    <t>25 g</t>
  </si>
  <si>
    <t xml:space="preserve">Nazwa handlowa:
Pojemność:
Postać/ Opakowanie:
</t>
  </si>
  <si>
    <t>Gaza nasaczona poliheksametylenobiguamidem 0,2 %  o charakterze przeciwdrobnoustrojowym</t>
  </si>
  <si>
    <t>op x 2 szt</t>
  </si>
  <si>
    <t>Wymiary</t>
  </si>
  <si>
    <t>Nazwa handlowa:
Wymiary:
Postać/ Opakowanie:</t>
  </si>
  <si>
    <t>krio-konserwant w pojemnikach wielodawkowych wyposażonych w zamknięcia typu Flipoff-tearoff;
op. =10 pojemników</t>
  </si>
  <si>
    <t>opakowań a 10 pojemników</t>
  </si>
  <si>
    <t>Oferowana ilość opakowań jednostkowych a 10 pojemników</t>
  </si>
  <si>
    <t>Cena brutto jednego opakowania jednostkowego a 10 pojemników</t>
  </si>
  <si>
    <t>Jałowy opatrunek bakteriobójczy nasączony 10% rozpuszczalnynym żelem jodoformowym*</t>
  </si>
  <si>
    <t>5 cm x 5 cm</t>
  </si>
  <si>
    <t>9,5 cm x 9,5 cm</t>
  </si>
  <si>
    <t xml:space="preserve">Nazwa handlowa:
Wymiary:
Postać/ Opakowanie:
</t>
  </si>
  <si>
    <t>Jednorazowy zbiornik o pojemności 1000ml na wydzielinę z przezroczystym drenem, zaciskiem drenu i złączem do podłączenia do drenu podkładki odprowadzającej wydzielinę, ze środkiem żelującym wydzielinę oraz filtrem przeciwbakteryjnym. ^ *</t>
  </si>
  <si>
    <t>1000 ml</t>
  </si>
  <si>
    <t>zbiornik z żelem 1000 ml</t>
  </si>
  <si>
    <t xml:space="preserve">Jednorazowy zbiornik o pojemności 500 ml na wydzielinę z przezroczystym drenem, z możliwością zablokowania światła drenu i złączem do podłączenia do drenu podkładki odprowadzającej wydzielinę oraz filtrem przeciwbakteryjnym. ^ *
</t>
  </si>
  <si>
    <t>zbiornik z żelem 500 ml</t>
  </si>
  <si>
    <t xml:space="preserve">Zestaw opatrunkowy piankowy/gąbkowy duży zawierający:
- podkładkę z przezroczystym drenem odprowadzającym wydzielinę z folią samoprzylepną,  złączem drenu do podłączenia do drenu zbiornika  
- jałowy opatrunek piankowy/gąbkowy o wymiarach w zakresie 26 x 15 x 3,2 cm;
- samoprzylepna folia do mocowania i uszczelniania opatrunku –  min. 2szt.^ *
</t>
  </si>
  <si>
    <t>26 x 15 x 3,2 cm</t>
  </si>
  <si>
    <t xml:space="preserve">W skład zestawu wchodzi: opatrunek 26 x 15 x 3,2 cm, podkładka, folia samoprzylepna </t>
  </si>
  <si>
    <t xml:space="preserve">Zestaw opatrunkowy piankowy/gąbkowy średni zawierający:
- podkładkę z przezroczystym drenem odprowadzającym wydzielinę z folią samoprzylepną,  złączem drenu do podłączenia do drenu zbiornika 
- jałowy opatrunek piankowy/gąbkowy o wymiarach w zakresie 18 x 12,5 x 3,2 cm
- samoprzylepna folia do mocowania i uszczelniania opatrunku – 2szt. ^ *
</t>
  </si>
  <si>
    <t>18 x 12,5 x 3,2 cm</t>
  </si>
  <si>
    <t xml:space="preserve">W skład zestawu wchodzi: 18 x 12,5 x 3,2 cm, podkładka, folia samoprzylepna </t>
  </si>
  <si>
    <t xml:space="preserve">Zestaw opatrunkowy piankowy/gąbkowy ze srebrem  duzy zawierający:
- podkładkę z przezroczystym drenem odprowadzającym wydzielinę z folią samoprzylepną i zaciskiem do drenu oraz złączem drenu do podłączenia do drenu zbiornika,
- jałowy opatrunek piankowy/gąbkowy ze srebrem o wymiarach 26x15cmx3,2cm
- samoprzylepna folia do mocowania i uszczelniania opatrunku – 2szt. ^ *
</t>
  </si>
  <si>
    <t xml:space="preserve">Zestaw opatrunkowy piankowy/gąbkowy ze srebrem średni zawierający:
- podkładkę z przezroczystym drenem odprowadzającym wydzielinę z folią samoprzylepną i zaciskiem do drenu oraz złączem drenu do podłączenia do drenu zbiornika,
- jałowy opatrunek piankowy/gąbkowy ze srebrem o wymiarach 18 x 12,5 x 3,2 cm
- samoprzylepna folia do mocowania i uszczelniania opatrunku – 2szt. ^ *
</t>
  </si>
  <si>
    <t xml:space="preserve">W skład zestawu wchodzi: opatrunek 18 x 12,5 x 3,2 cm , podkładka, folia samoprzylepna </t>
  </si>
  <si>
    <t>10 x 15 x 1 cm</t>
  </si>
  <si>
    <t xml:space="preserve">W skład zestawu wchodzi: opatrunek 10 x 15 x 1 cm, podkładka, folia samoprzylepna </t>
  </si>
  <si>
    <t>chusteczki do specjalistycznej higieny i pielęgnacji brzegów powiek; 1 op a 20 sztuk</t>
  </si>
  <si>
    <t>-</t>
  </si>
  <si>
    <t>zestawów</t>
  </si>
  <si>
    <t>Pojemność (dot. poz. 1-2);
Wymiary (dot poz. 3-7)</t>
  </si>
  <si>
    <t>Ilość sztuk (poz. 1-2) / zestawów (poz. 3-7) w opakowaniu jednostkowym</t>
  </si>
  <si>
    <t>Oświadczamy, że zamówienie będziemy wykonywać do czasu wyczerpania kwoty wynagrodzenia umownego, nie dłużej jednak niż przez 5 miesięcy od dnia zawarcia umowy.</t>
  </si>
  <si>
    <t>Oświadczamy, że oferowane przez nas w części: 6 (poz. 3), kosmetyki są dopuszczone do obrotu i używania na terenie Polski na zasadach określonych w ustawie o kosmetykach. Jednocześnie oświadczamy, że na każdorazowe wezwanie Zamawiającego przedstawimy dokumenty dopuszczające do obrotu i używania na terenie Polski.  (dotyczy wykonawców oferujących kosmetyki).</t>
  </si>
  <si>
    <t>Trehaloza 3mg/ml, Hyaluronian sodu 1,5 mg/ml</t>
  </si>
  <si>
    <t>10 x 10 cm lub 10,2 x 10,2 cm</t>
  </si>
  <si>
    <r>
      <t xml:space="preserve">Zestaw opatrunkowy jałowy hydrofilowy z mikroporowej pianki z polialkoholu winylowego nasączony wodą sterylną, utrzymujący wilgoć w obrębie rany, odporny na rozciąganie do osłonięcia dużych naczyń i narządów  o wymiarach minimum 10x15cm x1cm. </t>
    </r>
    <r>
      <rPr>
        <sz val="11"/>
        <color indexed="10"/>
        <rFont val="Garamond"/>
        <family val="1"/>
      </rPr>
      <t xml:space="preserve"> ^</t>
    </r>
    <r>
      <rPr>
        <sz val="11"/>
        <color indexed="63"/>
        <rFont val="Garamond"/>
        <family val="1"/>
      </rPr>
      <t xml:space="preserve"> *</t>
    </r>
  </si>
  <si>
    <t>Oświadczamy, że oferowane przez nas w części: 1-5, 6 (poz. 1-2), 7,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</si>
  <si>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Oświadczamy, że oferowane przez nas w części: 8-14,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</si>
  <si>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Kod EAN (nie dotyczy poz 3)</t>
  </si>
  <si>
    <t>Kod EAN (jeśli posiada)</t>
  </si>
  <si>
    <t>Kod EAN ( jeśli posiada)</t>
  </si>
  <si>
    <t>płyn                                                         1 fiol</t>
  </si>
  <si>
    <t>płyn                                                    szklana strzykawka kompatybilna                                z aparatem będacym na wyposażeniu zamawiającego *^</t>
  </si>
  <si>
    <t>opakowań a 20 sztuk</t>
  </si>
  <si>
    <t xml:space="preserve">* wymagany jeden wytwórca
^ Wyroby kompatybilne z urządzeniami do podciśnieniowej terapii leczenia ran Info V.A.C. </t>
  </si>
  <si>
    <t>opakowań a 2 sztuki</t>
  </si>
  <si>
    <r>
      <t>Oferowana ilość opakowań</t>
    </r>
    <r>
      <rPr>
        <b/>
        <sz val="11"/>
        <color indexed="8"/>
        <rFont val="Garamond"/>
        <family val="1"/>
      </rPr>
      <t xml:space="preserve"> jednostkowych a 2 sztuki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</si>
</sst>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11"/>
      <name val="Garamond"/>
      <family val="1"/>
    </font>
    <font>
      <sz val="11"/>
      <color indexed="63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rgb="FFFF0000"/>
      <name val="Garamond"/>
      <family val="1"/>
    </font>
    <font>
      <b/>
      <sz val="11"/>
      <color theme="1"/>
      <name val="Garamond"/>
      <family val="1"/>
    </font>
    <font>
      <sz val="11"/>
      <color rgb="FF313131"/>
      <name val="Garamond"/>
      <family val="1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horizontal="left" vertical="top" wrapText="1"/>
    </xf>
    <xf numFmtId="3" fontId="5" fillId="0" borderId="14" xfId="42" applyNumberFormat="1" applyFont="1" applyFill="1" applyBorder="1" applyAlignment="1">
      <alignment horizontal="left" vertical="top" wrapText="1"/>
    </xf>
    <xf numFmtId="4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4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5" fontId="5" fillId="0" borderId="16" xfId="42" applyNumberFormat="1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0" borderId="10" xfId="42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5" fontId="5" fillId="0" borderId="10" xfId="44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top"/>
    </xf>
    <xf numFmtId="175" fontId="5" fillId="0" borderId="10" xfId="42" applyNumberFormat="1" applyFont="1" applyFill="1" applyBorder="1" applyAlignment="1" applyProtection="1">
      <alignment horizontal="center" vertical="top" wrapText="1" shrinkToFit="1"/>
      <protection locked="0"/>
    </xf>
    <xf numFmtId="8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/>
    </xf>
    <xf numFmtId="175" fontId="5" fillId="0" borderId="10" xfId="42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71"/>
  <sheetViews>
    <sheetView showGridLines="0" view="pageBreakPreview" zoomScale="85" zoomScaleNormal="120" zoomScaleSheetLayoutView="85" zoomScalePageLayoutView="115" workbookViewId="0" topLeftCell="A56">
      <selection activeCell="C47" sqref="C47:E47"/>
    </sheetView>
  </sheetViews>
  <sheetFormatPr defaultColWidth="9.125" defaultRowHeight="12.75"/>
  <cols>
    <col min="1" max="1" width="9.125" style="3" customWidth="1"/>
    <col min="2" max="2" width="6.125" style="3" customWidth="1"/>
    <col min="3" max="4" width="30.00390625" style="3" customWidth="1"/>
    <col min="5" max="5" width="41.50390625" style="7" customWidth="1"/>
    <col min="6" max="9" width="9.125" style="3" customWidth="1"/>
    <col min="10" max="10" width="51.625" style="3" customWidth="1"/>
    <col min="11" max="12" width="16.125" style="3" customWidth="1"/>
    <col min="13" max="16384" width="9.125" style="3" customWidth="1"/>
  </cols>
  <sheetData>
    <row r="1" ht="14.25">
      <c r="E1" s="4" t="s">
        <v>61</v>
      </c>
    </row>
    <row r="2" spans="3:5" ht="14.25">
      <c r="C2" s="5"/>
      <c r="D2" s="5" t="s">
        <v>58</v>
      </c>
      <c r="E2" s="5"/>
    </row>
    <row r="4" spans="3:4" ht="14.25">
      <c r="C4" s="3" t="s">
        <v>49</v>
      </c>
      <c r="D4" s="6" t="s">
        <v>84</v>
      </c>
    </row>
    <row r="6" spans="3:5" ht="18" customHeight="1">
      <c r="C6" s="3" t="s">
        <v>48</v>
      </c>
      <c r="D6" s="77" t="s">
        <v>82</v>
      </c>
      <c r="E6" s="77"/>
    </row>
    <row r="8" spans="3:5" ht="14.25">
      <c r="C8" s="8" t="s">
        <v>43</v>
      </c>
      <c r="D8" s="88"/>
      <c r="E8" s="89"/>
    </row>
    <row r="9" spans="3:5" ht="14.25">
      <c r="C9" s="8" t="s">
        <v>50</v>
      </c>
      <c r="D9" s="83"/>
      <c r="E9" s="84"/>
    </row>
    <row r="10" spans="3:5" ht="14.25">
      <c r="C10" s="8" t="s">
        <v>42</v>
      </c>
      <c r="D10" s="81"/>
      <c r="E10" s="82"/>
    </row>
    <row r="11" spans="3:5" ht="14.25">
      <c r="C11" s="8" t="s">
        <v>52</v>
      </c>
      <c r="D11" s="81"/>
      <c r="E11" s="82"/>
    </row>
    <row r="12" spans="3:5" ht="14.25">
      <c r="C12" s="8" t="s">
        <v>53</v>
      </c>
      <c r="D12" s="81"/>
      <c r="E12" s="82"/>
    </row>
    <row r="13" spans="3:5" ht="14.25">
      <c r="C13" s="8" t="s">
        <v>54</v>
      </c>
      <c r="D13" s="81"/>
      <c r="E13" s="82"/>
    </row>
    <row r="14" spans="3:5" ht="14.25">
      <c r="C14" s="8" t="s">
        <v>55</v>
      </c>
      <c r="D14" s="81"/>
      <c r="E14" s="82"/>
    </row>
    <row r="15" spans="3:5" ht="14.25">
      <c r="C15" s="8" t="s">
        <v>56</v>
      </c>
      <c r="D15" s="81"/>
      <c r="E15" s="82"/>
    </row>
    <row r="16" spans="3:5" ht="14.25">
      <c r="C16" s="8" t="s">
        <v>57</v>
      </c>
      <c r="D16" s="81"/>
      <c r="E16" s="82"/>
    </row>
    <row r="17" spans="4:5" ht="14.25">
      <c r="D17" s="10"/>
      <c r="E17" s="11"/>
    </row>
    <row r="18" spans="3:5" ht="14.25">
      <c r="C18" s="86" t="s">
        <v>51</v>
      </c>
      <c r="D18" s="87"/>
      <c r="E18" s="13"/>
    </row>
    <row r="19" spans="4:5" ht="14.25">
      <c r="D19" s="12"/>
      <c r="E19" s="13"/>
    </row>
    <row r="20" spans="3:5" ht="21" customHeight="1">
      <c r="C20" s="1" t="s">
        <v>17</v>
      </c>
      <c r="D20" s="14" t="s">
        <v>0</v>
      </c>
      <c r="E20" s="10"/>
    </row>
    <row r="21" spans="3:5" ht="14.25">
      <c r="C21" s="8" t="s">
        <v>24</v>
      </c>
      <c r="D21" s="15">
        <f>'część (1)'!H$6</f>
        <v>0</v>
      </c>
      <c r="E21" s="16"/>
    </row>
    <row r="22" spans="3:5" ht="14.25">
      <c r="C22" s="8" t="s">
        <v>25</v>
      </c>
      <c r="D22" s="15">
        <f>'część (2)'!H$6</f>
        <v>0</v>
      </c>
      <c r="E22" s="16"/>
    </row>
    <row r="23" spans="3:5" ht="14.25">
      <c r="C23" s="8" t="s">
        <v>26</v>
      </c>
      <c r="D23" s="15">
        <f>'część (3)'!H$6</f>
        <v>0</v>
      </c>
      <c r="E23" s="16"/>
    </row>
    <row r="24" spans="3:5" ht="14.25">
      <c r="C24" s="8" t="s">
        <v>27</v>
      </c>
      <c r="D24" s="15">
        <f>'część (4)'!H$6</f>
        <v>0</v>
      </c>
      <c r="E24" s="16"/>
    </row>
    <row r="25" spans="3:5" ht="14.25">
      <c r="C25" s="8" t="s">
        <v>28</v>
      </c>
      <c r="D25" s="15">
        <f>'część (5)'!H$6</f>
        <v>0</v>
      </c>
      <c r="E25" s="16"/>
    </row>
    <row r="26" spans="3:5" ht="14.25">
      <c r="C26" s="8" t="s">
        <v>29</v>
      </c>
      <c r="D26" s="15">
        <f>'część (6)'!H$6</f>
        <v>0</v>
      </c>
      <c r="E26" s="16"/>
    </row>
    <row r="27" spans="3:5" ht="14.25">
      <c r="C27" s="8" t="s">
        <v>30</v>
      </c>
      <c r="D27" s="15">
        <f>'część (7)'!H$6</f>
        <v>0</v>
      </c>
      <c r="E27" s="16"/>
    </row>
    <row r="28" spans="3:5" ht="14.25">
      <c r="C28" s="8" t="s">
        <v>31</v>
      </c>
      <c r="D28" s="15">
        <f>'część (8)'!H$6</f>
        <v>0</v>
      </c>
      <c r="E28" s="16"/>
    </row>
    <row r="29" spans="3:5" ht="14.25">
      <c r="C29" s="8" t="s">
        <v>32</v>
      </c>
      <c r="D29" s="15">
        <f>'część (9)'!H$6</f>
        <v>0</v>
      </c>
      <c r="E29" s="16"/>
    </row>
    <row r="30" spans="3:5" ht="14.25">
      <c r="C30" s="8" t="s">
        <v>33</v>
      </c>
      <c r="D30" s="15">
        <f>'część (10)'!H$6</f>
        <v>0</v>
      </c>
      <c r="E30" s="16"/>
    </row>
    <row r="31" spans="3:5" ht="14.25">
      <c r="C31" s="8" t="s">
        <v>34</v>
      </c>
      <c r="D31" s="15">
        <f>'część (11)'!H$6</f>
        <v>0</v>
      </c>
      <c r="E31" s="16"/>
    </row>
    <row r="32" spans="3:5" ht="14.25">
      <c r="C32" s="8" t="s">
        <v>35</v>
      </c>
      <c r="D32" s="15">
        <f>'część (12)'!H$6</f>
        <v>0</v>
      </c>
      <c r="E32" s="16"/>
    </row>
    <row r="33" spans="3:5" ht="14.25">
      <c r="C33" s="8" t="s">
        <v>85</v>
      </c>
      <c r="D33" s="15">
        <f>'część (13)'!H$6</f>
        <v>0</v>
      </c>
      <c r="E33" s="16"/>
    </row>
    <row r="34" spans="3:5" ht="14.25">
      <c r="C34" s="8" t="s">
        <v>86</v>
      </c>
      <c r="D34" s="15">
        <f>'część (14)'!H$6</f>
        <v>0</v>
      </c>
      <c r="E34" s="16"/>
    </row>
    <row r="35" spans="4:5" ht="14.25" hidden="1">
      <c r="D35" s="17"/>
      <c r="E35" s="16"/>
    </row>
    <row r="36" spans="4:5" ht="14.25" hidden="1">
      <c r="D36" s="17"/>
      <c r="E36" s="16"/>
    </row>
    <row r="37" spans="4:5" ht="2.25" customHeight="1" hidden="1">
      <c r="D37" s="17"/>
      <c r="E37" s="16"/>
    </row>
    <row r="38" spans="4:5" ht="2.25" customHeight="1" hidden="1">
      <c r="D38" s="17"/>
      <c r="E38" s="16"/>
    </row>
    <row r="39" spans="4:5" ht="0.75" customHeight="1" hidden="1">
      <c r="D39" s="17"/>
      <c r="E39" s="16"/>
    </row>
    <row r="40" spans="4:5" ht="14.25" hidden="1">
      <c r="D40" s="17"/>
      <c r="E40" s="16"/>
    </row>
    <row r="41" spans="4:5" ht="14.25" customHeight="1">
      <c r="D41" s="17"/>
      <c r="E41" s="16"/>
    </row>
    <row r="42" spans="2:5" ht="21" customHeight="1">
      <c r="B42" s="3" t="s">
        <v>1</v>
      </c>
      <c r="C42" s="91" t="s">
        <v>73</v>
      </c>
      <c r="D42" s="91"/>
      <c r="E42" s="91"/>
    </row>
    <row r="43" spans="2:5" ht="84.75" customHeight="1">
      <c r="B43" s="3" t="s">
        <v>2</v>
      </c>
      <c r="C43" s="85" t="s">
        <v>77</v>
      </c>
      <c r="D43" s="85"/>
      <c r="E43" s="85"/>
    </row>
    <row r="44" spans="2:5" ht="41.25" customHeight="1">
      <c r="B44" s="3" t="s">
        <v>3</v>
      </c>
      <c r="C44" s="90" t="s">
        <v>166</v>
      </c>
      <c r="D44" s="90"/>
      <c r="E44" s="90"/>
    </row>
    <row r="45" spans="2:5" s="18" customFormat="1" ht="72.75" customHeight="1">
      <c r="B45" s="18" t="s">
        <v>4</v>
      </c>
      <c r="C45" s="77" t="s">
        <v>171</v>
      </c>
      <c r="D45" s="77"/>
      <c r="E45" s="77"/>
    </row>
    <row r="46" spans="2:5" s="18" customFormat="1" ht="66" customHeight="1">
      <c r="B46" s="18" t="s">
        <v>39</v>
      </c>
      <c r="C46" s="77" t="s">
        <v>172</v>
      </c>
      <c r="D46" s="77"/>
      <c r="E46" s="77"/>
    </row>
    <row r="47" spans="2:5" s="18" customFormat="1" ht="79.5" customHeight="1">
      <c r="B47" s="18" t="s">
        <v>46</v>
      </c>
      <c r="C47" s="77" t="s">
        <v>167</v>
      </c>
      <c r="D47" s="77"/>
      <c r="E47" s="77"/>
    </row>
    <row r="48" spans="2:5" s="18" customFormat="1" ht="30" customHeight="1">
      <c r="B48" s="18" t="s">
        <v>5</v>
      </c>
      <c r="C48" s="77" t="s">
        <v>81</v>
      </c>
      <c r="D48" s="77"/>
      <c r="E48" s="77"/>
    </row>
    <row r="49" spans="2:5" ht="36" customHeight="1">
      <c r="B49" s="18" t="s">
        <v>6</v>
      </c>
      <c r="C49" s="77" t="s">
        <v>22</v>
      </c>
      <c r="D49" s="77"/>
      <c r="E49" s="77"/>
    </row>
    <row r="50" spans="2:5" ht="32.25" customHeight="1">
      <c r="B50" s="18" t="s">
        <v>19</v>
      </c>
      <c r="C50" s="78" t="s">
        <v>40</v>
      </c>
      <c r="D50" s="78"/>
      <c r="E50" s="78"/>
    </row>
    <row r="51" spans="2:5" ht="39" customHeight="1">
      <c r="B51" s="18" t="s">
        <v>45</v>
      </c>
      <c r="C51" s="77" t="s">
        <v>41</v>
      </c>
      <c r="D51" s="77"/>
      <c r="E51" s="77"/>
    </row>
    <row r="52" spans="2:5" ht="33.75" customHeight="1">
      <c r="B52" s="18" t="s">
        <v>78</v>
      </c>
      <c r="C52" s="77" t="s">
        <v>67</v>
      </c>
      <c r="D52" s="77"/>
      <c r="E52" s="77"/>
    </row>
    <row r="53" spans="3:5" ht="33.75" customHeight="1">
      <c r="C53" s="77" t="s">
        <v>65</v>
      </c>
      <c r="D53" s="77"/>
      <c r="E53" s="77"/>
    </row>
    <row r="54" spans="3:5" ht="30" customHeight="1">
      <c r="C54" s="80" t="s">
        <v>66</v>
      </c>
      <c r="D54" s="80"/>
      <c r="E54" s="80"/>
    </row>
    <row r="55" spans="2:5" ht="18" customHeight="1">
      <c r="B55" s="3" t="s">
        <v>80</v>
      </c>
      <c r="C55" s="19" t="s">
        <v>7</v>
      </c>
      <c r="D55" s="12"/>
      <c r="E55" s="3"/>
    </row>
    <row r="56" spans="2:5" ht="18" customHeight="1">
      <c r="B56" s="20"/>
      <c r="C56" s="75" t="s">
        <v>20</v>
      </c>
      <c r="D56" s="79"/>
      <c r="E56" s="76"/>
    </row>
    <row r="57" spans="3:5" ht="18" customHeight="1">
      <c r="C57" s="75" t="s">
        <v>8</v>
      </c>
      <c r="D57" s="76"/>
      <c r="E57" s="8"/>
    </row>
    <row r="58" spans="3:5" ht="18" customHeight="1">
      <c r="C58" s="92"/>
      <c r="D58" s="93"/>
      <c r="E58" s="8"/>
    </row>
    <row r="59" spans="3:5" ht="18" customHeight="1">
      <c r="C59" s="92"/>
      <c r="D59" s="93"/>
      <c r="E59" s="8"/>
    </row>
    <row r="60" spans="3:5" ht="18" customHeight="1">
      <c r="C60" s="92"/>
      <c r="D60" s="93"/>
      <c r="E60" s="8"/>
    </row>
    <row r="61" spans="3:5" ht="18" customHeight="1">
      <c r="C61" s="22" t="s">
        <v>10</v>
      </c>
      <c r="D61" s="22"/>
      <c r="E61" s="4"/>
    </row>
    <row r="62" spans="3:5" ht="18" customHeight="1">
      <c r="C62" s="75" t="s">
        <v>21</v>
      </c>
      <c r="D62" s="79"/>
      <c r="E62" s="76"/>
    </row>
    <row r="63" spans="3:5" ht="18" customHeight="1">
      <c r="C63" s="23" t="s">
        <v>8</v>
      </c>
      <c r="D63" s="21" t="s">
        <v>9</v>
      </c>
      <c r="E63" s="24" t="s">
        <v>11</v>
      </c>
    </row>
    <row r="64" spans="3:5" ht="18" customHeight="1">
      <c r="C64" s="25"/>
      <c r="D64" s="21"/>
      <c r="E64" s="26"/>
    </row>
    <row r="65" spans="3:5" ht="18" customHeight="1">
      <c r="C65" s="25"/>
      <c r="D65" s="21"/>
      <c r="E65" s="26"/>
    </row>
    <row r="66" spans="3:5" ht="18" customHeight="1">
      <c r="C66" s="22"/>
      <c r="D66" s="22"/>
      <c r="E66" s="4"/>
    </row>
    <row r="67" spans="3:5" ht="18" customHeight="1">
      <c r="C67" s="75" t="s">
        <v>23</v>
      </c>
      <c r="D67" s="79"/>
      <c r="E67" s="76"/>
    </row>
    <row r="68" spans="3:5" ht="18" customHeight="1">
      <c r="C68" s="75" t="s">
        <v>12</v>
      </c>
      <c r="D68" s="76"/>
      <c r="E68" s="8"/>
    </row>
    <row r="69" spans="3:5" ht="18" customHeight="1">
      <c r="C69" s="89"/>
      <c r="D69" s="89"/>
      <c r="E69" s="8"/>
    </row>
    <row r="70" spans="3:5" ht="21" customHeight="1">
      <c r="C70" s="2"/>
      <c r="D70" s="27"/>
      <c r="E70" s="27"/>
    </row>
    <row r="71" ht="14.25">
      <c r="C71" s="18"/>
    </row>
  </sheetData>
  <sheetProtection/>
  <mergeCells count="33">
    <mergeCell ref="C69:D69"/>
    <mergeCell ref="C58:D58"/>
    <mergeCell ref="C59:D59"/>
    <mergeCell ref="C60:D60"/>
    <mergeCell ref="C62:E62"/>
    <mergeCell ref="C68:D68"/>
    <mergeCell ref="C67:E67"/>
    <mergeCell ref="D6:E6"/>
    <mergeCell ref="D13:E13"/>
    <mergeCell ref="C46:E46"/>
    <mergeCell ref="C18:D18"/>
    <mergeCell ref="D11:E11"/>
    <mergeCell ref="D14:E14"/>
    <mergeCell ref="D8:E8"/>
    <mergeCell ref="C44:E44"/>
    <mergeCell ref="C42:E42"/>
    <mergeCell ref="C45:E45"/>
    <mergeCell ref="D16:E16"/>
    <mergeCell ref="D15:E15"/>
    <mergeCell ref="D9:E9"/>
    <mergeCell ref="D10:E10"/>
    <mergeCell ref="D12:E12"/>
    <mergeCell ref="C43:E43"/>
    <mergeCell ref="C57:D57"/>
    <mergeCell ref="C51:E51"/>
    <mergeCell ref="C50:E50"/>
    <mergeCell ref="C53:E53"/>
    <mergeCell ref="C52:E52"/>
    <mergeCell ref="C47:E47"/>
    <mergeCell ref="C48:E48"/>
    <mergeCell ref="C49:E49"/>
    <mergeCell ref="C56:E56"/>
    <mergeCell ref="C54:E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3"/>
  <sheetViews>
    <sheetView showGridLines="0" view="pageBreakPreview" zoomScale="80" zoomScaleNormal="93" zoomScaleSheetLayoutView="80" zoomScalePageLayoutView="85" workbookViewId="0" topLeftCell="A4">
      <selection activeCell="N11" sqref="N11"/>
    </sheetView>
  </sheetViews>
  <sheetFormatPr defaultColWidth="9.125" defaultRowHeight="12.75"/>
  <cols>
    <col min="1" max="1" width="5.125" style="12" customWidth="1"/>
    <col min="2" max="2" width="47.75390625" style="12" customWidth="1"/>
    <col min="3" max="3" width="15.25390625" style="12" customWidth="1"/>
    <col min="4" max="4" width="23.25390625" style="12" customWidth="1"/>
    <col min="5" max="5" width="10.50390625" style="13" customWidth="1"/>
    <col min="6" max="6" width="8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21.37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DFP.271.234.2018.LS</v>
      </c>
      <c r="M1" s="97" t="s">
        <v>62</v>
      </c>
      <c r="N1" s="97"/>
      <c r="R1" s="28"/>
      <c r="S1" s="28"/>
    </row>
    <row r="2" spans="7:14" ht="14.25">
      <c r="G2" s="87"/>
      <c r="H2" s="87"/>
      <c r="I2" s="87"/>
      <c r="M2" s="97" t="s">
        <v>69</v>
      </c>
      <c r="N2" s="97"/>
    </row>
    <row r="3" ht="14.25">
      <c r="M3" s="29"/>
    </row>
    <row r="4" spans="2:16" ht="14.25">
      <c r="B4" s="19" t="s">
        <v>13</v>
      </c>
      <c r="C4" s="1">
        <v>9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5">
        <f>SUM(N11:N12)</f>
        <v>0</v>
      </c>
      <c r="I6" s="96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84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83</v>
      </c>
      <c r="I10" s="1" t="str">
        <f>B10</f>
        <v>Skład</v>
      </c>
      <c r="J10" s="1" t="s">
        <v>175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177.75" customHeight="1">
      <c r="A11" s="8" t="s">
        <v>1</v>
      </c>
      <c r="B11" s="60" t="s">
        <v>121</v>
      </c>
      <c r="C11" s="61" t="s">
        <v>119</v>
      </c>
      <c r="D11" s="61" t="s">
        <v>176</v>
      </c>
      <c r="E11" s="62">
        <v>120</v>
      </c>
      <c r="F11" s="36" t="s">
        <v>47</v>
      </c>
      <c r="G11" s="37" t="s">
        <v>71</v>
      </c>
      <c r="H11" s="37"/>
      <c r="I11" s="37"/>
      <c r="J11" s="46"/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161.25" customHeight="1">
      <c r="A12" s="8" t="s">
        <v>2</v>
      </c>
      <c r="B12" s="63" t="s">
        <v>122</v>
      </c>
      <c r="C12" s="64" t="s">
        <v>120</v>
      </c>
      <c r="D12" s="64" t="s">
        <v>177</v>
      </c>
      <c r="E12" s="65">
        <v>100</v>
      </c>
      <c r="F12" s="36" t="s">
        <v>47</v>
      </c>
      <c r="G12" s="37" t="s">
        <v>71</v>
      </c>
      <c r="H12" s="37"/>
      <c r="I12" s="37"/>
      <c r="J12" s="46" t="s">
        <v>72</v>
      </c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0:16" ht="14.25">
      <c r="J13" s="49"/>
      <c r="K13" s="52"/>
      <c r="L13" s="52"/>
      <c r="M13" s="52"/>
      <c r="N13" s="54"/>
      <c r="P13" s="12"/>
    </row>
    <row r="14" spans="2:16" ht="42" customHeight="1">
      <c r="B14" s="87" t="s">
        <v>123</v>
      </c>
      <c r="C14" s="87"/>
      <c r="D14" s="87"/>
      <c r="E14" s="87"/>
      <c r="F14" s="87"/>
      <c r="P14" s="12"/>
    </row>
    <row r="15" s="28" customFormat="1" ht="14.25">
      <c r="E15" s="55"/>
    </row>
    <row r="16" spans="2:6" s="28" customFormat="1" ht="32.25" customHeight="1">
      <c r="B16" s="91"/>
      <c r="C16" s="98"/>
      <c r="D16" s="98"/>
      <c r="E16" s="98"/>
      <c r="F16" s="98"/>
    </row>
    <row r="17" s="28" customFormat="1" ht="14.25">
      <c r="E17" s="55"/>
    </row>
    <row r="18" ht="14.25">
      <c r="P18" s="12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  <row r="83" ht="14.25">
      <c r="P83" s="12"/>
    </row>
  </sheetData>
  <sheetProtection/>
  <mergeCells count="6">
    <mergeCell ref="M1:N1"/>
    <mergeCell ref="G2:I2"/>
    <mergeCell ref="M2:N2"/>
    <mergeCell ref="H6:I6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="80" zoomScaleNormal="93" zoomScaleSheetLayoutView="80" zoomScalePageLayoutView="80" workbookViewId="0" topLeftCell="A1">
      <selection activeCell="N11" sqref="N11"/>
    </sheetView>
  </sheetViews>
  <sheetFormatPr defaultColWidth="9.125" defaultRowHeight="12.75"/>
  <cols>
    <col min="1" max="1" width="5.125" style="12" customWidth="1"/>
    <col min="2" max="2" width="29.50390625" style="12" customWidth="1"/>
    <col min="3" max="3" width="15.375" style="12" customWidth="1"/>
    <col min="4" max="4" width="23.125" style="12" customWidth="1"/>
    <col min="5" max="5" width="10.50390625" style="13" customWidth="1"/>
    <col min="6" max="6" width="14.25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1" width="15.375" style="12" hidden="1" customWidth="1"/>
    <col min="12" max="13" width="15.375" style="12" customWidth="1"/>
    <col min="14" max="14" width="21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DFP.271.234.2018.LS</v>
      </c>
      <c r="M1" s="97" t="s">
        <v>62</v>
      </c>
      <c r="N1" s="97"/>
      <c r="S1" s="28"/>
      <c r="T1" s="28"/>
    </row>
    <row r="2" spans="7:14" ht="14.25">
      <c r="G2" s="87"/>
      <c r="H2" s="87"/>
      <c r="I2" s="87"/>
      <c r="M2" s="97" t="s">
        <v>69</v>
      </c>
      <c r="N2" s="97"/>
    </row>
    <row r="3" ht="14.25">
      <c r="N3" s="29"/>
    </row>
    <row r="4" spans="2:17" ht="14.25">
      <c r="B4" s="19" t="s">
        <v>13</v>
      </c>
      <c r="C4" s="1">
        <v>10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5">
        <f>SUM(N11:N11)</f>
        <v>0</v>
      </c>
      <c r="I6" s="96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99.7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83</v>
      </c>
      <c r="I10" s="1" t="str">
        <f>B10</f>
        <v>Skład</v>
      </c>
      <c r="J10" s="1" t="s">
        <v>175</v>
      </c>
      <c r="K10" s="1"/>
      <c r="L10" s="56" t="s">
        <v>139</v>
      </c>
      <c r="M10" s="56" t="s">
        <v>140</v>
      </c>
      <c r="N10" s="1" t="s">
        <v>16</v>
      </c>
    </row>
    <row r="11" spans="1:14" ht="152.25" customHeight="1">
      <c r="A11" s="45" t="s">
        <v>1</v>
      </c>
      <c r="B11" s="70" t="s">
        <v>124</v>
      </c>
      <c r="C11" s="71" t="s">
        <v>125</v>
      </c>
      <c r="D11" s="66" t="s">
        <v>137</v>
      </c>
      <c r="E11" s="72">
        <v>20</v>
      </c>
      <c r="F11" s="59" t="s">
        <v>138</v>
      </c>
      <c r="G11" s="46" t="s">
        <v>60</v>
      </c>
      <c r="H11" s="46"/>
      <c r="I11" s="46"/>
      <c r="J11" s="47"/>
      <c r="K11" s="46"/>
      <c r="L11" s="46"/>
      <c r="M11" s="46"/>
      <c r="N11" s="48">
        <f>ROUND(L11*ROUND(M11,2),2)</f>
        <v>0</v>
      </c>
    </row>
    <row r="12" spans="1:17" ht="14.25">
      <c r="A12" s="49"/>
      <c r="B12" s="50"/>
      <c r="C12" s="50"/>
      <c r="D12" s="50"/>
      <c r="E12" s="51"/>
      <c r="F12" s="49"/>
      <c r="G12" s="52"/>
      <c r="H12" s="52"/>
      <c r="I12" s="52"/>
      <c r="J12" s="53"/>
      <c r="K12" s="52"/>
      <c r="L12" s="52"/>
      <c r="M12" s="52"/>
      <c r="N12" s="54"/>
      <c r="Q12" s="12"/>
    </row>
    <row r="13" spans="1:17" ht="14.25">
      <c r="A13" s="3"/>
      <c r="B13" s="58"/>
      <c r="C13" s="43"/>
      <c r="D13" s="43"/>
      <c r="E13" s="57"/>
      <c r="F13" s="3"/>
      <c r="G13" s="40"/>
      <c r="H13" s="40"/>
      <c r="I13" s="40"/>
      <c r="J13" s="41"/>
      <c r="K13" s="40"/>
      <c r="L13" s="40"/>
      <c r="M13" s="40"/>
      <c r="N13" s="42"/>
      <c r="Q13" s="12"/>
    </row>
    <row r="14" spans="1:17" ht="14.25">
      <c r="A14" s="3"/>
      <c r="B14" s="43"/>
      <c r="C14" s="43"/>
      <c r="D14" s="43"/>
      <c r="E14" s="57"/>
      <c r="F14" s="3"/>
      <c r="G14" s="40"/>
      <c r="H14" s="40"/>
      <c r="I14" s="40"/>
      <c r="J14" s="41"/>
      <c r="K14" s="40"/>
      <c r="L14" s="40"/>
      <c r="M14" s="40"/>
      <c r="N14" s="42"/>
      <c r="Q14" s="12"/>
    </row>
    <row r="15" spans="1:17" ht="14.25">
      <c r="A15" s="3"/>
      <c r="B15" s="43"/>
      <c r="C15" s="43"/>
      <c r="D15" s="43"/>
      <c r="E15" s="57"/>
      <c r="F15" s="3"/>
      <c r="G15" s="40"/>
      <c r="H15" s="40"/>
      <c r="I15" s="40"/>
      <c r="J15" s="41"/>
      <c r="K15" s="40"/>
      <c r="L15" s="40"/>
      <c r="M15" s="40"/>
      <c r="N15" s="42"/>
      <c r="Q15" s="12"/>
    </row>
    <row r="16" spans="1:17" ht="14.25">
      <c r="A16" s="3"/>
      <c r="B16" s="43"/>
      <c r="C16" s="43"/>
      <c r="D16" s="43"/>
      <c r="E16" s="57"/>
      <c r="F16" s="3"/>
      <c r="G16" s="40"/>
      <c r="H16" s="40"/>
      <c r="I16" s="40"/>
      <c r="J16" s="41"/>
      <c r="K16" s="40"/>
      <c r="L16" s="40"/>
      <c r="M16" s="40"/>
      <c r="N16" s="42"/>
      <c r="Q16" s="12"/>
    </row>
    <row r="17" ht="14.25">
      <c r="Q17" s="12"/>
    </row>
    <row r="18" spans="2:17" ht="14.25">
      <c r="B18" s="28"/>
      <c r="Q18" s="12"/>
    </row>
    <row r="19" spans="2:17" ht="14.25">
      <c r="B19" s="28"/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</sheetData>
  <sheetProtection/>
  <mergeCells count="4">
    <mergeCell ref="G2:I2"/>
    <mergeCell ref="H6:I6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3"/>
  <sheetViews>
    <sheetView showGridLines="0" view="pageBreakPreview" zoomScale="80" zoomScaleNormal="93" zoomScaleSheetLayoutView="80" zoomScalePageLayoutView="85" workbookViewId="0" topLeftCell="A1">
      <selection activeCell="N11" sqref="N11"/>
    </sheetView>
  </sheetViews>
  <sheetFormatPr defaultColWidth="9.125" defaultRowHeight="12.75"/>
  <cols>
    <col min="1" max="1" width="5.125" style="12" customWidth="1"/>
    <col min="2" max="2" width="39.00390625" style="12" customWidth="1"/>
    <col min="3" max="3" width="17.875" style="12" customWidth="1"/>
    <col min="4" max="4" width="23.25390625" style="12" customWidth="1"/>
    <col min="5" max="5" width="10.50390625" style="13" customWidth="1"/>
    <col min="6" max="6" width="8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21.37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DFP.271.234.2018.LS</v>
      </c>
      <c r="M1" s="97" t="s">
        <v>62</v>
      </c>
      <c r="N1" s="97"/>
      <c r="R1" s="28"/>
      <c r="S1" s="28"/>
    </row>
    <row r="2" spans="7:14" ht="14.25">
      <c r="G2" s="87"/>
      <c r="H2" s="87"/>
      <c r="I2" s="87"/>
      <c r="M2" s="97" t="s">
        <v>69</v>
      </c>
      <c r="N2" s="97"/>
    </row>
    <row r="3" ht="14.25">
      <c r="M3" s="29"/>
    </row>
    <row r="4" spans="2:16" ht="14.25">
      <c r="B4" s="19" t="s">
        <v>13</v>
      </c>
      <c r="C4" s="1">
        <v>11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5">
        <f>SUM(N11:N12)</f>
        <v>0</v>
      </c>
      <c r="I6" s="96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84" customHeight="1">
      <c r="A10" s="1" t="s">
        <v>44</v>
      </c>
      <c r="B10" s="1" t="s">
        <v>14</v>
      </c>
      <c r="C10" s="1" t="s">
        <v>79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Pojemność / 
Postać /Opakowanie</v>
      </c>
      <c r="H10" s="1" t="s">
        <v>83</v>
      </c>
      <c r="I10" s="1" t="str">
        <f>B10</f>
        <v>Skład</v>
      </c>
      <c r="J10" s="1" t="s">
        <v>175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63" customHeight="1">
      <c r="A11" s="8" t="s">
        <v>1</v>
      </c>
      <c r="B11" s="60" t="s">
        <v>128</v>
      </c>
      <c r="C11" s="61" t="s">
        <v>129</v>
      </c>
      <c r="D11" s="61" t="s">
        <v>130</v>
      </c>
      <c r="E11" s="62">
        <v>250</v>
      </c>
      <c r="F11" s="36" t="s">
        <v>47</v>
      </c>
      <c r="G11" s="37" t="s">
        <v>132</v>
      </c>
      <c r="H11" s="37"/>
      <c r="I11" s="37"/>
      <c r="J11" s="46" t="s">
        <v>72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63" customHeight="1">
      <c r="A12" s="8" t="s">
        <v>2</v>
      </c>
      <c r="B12" s="63" t="s">
        <v>128</v>
      </c>
      <c r="C12" s="64" t="s">
        <v>131</v>
      </c>
      <c r="D12" s="64" t="s">
        <v>130</v>
      </c>
      <c r="E12" s="65">
        <v>150</v>
      </c>
      <c r="F12" s="36" t="s">
        <v>47</v>
      </c>
      <c r="G12" s="37" t="s">
        <v>132</v>
      </c>
      <c r="H12" s="37"/>
      <c r="I12" s="37"/>
      <c r="J12" s="46" t="s">
        <v>72</v>
      </c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0:16" ht="14.25">
      <c r="J13" s="49"/>
      <c r="K13" s="52"/>
      <c r="L13" s="52"/>
      <c r="M13" s="52"/>
      <c r="N13" s="54"/>
      <c r="P13" s="12"/>
    </row>
    <row r="14" spans="2:16" ht="12.75" customHeight="1">
      <c r="B14" s="87" t="s">
        <v>127</v>
      </c>
      <c r="C14" s="87"/>
      <c r="D14" s="87"/>
      <c r="E14" s="87"/>
      <c r="F14" s="87"/>
      <c r="P14" s="12"/>
    </row>
    <row r="15" s="28" customFormat="1" ht="14.25">
      <c r="E15" s="55"/>
    </row>
    <row r="16" spans="2:6" s="28" customFormat="1" ht="32.25" customHeight="1">
      <c r="B16" s="91"/>
      <c r="C16" s="98"/>
      <c r="D16" s="98"/>
      <c r="E16" s="98"/>
      <c r="F16" s="98"/>
    </row>
    <row r="17" s="28" customFormat="1" ht="14.25">
      <c r="E17" s="55"/>
    </row>
    <row r="18" ht="14.25">
      <c r="P18" s="12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  <row r="83" ht="14.25">
      <c r="P83" s="12"/>
    </row>
  </sheetData>
  <sheetProtection/>
  <mergeCells count="6">
    <mergeCell ref="M1:N1"/>
    <mergeCell ref="G2:I2"/>
    <mergeCell ref="M2:N2"/>
    <mergeCell ref="H6:I6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3"/>
  <sheetViews>
    <sheetView showGridLines="0" view="pageBreakPreview" zoomScale="80" zoomScaleNormal="93" zoomScaleSheetLayoutView="80" zoomScalePageLayoutView="85" workbookViewId="0" topLeftCell="A2">
      <selection activeCell="N11" sqref="N11"/>
    </sheetView>
  </sheetViews>
  <sheetFormatPr defaultColWidth="9.125" defaultRowHeight="12.75"/>
  <cols>
    <col min="1" max="1" width="5.125" style="12" customWidth="1"/>
    <col min="2" max="2" width="36.00390625" style="12" customWidth="1"/>
    <col min="3" max="3" width="20.25390625" style="12" customWidth="1"/>
    <col min="4" max="4" width="23.25390625" style="12" customWidth="1"/>
    <col min="5" max="5" width="10.50390625" style="13" customWidth="1"/>
    <col min="6" max="6" width="8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21.37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DFP.271.234.2018.LS</v>
      </c>
      <c r="M1" s="97" t="s">
        <v>62</v>
      </c>
      <c r="N1" s="97"/>
      <c r="R1" s="28"/>
      <c r="S1" s="28"/>
    </row>
    <row r="2" spans="7:14" ht="14.25">
      <c r="G2" s="87"/>
      <c r="H2" s="87"/>
      <c r="I2" s="87"/>
      <c r="M2" s="97" t="s">
        <v>69</v>
      </c>
      <c r="N2" s="97"/>
    </row>
    <row r="3" ht="14.25">
      <c r="M3" s="29"/>
    </row>
    <row r="4" spans="2:16" ht="14.25">
      <c r="B4" s="19" t="s">
        <v>13</v>
      </c>
      <c r="C4" s="1">
        <v>12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5">
        <f>SUM(N11:N12)</f>
        <v>0</v>
      </c>
      <c r="I6" s="96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84" customHeight="1">
      <c r="A10" s="1" t="s">
        <v>44</v>
      </c>
      <c r="B10" s="1" t="s">
        <v>14</v>
      </c>
      <c r="C10" s="1" t="s">
        <v>135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Wymiary / 
Postać /Opakowanie</v>
      </c>
      <c r="H10" s="1" t="s">
        <v>83</v>
      </c>
      <c r="I10" s="1" t="str">
        <f>B10</f>
        <v>Skład</v>
      </c>
      <c r="J10" s="1" t="s">
        <v>175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96" customHeight="1">
      <c r="A11" s="8" t="s">
        <v>1</v>
      </c>
      <c r="B11" s="60" t="s">
        <v>141</v>
      </c>
      <c r="C11" s="61" t="s">
        <v>142</v>
      </c>
      <c r="D11" s="61" t="s">
        <v>130</v>
      </c>
      <c r="E11" s="62">
        <v>500</v>
      </c>
      <c r="F11" s="36" t="s">
        <v>47</v>
      </c>
      <c r="G11" s="37" t="s">
        <v>144</v>
      </c>
      <c r="H11" s="37"/>
      <c r="I11" s="37"/>
      <c r="J11" s="46" t="s">
        <v>72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63" customHeight="1">
      <c r="A12" s="8" t="s">
        <v>2</v>
      </c>
      <c r="B12" s="63" t="s">
        <v>141</v>
      </c>
      <c r="C12" s="64" t="s">
        <v>143</v>
      </c>
      <c r="D12" s="64" t="s">
        <v>130</v>
      </c>
      <c r="E12" s="65">
        <v>750</v>
      </c>
      <c r="F12" s="36" t="s">
        <v>47</v>
      </c>
      <c r="G12" s="37" t="s">
        <v>144</v>
      </c>
      <c r="H12" s="37"/>
      <c r="I12" s="37"/>
      <c r="J12" s="46" t="s">
        <v>72</v>
      </c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0:16" ht="14.25">
      <c r="J13" s="49"/>
      <c r="K13" s="52"/>
      <c r="L13" s="52"/>
      <c r="M13" s="52"/>
      <c r="N13" s="54"/>
      <c r="P13" s="12"/>
    </row>
    <row r="14" spans="2:16" ht="16.5" customHeight="1">
      <c r="B14" s="87" t="s">
        <v>127</v>
      </c>
      <c r="C14" s="87"/>
      <c r="D14" s="87"/>
      <c r="E14" s="87"/>
      <c r="F14" s="87"/>
      <c r="P14" s="12"/>
    </row>
    <row r="15" s="28" customFormat="1" ht="14.25">
      <c r="E15" s="55"/>
    </row>
    <row r="16" spans="2:6" s="28" customFormat="1" ht="32.25" customHeight="1">
      <c r="B16" s="91"/>
      <c r="C16" s="98"/>
      <c r="D16" s="98"/>
      <c r="E16" s="98"/>
      <c r="F16" s="98"/>
    </row>
    <row r="17" s="28" customFormat="1" ht="14.25">
      <c r="E17" s="55"/>
    </row>
    <row r="18" ht="14.25">
      <c r="P18" s="12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  <row r="83" ht="14.25">
      <c r="P83" s="12"/>
    </row>
  </sheetData>
  <sheetProtection/>
  <mergeCells count="6">
    <mergeCell ref="M1:N1"/>
    <mergeCell ref="G2:I2"/>
    <mergeCell ref="M2:N2"/>
    <mergeCell ref="H6:I6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8"/>
  <sheetViews>
    <sheetView showGridLines="0" view="pageBreakPreview" zoomScale="80" zoomScaleNormal="93" zoomScaleSheetLayoutView="80" zoomScalePageLayoutView="85" workbookViewId="0" topLeftCell="B1">
      <selection activeCell="N11" sqref="N11"/>
    </sheetView>
  </sheetViews>
  <sheetFormatPr defaultColWidth="9.125" defaultRowHeight="12.75"/>
  <cols>
    <col min="1" max="1" width="5.125" style="12" customWidth="1"/>
    <col min="2" max="2" width="37.50390625" style="12" customWidth="1"/>
    <col min="3" max="3" width="20.50390625" style="12" customWidth="1"/>
    <col min="4" max="4" width="27.25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21.37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DFP.271.234.2018.LS</v>
      </c>
      <c r="M1" s="97" t="s">
        <v>62</v>
      </c>
      <c r="N1" s="97"/>
      <c r="R1" s="28"/>
      <c r="S1" s="28"/>
    </row>
    <row r="2" spans="7:14" ht="14.25">
      <c r="G2" s="87"/>
      <c r="H2" s="87"/>
      <c r="I2" s="87"/>
      <c r="M2" s="97" t="s">
        <v>69</v>
      </c>
      <c r="N2" s="97"/>
    </row>
    <row r="3" ht="14.25">
      <c r="M3" s="29"/>
    </row>
    <row r="4" spans="2:16" ht="14.25">
      <c r="B4" s="19" t="s">
        <v>13</v>
      </c>
      <c r="C4" s="1">
        <v>13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5">
        <f>SUM(N11:N17)</f>
        <v>0</v>
      </c>
      <c r="I6" s="96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95.25" customHeight="1">
      <c r="A10" s="1" t="s">
        <v>44</v>
      </c>
      <c r="B10" s="1" t="s">
        <v>14</v>
      </c>
      <c r="C10" s="1" t="s">
        <v>164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Pojemność (dot. poz. 1-2);
Wymiary (dot poz. 3-7) / 
Postać /Opakowanie</v>
      </c>
      <c r="H10" s="1" t="s">
        <v>83</v>
      </c>
      <c r="I10" s="1" t="str">
        <f>B10</f>
        <v>Skład</v>
      </c>
      <c r="J10" s="1" t="s">
        <v>175</v>
      </c>
      <c r="K10" s="1" t="s">
        <v>165</v>
      </c>
      <c r="L10" s="1" t="s">
        <v>37</v>
      </c>
      <c r="M10" s="1" t="s">
        <v>38</v>
      </c>
      <c r="N10" s="1" t="s">
        <v>16</v>
      </c>
    </row>
    <row r="11" spans="1:14" ht="114" customHeight="1">
      <c r="A11" s="8" t="s">
        <v>1</v>
      </c>
      <c r="B11" s="60" t="s">
        <v>145</v>
      </c>
      <c r="C11" s="61" t="s">
        <v>146</v>
      </c>
      <c r="D11" s="61" t="s">
        <v>147</v>
      </c>
      <c r="E11" s="62">
        <v>120</v>
      </c>
      <c r="F11" s="36" t="s">
        <v>47</v>
      </c>
      <c r="G11" s="37" t="s">
        <v>132</v>
      </c>
      <c r="H11" s="37"/>
      <c r="I11" s="37"/>
      <c r="J11" s="46" t="s">
        <v>72</v>
      </c>
      <c r="K11" s="46"/>
      <c r="L11" s="46" t="str">
        <f aca="true" t="shared" si="0" ref="L11:L17">IF(K11=0,"0,00",IF(K11&gt;0,ROUND(E11/K11,2)))</f>
        <v>0,00</v>
      </c>
      <c r="M11" s="46"/>
      <c r="N11" s="48">
        <f aca="true" t="shared" si="1" ref="N11:N17">ROUND(L11*ROUND(M11,2),2)</f>
        <v>0</v>
      </c>
    </row>
    <row r="12" spans="1:14" ht="114" customHeight="1">
      <c r="A12" s="8" t="s">
        <v>2</v>
      </c>
      <c r="B12" s="63" t="s">
        <v>148</v>
      </c>
      <c r="C12" s="64" t="s">
        <v>76</v>
      </c>
      <c r="D12" s="64" t="s">
        <v>149</v>
      </c>
      <c r="E12" s="65">
        <v>150</v>
      </c>
      <c r="F12" s="36" t="s">
        <v>47</v>
      </c>
      <c r="G12" s="37" t="s">
        <v>132</v>
      </c>
      <c r="H12" s="37"/>
      <c r="I12" s="37"/>
      <c r="J12" s="46" t="s">
        <v>72</v>
      </c>
      <c r="K12" s="46"/>
      <c r="L12" s="46" t="str">
        <f t="shared" si="0"/>
        <v>0,00</v>
      </c>
      <c r="M12" s="46"/>
      <c r="N12" s="48">
        <f t="shared" si="1"/>
        <v>0</v>
      </c>
    </row>
    <row r="13" spans="1:14" ht="198.75" customHeight="1">
      <c r="A13" s="8" t="s">
        <v>3</v>
      </c>
      <c r="B13" s="63" t="s">
        <v>150</v>
      </c>
      <c r="C13" s="64" t="s">
        <v>151</v>
      </c>
      <c r="D13" s="64" t="s">
        <v>152</v>
      </c>
      <c r="E13" s="65">
        <v>125</v>
      </c>
      <c r="F13" s="36" t="s">
        <v>163</v>
      </c>
      <c r="G13" s="37" t="s">
        <v>144</v>
      </c>
      <c r="H13" s="37"/>
      <c r="I13" s="37"/>
      <c r="J13" s="46" t="s">
        <v>72</v>
      </c>
      <c r="K13" s="46"/>
      <c r="L13" s="46" t="str">
        <f>IF(K13=0,"0,00",IF(K13&gt;0,ROUND(E13/K13,2)))</f>
        <v>0,00</v>
      </c>
      <c r="M13" s="46"/>
      <c r="N13" s="48">
        <f>ROUND(L13*ROUND(M13,2),2)</f>
        <v>0</v>
      </c>
    </row>
    <row r="14" spans="1:14" ht="185.25" customHeight="1">
      <c r="A14" s="8" t="s">
        <v>4</v>
      </c>
      <c r="B14" s="63" t="s">
        <v>153</v>
      </c>
      <c r="C14" s="64" t="s">
        <v>154</v>
      </c>
      <c r="D14" s="64" t="s">
        <v>155</v>
      </c>
      <c r="E14" s="65">
        <v>15</v>
      </c>
      <c r="F14" s="36" t="s">
        <v>163</v>
      </c>
      <c r="G14" s="37" t="s">
        <v>144</v>
      </c>
      <c r="H14" s="37"/>
      <c r="I14" s="37"/>
      <c r="J14" s="46" t="s">
        <v>72</v>
      </c>
      <c r="K14" s="46"/>
      <c r="L14" s="46" t="str">
        <f>IF(K14=0,"0,00",IF(K14&gt;0,ROUND(E14/K14,2)))</f>
        <v>0,00</v>
      </c>
      <c r="M14" s="46"/>
      <c r="N14" s="48">
        <f>ROUND(L14*ROUND(M14,2),2)</f>
        <v>0</v>
      </c>
    </row>
    <row r="15" spans="1:14" ht="201" customHeight="1">
      <c r="A15" s="8" t="s">
        <v>39</v>
      </c>
      <c r="B15" s="63" t="s">
        <v>156</v>
      </c>
      <c r="C15" s="64" t="s">
        <v>151</v>
      </c>
      <c r="D15" s="64" t="s">
        <v>152</v>
      </c>
      <c r="E15" s="65">
        <v>60</v>
      </c>
      <c r="F15" s="36" t="s">
        <v>163</v>
      </c>
      <c r="G15" s="37" t="s">
        <v>144</v>
      </c>
      <c r="H15" s="37"/>
      <c r="I15" s="37"/>
      <c r="J15" s="46" t="s">
        <v>72</v>
      </c>
      <c r="K15" s="46"/>
      <c r="L15" s="46" t="str">
        <f>IF(K15=0,"0,00",IF(K15&gt;0,ROUND(E15/K15,2)))</f>
        <v>0,00</v>
      </c>
      <c r="M15" s="46"/>
      <c r="N15" s="48">
        <f>ROUND(L15*ROUND(M15,2),2)</f>
        <v>0</v>
      </c>
    </row>
    <row r="16" spans="1:14" ht="199.5" customHeight="1">
      <c r="A16" s="8" t="s">
        <v>46</v>
      </c>
      <c r="B16" s="63" t="s">
        <v>157</v>
      </c>
      <c r="C16" s="64" t="s">
        <v>154</v>
      </c>
      <c r="D16" s="64" t="s">
        <v>158</v>
      </c>
      <c r="E16" s="65">
        <v>15</v>
      </c>
      <c r="F16" s="36" t="s">
        <v>163</v>
      </c>
      <c r="G16" s="37" t="s">
        <v>144</v>
      </c>
      <c r="H16" s="37"/>
      <c r="I16" s="37"/>
      <c r="J16" s="46" t="s">
        <v>72</v>
      </c>
      <c r="K16" s="46"/>
      <c r="L16" s="46" t="str">
        <f>IF(K16=0,"0,00",IF(K16&gt;0,ROUND(E16/K16,2)))</f>
        <v>0,00</v>
      </c>
      <c r="M16" s="46"/>
      <c r="N16" s="48">
        <f>ROUND(L16*ROUND(M16,2),2)</f>
        <v>0</v>
      </c>
    </row>
    <row r="17" spans="1:14" ht="120" customHeight="1">
      <c r="A17" s="8" t="s">
        <v>5</v>
      </c>
      <c r="B17" s="63" t="s">
        <v>170</v>
      </c>
      <c r="C17" s="64" t="s">
        <v>159</v>
      </c>
      <c r="D17" s="64" t="s">
        <v>160</v>
      </c>
      <c r="E17" s="65">
        <v>30</v>
      </c>
      <c r="F17" s="36" t="s">
        <v>163</v>
      </c>
      <c r="G17" s="37" t="s">
        <v>144</v>
      </c>
      <c r="H17" s="37"/>
      <c r="I17" s="37"/>
      <c r="J17" s="46" t="s">
        <v>72</v>
      </c>
      <c r="K17" s="46"/>
      <c r="L17" s="46" t="str">
        <f t="shared" si="0"/>
        <v>0,00</v>
      </c>
      <c r="M17" s="46"/>
      <c r="N17" s="48">
        <f t="shared" si="1"/>
        <v>0</v>
      </c>
    </row>
    <row r="18" spans="10:16" ht="14.25">
      <c r="J18" s="49"/>
      <c r="K18" s="52"/>
      <c r="L18" s="52"/>
      <c r="M18" s="52"/>
      <c r="N18" s="54"/>
      <c r="P18" s="12"/>
    </row>
    <row r="19" spans="2:16" ht="48.75" customHeight="1">
      <c r="B19" s="87" t="s">
        <v>179</v>
      </c>
      <c r="C19" s="87"/>
      <c r="D19" s="87"/>
      <c r="E19" s="87"/>
      <c r="F19" s="87"/>
      <c r="P19" s="12"/>
    </row>
    <row r="20" s="28" customFormat="1" ht="14.25">
      <c r="E20" s="55"/>
    </row>
    <row r="21" spans="2:6" s="28" customFormat="1" ht="32.25" customHeight="1">
      <c r="B21" s="91"/>
      <c r="C21" s="98"/>
      <c r="D21" s="98"/>
      <c r="E21" s="98"/>
      <c r="F21" s="98"/>
    </row>
    <row r="22" s="28" customFormat="1" ht="14.25">
      <c r="E22" s="55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  <row r="83" ht="14.25">
      <c r="P83" s="12"/>
    </row>
    <row r="84" ht="14.25">
      <c r="P84" s="12"/>
    </row>
    <row r="85" ht="14.25">
      <c r="P85" s="12"/>
    </row>
    <row r="86" ht="14.25">
      <c r="P86" s="12"/>
    </row>
    <row r="87" ht="14.25">
      <c r="P87" s="12"/>
    </row>
    <row r="88" ht="14.25">
      <c r="P88" s="12"/>
    </row>
  </sheetData>
  <sheetProtection/>
  <mergeCells count="6">
    <mergeCell ref="M1:N1"/>
    <mergeCell ref="G2:I2"/>
    <mergeCell ref="M2:N2"/>
    <mergeCell ref="H6:I6"/>
    <mergeCell ref="B19:F19"/>
    <mergeCell ref="B21:F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tabSelected="1" view="pageBreakPreview" zoomScale="80" zoomScaleNormal="93" zoomScaleSheetLayoutView="80" zoomScalePageLayoutView="80" workbookViewId="0" topLeftCell="A1">
      <selection activeCell="N11" sqref="N11"/>
    </sheetView>
  </sheetViews>
  <sheetFormatPr defaultColWidth="9.125" defaultRowHeight="12.75"/>
  <cols>
    <col min="1" max="1" width="5.125" style="12" customWidth="1"/>
    <col min="2" max="2" width="29.50390625" style="12" customWidth="1"/>
    <col min="3" max="3" width="15.375" style="12" customWidth="1"/>
    <col min="4" max="4" width="23.125" style="12" customWidth="1"/>
    <col min="5" max="5" width="10.50390625" style="13" customWidth="1"/>
    <col min="6" max="6" width="14.75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1" width="15.375" style="12" hidden="1" customWidth="1"/>
    <col min="12" max="13" width="15.375" style="12" customWidth="1"/>
    <col min="14" max="14" width="21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DFP.271.234.2018.LS</v>
      </c>
      <c r="M1" s="97" t="s">
        <v>62</v>
      </c>
      <c r="N1" s="97"/>
      <c r="S1" s="28"/>
      <c r="T1" s="28"/>
    </row>
    <row r="2" spans="7:14" ht="14.25">
      <c r="G2" s="87"/>
      <c r="H2" s="87"/>
      <c r="I2" s="87"/>
      <c r="M2" s="97" t="s">
        <v>69</v>
      </c>
      <c r="N2" s="97"/>
    </row>
    <row r="3" ht="14.25">
      <c r="N3" s="29"/>
    </row>
    <row r="4" spans="2:17" ht="14.25">
      <c r="B4" s="19" t="s">
        <v>13</v>
      </c>
      <c r="C4" s="1">
        <v>14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5">
        <f>SUM(N11:N11)</f>
        <v>0</v>
      </c>
      <c r="I6" s="96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135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Wymiary / 
Postać /Opakowanie</v>
      </c>
      <c r="H10" s="1" t="s">
        <v>83</v>
      </c>
      <c r="I10" s="1" t="str">
        <f>B10</f>
        <v>Skład</v>
      </c>
      <c r="J10" s="1" t="s">
        <v>175</v>
      </c>
      <c r="K10" s="74"/>
      <c r="L10" s="56" t="s">
        <v>181</v>
      </c>
      <c r="M10" s="56" t="s">
        <v>74</v>
      </c>
      <c r="N10" s="1" t="s">
        <v>16</v>
      </c>
    </row>
    <row r="11" spans="1:14" ht="104.25" customHeight="1">
      <c r="A11" s="45" t="s">
        <v>1</v>
      </c>
      <c r="B11" s="70" t="s">
        <v>133</v>
      </c>
      <c r="C11" s="71" t="s">
        <v>169</v>
      </c>
      <c r="D11" s="66" t="s">
        <v>134</v>
      </c>
      <c r="E11" s="69">
        <v>2400</v>
      </c>
      <c r="F11" s="59" t="s">
        <v>180</v>
      </c>
      <c r="G11" s="46" t="s">
        <v>136</v>
      </c>
      <c r="H11" s="46"/>
      <c r="I11" s="46"/>
      <c r="J11" s="47"/>
      <c r="K11" s="46"/>
      <c r="L11" s="46"/>
      <c r="M11" s="46"/>
      <c r="N11" s="48">
        <f>ROUND(L11*ROUND(M11,2),2)</f>
        <v>0</v>
      </c>
    </row>
    <row r="12" spans="1:17" ht="14.25">
      <c r="A12" s="49"/>
      <c r="B12" s="50"/>
      <c r="C12" s="50"/>
      <c r="D12" s="50"/>
      <c r="E12" s="51"/>
      <c r="F12" s="49"/>
      <c r="G12" s="52"/>
      <c r="H12" s="52"/>
      <c r="I12" s="52"/>
      <c r="J12" s="53"/>
      <c r="K12" s="52"/>
      <c r="L12" s="52"/>
      <c r="M12" s="52"/>
      <c r="N12" s="54"/>
      <c r="Q12" s="12"/>
    </row>
    <row r="13" spans="1:17" ht="14.25">
      <c r="A13" s="3"/>
      <c r="B13" s="58"/>
      <c r="C13" s="43"/>
      <c r="D13" s="43"/>
      <c r="E13" s="57"/>
      <c r="F13" s="3"/>
      <c r="G13" s="40"/>
      <c r="H13" s="40"/>
      <c r="I13" s="40"/>
      <c r="J13" s="41"/>
      <c r="K13" s="40"/>
      <c r="L13" s="40"/>
      <c r="M13" s="40"/>
      <c r="N13" s="42"/>
      <c r="Q13" s="12"/>
    </row>
    <row r="14" spans="1:17" ht="14.25">
      <c r="A14" s="3"/>
      <c r="B14" s="43"/>
      <c r="C14" s="43"/>
      <c r="D14" s="43"/>
      <c r="E14" s="57"/>
      <c r="F14" s="3"/>
      <c r="G14" s="40"/>
      <c r="H14" s="40"/>
      <c r="I14" s="40"/>
      <c r="J14" s="41"/>
      <c r="K14" s="40"/>
      <c r="L14" s="40"/>
      <c r="M14" s="40"/>
      <c r="N14" s="42"/>
      <c r="Q14" s="12"/>
    </row>
    <row r="15" spans="1:17" ht="14.25">
      <c r="A15" s="3"/>
      <c r="B15" s="43"/>
      <c r="C15" s="43"/>
      <c r="D15" s="43"/>
      <c r="E15" s="57"/>
      <c r="F15" s="3"/>
      <c r="G15" s="40"/>
      <c r="H15" s="40"/>
      <c r="I15" s="40"/>
      <c r="J15" s="41"/>
      <c r="K15" s="40"/>
      <c r="L15" s="40"/>
      <c r="M15" s="40"/>
      <c r="N15" s="42"/>
      <c r="Q15" s="12"/>
    </row>
    <row r="16" spans="1:17" ht="14.25">
      <c r="A16" s="3"/>
      <c r="B16" s="43"/>
      <c r="C16" s="43"/>
      <c r="D16" s="43"/>
      <c r="E16" s="57"/>
      <c r="F16" s="3"/>
      <c r="G16" s="40"/>
      <c r="H16" s="40"/>
      <c r="I16" s="40"/>
      <c r="J16" s="41"/>
      <c r="K16" s="40"/>
      <c r="L16" s="40"/>
      <c r="M16" s="40"/>
      <c r="N16" s="42"/>
      <c r="Q16" s="12"/>
    </row>
    <row r="17" ht="14.25">
      <c r="Q17" s="12"/>
    </row>
    <row r="18" spans="2:17" ht="14.25">
      <c r="B18" s="28"/>
      <c r="Q18" s="12"/>
    </row>
    <row r="19" spans="2:17" ht="14.25">
      <c r="B19" s="28"/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spans="6:17" ht="14.25">
      <c r="F24" s="73"/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</sheetData>
  <sheetProtection/>
  <mergeCells count="4">
    <mergeCell ref="M1:N1"/>
    <mergeCell ref="G2:I2"/>
    <mergeCell ref="M2:N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8"/>
  <sheetViews>
    <sheetView showGridLines="0" view="pageBreakPreview" zoomScale="80" zoomScaleNormal="93" zoomScaleSheetLayoutView="80" zoomScalePageLayoutView="85" workbookViewId="0" topLeftCell="A1">
      <selection activeCell="F22" sqref="F22"/>
    </sheetView>
  </sheetViews>
  <sheetFormatPr defaultColWidth="9.125" defaultRowHeight="12.75"/>
  <cols>
    <col min="1" max="1" width="5.125" style="12" customWidth="1"/>
    <col min="2" max="2" width="25.25390625" style="12" customWidth="1"/>
    <col min="3" max="3" width="24.125" style="12" customWidth="1"/>
    <col min="4" max="4" width="24.625" style="12" customWidth="1"/>
    <col min="5" max="5" width="10.50390625" style="13" customWidth="1"/>
    <col min="6" max="6" width="7.75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17.503906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DFP.271.234.2018.LS</v>
      </c>
      <c r="M1" s="94" t="s">
        <v>62</v>
      </c>
      <c r="N1" s="94"/>
      <c r="R1" s="28"/>
      <c r="S1" s="28"/>
    </row>
    <row r="2" spans="7:14" ht="14.25">
      <c r="G2" s="87"/>
      <c r="H2" s="87"/>
      <c r="I2" s="87"/>
      <c r="M2" s="94" t="s">
        <v>69</v>
      </c>
      <c r="N2" s="94"/>
    </row>
    <row r="3" ht="14.25">
      <c r="M3" s="29"/>
    </row>
    <row r="4" spans="2:16" ht="14.25">
      <c r="B4" s="19" t="s">
        <v>13</v>
      </c>
      <c r="C4" s="1">
        <v>1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5">
        <f>SUM(N11:N11)</f>
        <v>0</v>
      </c>
      <c r="I6" s="96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70</v>
      </c>
      <c r="E10" s="35" t="s">
        <v>68</v>
      </c>
      <c r="F10" s="36"/>
      <c r="G10" s="1" t="str">
        <f>"Nazwa handlowa /
"&amp;C10&amp;" / 
"&amp;D10</f>
        <v>Nazwa handlowa /
Dawka / 
Postać/ 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63" customHeight="1">
      <c r="A11" s="8" t="s">
        <v>1</v>
      </c>
      <c r="B11" s="66" t="s">
        <v>87</v>
      </c>
      <c r="C11" s="64" t="s">
        <v>88</v>
      </c>
      <c r="D11" s="64" t="s">
        <v>89</v>
      </c>
      <c r="E11" s="65">
        <v>5600</v>
      </c>
      <c r="F11" s="8" t="s">
        <v>47</v>
      </c>
      <c r="G11" s="37" t="s">
        <v>71</v>
      </c>
      <c r="H11" s="37"/>
      <c r="I11" s="37"/>
      <c r="J11" s="37" t="s">
        <v>72</v>
      </c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0:16" ht="14.25">
      <c r="J12" s="49"/>
      <c r="K12" s="52"/>
      <c r="L12" s="52"/>
      <c r="M12" s="52"/>
      <c r="N12" s="54"/>
      <c r="P12" s="12"/>
    </row>
    <row r="13" ht="14.25">
      <c r="P13" s="12"/>
    </row>
    <row r="14" ht="14.25">
      <c r="P14" s="12"/>
    </row>
    <row r="15" ht="14.25">
      <c r="P15" s="12"/>
    </row>
    <row r="16" ht="14.25">
      <c r="P16" s="12"/>
    </row>
    <row r="17" ht="14.25">
      <c r="P17" s="12"/>
    </row>
    <row r="18" ht="14.25">
      <c r="P18" s="12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</sheetData>
  <sheetProtection/>
  <mergeCells count="4">
    <mergeCell ref="M1:N1"/>
    <mergeCell ref="M2:N2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3"/>
  <sheetViews>
    <sheetView showGridLines="0" view="pageBreakPreview" zoomScale="80" zoomScaleNormal="93" zoomScaleSheetLayoutView="80" zoomScalePageLayoutView="85" workbookViewId="0" topLeftCell="A1">
      <selection activeCell="H6" sqref="H6:I6"/>
    </sheetView>
  </sheetViews>
  <sheetFormatPr defaultColWidth="9.125" defaultRowHeight="12.75"/>
  <cols>
    <col min="1" max="1" width="5.125" style="12" customWidth="1"/>
    <col min="2" max="2" width="21.625" style="12" customWidth="1"/>
    <col min="3" max="3" width="24.125" style="12" customWidth="1"/>
    <col min="4" max="4" width="24.625" style="12" customWidth="1"/>
    <col min="5" max="5" width="10.50390625" style="13" customWidth="1"/>
    <col min="6" max="6" width="8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19.1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DFP.271.234.2018.LS</v>
      </c>
      <c r="M1" s="97" t="s">
        <v>62</v>
      </c>
      <c r="N1" s="97"/>
      <c r="R1" s="28"/>
      <c r="S1" s="28"/>
    </row>
    <row r="2" spans="7:14" ht="14.25">
      <c r="G2" s="87"/>
      <c r="H2" s="87"/>
      <c r="I2" s="87"/>
      <c r="M2" s="97" t="s">
        <v>69</v>
      </c>
      <c r="N2" s="97"/>
    </row>
    <row r="3" ht="14.25">
      <c r="M3" s="29"/>
    </row>
    <row r="4" spans="2:16" ht="14.25">
      <c r="B4" s="19" t="s">
        <v>13</v>
      </c>
      <c r="C4" s="1">
        <v>2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5">
        <f>SUM(N11:N12)</f>
        <v>0</v>
      </c>
      <c r="I6" s="96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70</v>
      </c>
      <c r="E10" s="35" t="s">
        <v>68</v>
      </c>
      <c r="F10" s="36"/>
      <c r="G10" s="1" t="str">
        <f>"Nazwa handlowa /
"&amp;C10&amp;" / 
"&amp;D10</f>
        <v>Nazwa handlowa /
Dawka / 
Postać/ 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63" customHeight="1">
      <c r="A11" s="8" t="s">
        <v>1</v>
      </c>
      <c r="B11" s="60" t="s">
        <v>90</v>
      </c>
      <c r="C11" s="61" t="s">
        <v>91</v>
      </c>
      <c r="D11" s="61" t="s">
        <v>89</v>
      </c>
      <c r="E11" s="62">
        <v>14000</v>
      </c>
      <c r="F11" s="36" t="s">
        <v>47</v>
      </c>
      <c r="G11" s="37" t="s">
        <v>71</v>
      </c>
      <c r="H11" s="37"/>
      <c r="I11" s="37"/>
      <c r="J11" s="46" t="s">
        <v>72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63" customHeight="1">
      <c r="A12" s="8" t="s">
        <v>2</v>
      </c>
      <c r="B12" s="63" t="s">
        <v>90</v>
      </c>
      <c r="C12" s="64" t="s">
        <v>92</v>
      </c>
      <c r="D12" s="64" t="s">
        <v>89</v>
      </c>
      <c r="E12" s="65">
        <v>1400</v>
      </c>
      <c r="F12" s="36" t="s">
        <v>47</v>
      </c>
      <c r="G12" s="37" t="s">
        <v>71</v>
      </c>
      <c r="H12" s="37"/>
      <c r="I12" s="37"/>
      <c r="J12" s="46" t="s">
        <v>72</v>
      </c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0:16" ht="14.25">
      <c r="J13" s="49"/>
      <c r="K13" s="52"/>
      <c r="L13" s="52"/>
      <c r="M13" s="52"/>
      <c r="N13" s="54"/>
      <c r="P13" s="12"/>
    </row>
    <row r="14" spans="2:16" ht="76.5" customHeight="1">
      <c r="B14" s="87" t="s">
        <v>93</v>
      </c>
      <c r="C14" s="87"/>
      <c r="D14" s="87"/>
      <c r="E14" s="87"/>
      <c r="F14" s="87"/>
      <c r="P14" s="12"/>
    </row>
    <row r="15" s="28" customFormat="1" ht="14.25">
      <c r="E15" s="55"/>
    </row>
    <row r="16" spans="2:6" s="28" customFormat="1" ht="32.25" customHeight="1">
      <c r="B16" s="91"/>
      <c r="C16" s="98"/>
      <c r="D16" s="98"/>
      <c r="E16" s="98"/>
      <c r="F16" s="98"/>
    </row>
    <row r="17" s="28" customFormat="1" ht="14.25">
      <c r="E17" s="55"/>
    </row>
    <row r="18" ht="14.25">
      <c r="P18" s="12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  <row r="83" ht="14.25">
      <c r="P83" s="12"/>
    </row>
  </sheetData>
  <sheetProtection/>
  <mergeCells count="6">
    <mergeCell ref="M1:N1"/>
    <mergeCell ref="G2:I2"/>
    <mergeCell ref="M2:N2"/>
    <mergeCell ref="H6:I6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1"/>
  <sheetViews>
    <sheetView showGridLines="0" view="pageBreakPreview" zoomScale="80" zoomScaleNormal="93" zoomScaleSheetLayoutView="80" zoomScalePageLayoutView="80" workbookViewId="0" topLeftCell="A1">
      <selection activeCell="D30" sqref="D30"/>
    </sheetView>
  </sheetViews>
  <sheetFormatPr defaultColWidth="9.125" defaultRowHeight="12.75"/>
  <cols>
    <col min="1" max="1" width="5.125" style="12" customWidth="1"/>
    <col min="2" max="2" width="24.625" style="12" customWidth="1"/>
    <col min="3" max="3" width="12.125" style="12" customWidth="1"/>
    <col min="4" max="4" width="32.50390625" style="12" customWidth="1"/>
    <col min="5" max="5" width="10.50390625" style="13" customWidth="1"/>
    <col min="6" max="6" width="7.50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3" width="15.375" style="12" customWidth="1"/>
    <col min="14" max="14" width="18.7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16384" width="9.125" style="12" customWidth="1"/>
  </cols>
  <sheetData>
    <row r="1" spans="2:20" ht="14.25">
      <c r="B1" s="28" t="str">
        <f>'formularz oferty'!D4</f>
        <v>DFP.271.234.2018.LS</v>
      </c>
      <c r="M1" s="97" t="s">
        <v>62</v>
      </c>
      <c r="N1" s="97"/>
      <c r="S1" s="28"/>
      <c r="T1" s="28"/>
    </row>
    <row r="2" spans="7:14" ht="14.25">
      <c r="G2" s="87"/>
      <c r="H2" s="87"/>
      <c r="I2" s="87"/>
      <c r="M2" s="97" t="s">
        <v>69</v>
      </c>
      <c r="N2" s="97"/>
    </row>
    <row r="3" ht="14.25">
      <c r="N3" s="29"/>
    </row>
    <row r="4" spans="2:17" ht="14.25">
      <c r="B4" s="19" t="s">
        <v>13</v>
      </c>
      <c r="C4" s="1">
        <v>3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5">
        <f>SUM(N11:N11)</f>
        <v>0</v>
      </c>
      <c r="I6" s="96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70</v>
      </c>
      <c r="E10" s="35" t="s">
        <v>68</v>
      </c>
      <c r="F10" s="36"/>
      <c r="G10" s="1" t="str">
        <f>"Nazwa handlowa /
"&amp;C10&amp;" / 
"&amp;D10</f>
        <v>Nazwa handlowa /
Dawka / 
Postać/ 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72" customHeight="1">
      <c r="A11" s="45" t="s">
        <v>1</v>
      </c>
      <c r="B11" s="64" t="s">
        <v>94</v>
      </c>
      <c r="C11" s="64" t="s">
        <v>95</v>
      </c>
      <c r="D11" s="66" t="s">
        <v>96</v>
      </c>
      <c r="E11" s="67">
        <v>600</v>
      </c>
      <c r="F11" s="59" t="s">
        <v>47</v>
      </c>
      <c r="G11" s="46" t="s">
        <v>60</v>
      </c>
      <c r="H11" s="46"/>
      <c r="I11" s="46"/>
      <c r="J11" s="47"/>
      <c r="K11" s="46"/>
      <c r="L11" s="37" t="str">
        <f>IF(K11=0,"0,00",IF(K11&gt;0,ROUND(E11/K11,2)))</f>
        <v>0,00</v>
      </c>
      <c r="M11" s="46"/>
      <c r="N11" s="48">
        <f>ROUND(L11*ROUND(M11,2),2)</f>
        <v>0</v>
      </c>
    </row>
    <row r="12" spans="1:14" ht="18" customHeight="1">
      <c r="A12" s="49"/>
      <c r="B12" s="99"/>
      <c r="C12" s="100"/>
      <c r="D12" s="100"/>
      <c r="E12" s="51"/>
      <c r="F12" s="49"/>
      <c r="G12" s="52"/>
      <c r="H12" s="52"/>
      <c r="I12" s="52"/>
      <c r="J12" s="53"/>
      <c r="K12" s="52"/>
      <c r="L12" s="52"/>
      <c r="M12" s="52"/>
      <c r="N12" s="54"/>
    </row>
    <row r="13" ht="14.25">
      <c r="B13" s="28"/>
    </row>
    <row r="14" spans="2:17" ht="14.25">
      <c r="B14" s="28"/>
      <c r="Q14" s="12"/>
    </row>
    <row r="15" spans="2:17" ht="35.25" customHeight="1">
      <c r="B15" s="91"/>
      <c r="C15" s="98"/>
      <c r="D15" s="98"/>
      <c r="E15" s="98"/>
      <c r="F15" s="98"/>
      <c r="Q15" s="12"/>
    </row>
    <row r="16" ht="14.25">
      <c r="Q16" s="12"/>
    </row>
    <row r="17" ht="14.25"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</sheetData>
  <sheetProtection/>
  <mergeCells count="6">
    <mergeCell ref="G2:I2"/>
    <mergeCell ref="H6:I6"/>
    <mergeCell ref="B15:F15"/>
    <mergeCell ref="M1:N1"/>
    <mergeCell ref="M2:N2"/>
    <mergeCell ref="B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2"/>
  <sheetViews>
    <sheetView showGridLines="0" view="pageBreakPreview" zoomScale="80" zoomScaleNormal="93" zoomScaleSheetLayoutView="80" zoomScalePageLayoutView="85" workbookViewId="0" topLeftCell="A1">
      <selection activeCell="J11" sqref="J11"/>
    </sheetView>
  </sheetViews>
  <sheetFormatPr defaultColWidth="9.125" defaultRowHeight="12.75"/>
  <cols>
    <col min="1" max="1" width="5.125" style="12" customWidth="1"/>
    <col min="2" max="2" width="21.625" style="12" customWidth="1"/>
    <col min="3" max="3" width="24.125" style="12" customWidth="1"/>
    <col min="4" max="4" width="24.625" style="12" customWidth="1"/>
    <col min="5" max="5" width="10.50390625" style="13" customWidth="1"/>
    <col min="6" max="6" width="8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19.1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DFP.271.234.2018.LS</v>
      </c>
      <c r="M1" s="97" t="s">
        <v>62</v>
      </c>
      <c r="N1" s="97"/>
      <c r="R1" s="28"/>
      <c r="S1" s="28"/>
    </row>
    <row r="2" spans="7:14" ht="14.25">
      <c r="G2" s="87"/>
      <c r="H2" s="87"/>
      <c r="I2" s="87"/>
      <c r="M2" s="97" t="s">
        <v>69</v>
      </c>
      <c r="N2" s="97"/>
    </row>
    <row r="3" ht="14.25">
      <c r="M3" s="29"/>
    </row>
    <row r="4" spans="2:16" ht="14.25">
      <c r="B4" s="19" t="s">
        <v>13</v>
      </c>
      <c r="C4" s="1">
        <v>4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5">
        <f>SUM(N11:N11)</f>
        <v>0</v>
      </c>
      <c r="I6" s="96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70</v>
      </c>
      <c r="E10" s="35" t="s">
        <v>68</v>
      </c>
      <c r="F10" s="36"/>
      <c r="G10" s="1" t="str">
        <f>"Nazwa handlowa /
"&amp;C10&amp;" / 
"&amp;D10</f>
        <v>Nazwa handlowa /
Dawka / 
Postać/ 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63" customHeight="1">
      <c r="A11" s="8" t="s">
        <v>1</v>
      </c>
      <c r="B11" s="60" t="s">
        <v>97</v>
      </c>
      <c r="C11" s="61" t="s">
        <v>98</v>
      </c>
      <c r="D11" s="61" t="s">
        <v>89</v>
      </c>
      <c r="E11" s="62">
        <v>28000</v>
      </c>
      <c r="F11" s="36" t="s">
        <v>47</v>
      </c>
      <c r="G11" s="37" t="s">
        <v>71</v>
      </c>
      <c r="H11" s="37"/>
      <c r="I11" s="37"/>
      <c r="J11" s="46" t="s">
        <v>72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0:16" ht="14.25">
      <c r="J12" s="49"/>
      <c r="K12" s="52"/>
      <c r="L12" s="52"/>
      <c r="M12" s="52"/>
      <c r="N12" s="54"/>
      <c r="P12" s="12"/>
    </row>
    <row r="13" spans="2:16" ht="33.75" customHeight="1">
      <c r="B13" s="87" t="s">
        <v>99</v>
      </c>
      <c r="C13" s="87"/>
      <c r="D13" s="87"/>
      <c r="E13" s="87"/>
      <c r="F13" s="87"/>
      <c r="P13" s="12"/>
    </row>
    <row r="14" s="28" customFormat="1" ht="14.25">
      <c r="E14" s="55"/>
    </row>
    <row r="15" spans="2:6" s="28" customFormat="1" ht="32.25" customHeight="1">
      <c r="B15" s="91"/>
      <c r="C15" s="98"/>
      <c r="D15" s="98"/>
      <c r="E15" s="98"/>
      <c r="F15" s="98"/>
    </row>
    <row r="16" s="28" customFormat="1" ht="14.25">
      <c r="E16" s="55"/>
    </row>
    <row r="17" ht="14.25">
      <c r="P17" s="12"/>
    </row>
    <row r="18" ht="14.25">
      <c r="P18" s="12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</sheetData>
  <sheetProtection/>
  <mergeCells count="6">
    <mergeCell ref="G2:I2"/>
    <mergeCell ref="H6:I6"/>
    <mergeCell ref="B15:F15"/>
    <mergeCell ref="B13:F13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9"/>
  <sheetViews>
    <sheetView showGridLines="0" view="pageBreakPreview" zoomScale="80" zoomScaleNormal="93" zoomScaleSheetLayoutView="80" zoomScalePageLayoutView="85" workbookViewId="0" topLeftCell="A1">
      <selection activeCell="G11" sqref="G11"/>
    </sheetView>
  </sheetViews>
  <sheetFormatPr defaultColWidth="9.125" defaultRowHeight="12.75"/>
  <cols>
    <col min="1" max="1" width="5.125" style="12" customWidth="1"/>
    <col min="2" max="2" width="21.375" style="12" customWidth="1"/>
    <col min="3" max="3" width="18.00390625" style="12" customWidth="1"/>
    <col min="4" max="4" width="27.0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1" width="15.375" style="12" hidden="1" customWidth="1"/>
    <col min="12" max="13" width="15.375" style="12" customWidth="1"/>
    <col min="14" max="14" width="20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DFP.271.234.2018.LS</v>
      </c>
      <c r="M1" s="97" t="s">
        <v>62</v>
      </c>
      <c r="N1" s="97"/>
      <c r="S1" s="28"/>
      <c r="T1" s="28"/>
    </row>
    <row r="2" spans="7:14" ht="14.25">
      <c r="G2" s="87"/>
      <c r="H2" s="87"/>
      <c r="I2" s="87"/>
      <c r="N2" s="29" t="s">
        <v>69</v>
      </c>
    </row>
    <row r="3" ht="14.25">
      <c r="N3" s="29"/>
    </row>
    <row r="4" spans="2:17" ht="14.25">
      <c r="B4" s="19" t="s">
        <v>13</v>
      </c>
      <c r="C4" s="1">
        <v>5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5">
        <f>SUM(N11:N11)</f>
        <v>0</v>
      </c>
      <c r="I6" s="96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84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/>
      <c r="L10" s="1" t="s">
        <v>104</v>
      </c>
      <c r="M10" s="1" t="s">
        <v>105</v>
      </c>
      <c r="N10" s="1" t="s">
        <v>16</v>
      </c>
    </row>
    <row r="11" spans="1:14" ht="102" customHeight="1">
      <c r="A11" s="8" t="s">
        <v>1</v>
      </c>
      <c r="B11" s="64" t="s">
        <v>100</v>
      </c>
      <c r="C11" s="64" t="s">
        <v>101</v>
      </c>
      <c r="D11" s="64" t="s">
        <v>102</v>
      </c>
      <c r="E11" s="65">
        <v>50</v>
      </c>
      <c r="F11" s="36" t="s">
        <v>103</v>
      </c>
      <c r="G11" s="37" t="s">
        <v>60</v>
      </c>
      <c r="H11" s="37"/>
      <c r="I11" s="37"/>
      <c r="J11" s="38"/>
      <c r="K11" s="37"/>
      <c r="L11" s="37"/>
      <c r="M11" s="37"/>
      <c r="N11" s="39">
        <f>ROUND(L11*ROUND(M11,2),2)</f>
        <v>0</v>
      </c>
    </row>
    <row r="12" ht="14.25">
      <c r="Q12" s="12"/>
    </row>
    <row r="13" spans="2:17" ht="33" customHeight="1">
      <c r="B13" s="91"/>
      <c r="C13" s="98"/>
      <c r="D13" s="98"/>
      <c r="E13" s="98"/>
      <c r="F13" s="98"/>
      <c r="Q13" s="12"/>
    </row>
    <row r="14" spans="2:17" ht="14.25">
      <c r="B14" s="28"/>
      <c r="Q14" s="12"/>
    </row>
    <row r="15" ht="14.25">
      <c r="Q15" s="12"/>
    </row>
    <row r="16" ht="14.25">
      <c r="Q16" s="12"/>
    </row>
    <row r="17" ht="14.25"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</sheetData>
  <sheetProtection/>
  <mergeCells count="4">
    <mergeCell ref="G2:I2"/>
    <mergeCell ref="H6:I6"/>
    <mergeCell ref="B13:F13"/>
    <mergeCell ref="M1:N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4"/>
  <sheetViews>
    <sheetView showGridLines="0" view="pageBreakPreview" zoomScale="80" zoomScaleNormal="93" zoomScaleSheetLayoutView="80" zoomScalePageLayoutView="85" workbookViewId="0" topLeftCell="A5">
      <selection activeCell="N11" sqref="N11"/>
    </sheetView>
  </sheetViews>
  <sheetFormatPr defaultColWidth="9.125" defaultRowHeight="12.75"/>
  <cols>
    <col min="1" max="1" width="5.125" style="12" customWidth="1"/>
    <col min="2" max="2" width="26.50390625" style="12" customWidth="1"/>
    <col min="3" max="3" width="29.125" style="12" customWidth="1"/>
    <col min="4" max="4" width="23.25390625" style="12" customWidth="1"/>
    <col min="5" max="5" width="10.50390625" style="13" customWidth="1"/>
    <col min="6" max="6" width="11.25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3" width="15.375" style="12" customWidth="1"/>
    <col min="14" max="14" width="21.37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375" style="12" customWidth="1"/>
    <col min="20" max="20" width="15.375" style="12" customWidth="1"/>
    <col min="21" max="16384" width="9.125" style="12" customWidth="1"/>
  </cols>
  <sheetData>
    <row r="1" spans="2:19" ht="14.25">
      <c r="B1" s="28" t="str">
        <f>'formularz oferty'!D4</f>
        <v>DFP.271.234.2018.LS</v>
      </c>
      <c r="M1" s="97" t="s">
        <v>62</v>
      </c>
      <c r="N1" s="97"/>
      <c r="R1" s="28"/>
      <c r="S1" s="28"/>
    </row>
    <row r="2" spans="7:14" ht="14.25">
      <c r="G2" s="87"/>
      <c r="H2" s="87"/>
      <c r="I2" s="87"/>
      <c r="M2" s="97" t="s">
        <v>69</v>
      </c>
      <c r="N2" s="97"/>
    </row>
    <row r="3" ht="14.25">
      <c r="M3" s="29"/>
    </row>
    <row r="4" spans="2:16" ht="14.25">
      <c r="B4" s="19" t="s">
        <v>13</v>
      </c>
      <c r="C4" s="1">
        <v>6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P4" s="12"/>
    </row>
    <row r="5" spans="2:16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P5" s="12"/>
    </row>
    <row r="6" spans="1:16" ht="14.25">
      <c r="A6" s="19"/>
      <c r="B6" s="19"/>
      <c r="C6" s="32"/>
      <c r="D6" s="32"/>
      <c r="E6" s="7"/>
      <c r="F6" s="3"/>
      <c r="G6" s="9" t="s">
        <v>0</v>
      </c>
      <c r="H6" s="95">
        <f>SUM(N11:N13)</f>
        <v>0</v>
      </c>
      <c r="I6" s="96"/>
      <c r="P6" s="12"/>
    </row>
    <row r="7" spans="1:16" ht="14.25">
      <c r="A7" s="19"/>
      <c r="C7" s="3"/>
      <c r="D7" s="3"/>
      <c r="E7" s="7"/>
      <c r="F7" s="3"/>
      <c r="G7" s="3"/>
      <c r="H7" s="3"/>
      <c r="I7" s="3"/>
      <c r="J7" s="3"/>
      <c r="K7" s="3"/>
      <c r="P7" s="12"/>
    </row>
    <row r="8" spans="1:16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P8" s="12"/>
    </row>
    <row r="9" spans="2:16" ht="14.25">
      <c r="B9" s="19"/>
      <c r="P9" s="12"/>
    </row>
    <row r="10" spans="1:14" s="19" customFormat="1" ht="84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112</v>
      </c>
      <c r="I10" s="1" t="str">
        <f>B10</f>
        <v>Skład</v>
      </c>
      <c r="J10" s="1" t="s">
        <v>173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96" customHeight="1">
      <c r="A11" s="8" t="s">
        <v>1</v>
      </c>
      <c r="B11" s="60" t="s">
        <v>106</v>
      </c>
      <c r="C11" s="61" t="s">
        <v>107</v>
      </c>
      <c r="D11" s="61" t="s">
        <v>108</v>
      </c>
      <c r="E11" s="62">
        <v>3500</v>
      </c>
      <c r="F11" s="36" t="s">
        <v>47</v>
      </c>
      <c r="G11" s="37" t="s">
        <v>71</v>
      </c>
      <c r="H11" s="37"/>
      <c r="I11" s="37"/>
      <c r="J11" s="46" t="s">
        <v>72</v>
      </c>
      <c r="K11" s="46"/>
      <c r="L11" s="46" t="str">
        <f>IF(K11=0,"0,00",IF(K11&gt;0,ROUND(E11/K11,2)))</f>
        <v>0,00</v>
      </c>
      <c r="M11" s="46"/>
      <c r="N11" s="48">
        <f>ROUND(L11*ROUND(M11,2),2)</f>
        <v>0</v>
      </c>
    </row>
    <row r="12" spans="1:14" ht="63" customHeight="1">
      <c r="A12" s="8" t="s">
        <v>2</v>
      </c>
      <c r="B12" s="63" t="s">
        <v>109</v>
      </c>
      <c r="C12" s="64" t="s">
        <v>110</v>
      </c>
      <c r="D12" s="64" t="s">
        <v>89</v>
      </c>
      <c r="E12" s="65">
        <v>300</v>
      </c>
      <c r="F12" s="36" t="s">
        <v>47</v>
      </c>
      <c r="G12" s="37" t="s">
        <v>71</v>
      </c>
      <c r="H12" s="37"/>
      <c r="I12" s="37"/>
      <c r="J12" s="46" t="s">
        <v>72</v>
      </c>
      <c r="K12" s="46"/>
      <c r="L12" s="46" t="str">
        <f>IF(K12=0,"0,00",IF(K12&gt;0,ROUND(E12/K12,2)))</f>
        <v>0,00</v>
      </c>
      <c r="M12" s="46"/>
      <c r="N12" s="48">
        <f>ROUND(L12*ROUND(M12,2),2)</f>
        <v>0</v>
      </c>
    </row>
    <row r="13" spans="1:14" ht="120" customHeight="1">
      <c r="A13" s="8" t="s">
        <v>3</v>
      </c>
      <c r="B13" s="63" t="s">
        <v>111</v>
      </c>
      <c r="C13" s="64" t="s">
        <v>162</v>
      </c>
      <c r="D13" s="64" t="s">
        <v>161</v>
      </c>
      <c r="E13" s="65">
        <v>50</v>
      </c>
      <c r="F13" s="36" t="s">
        <v>178</v>
      </c>
      <c r="G13" s="37" t="s">
        <v>71</v>
      </c>
      <c r="H13" s="37"/>
      <c r="I13" s="37"/>
      <c r="J13" s="46" t="s">
        <v>72</v>
      </c>
      <c r="K13" s="46"/>
      <c r="L13" s="46"/>
      <c r="M13" s="46"/>
      <c r="N13" s="48">
        <f>ROUND(L13*ROUND(M13,2),2)</f>
        <v>0</v>
      </c>
    </row>
    <row r="14" spans="10:16" ht="14.25">
      <c r="J14" s="49"/>
      <c r="K14" s="52"/>
      <c r="L14" s="52"/>
      <c r="M14" s="52"/>
      <c r="N14" s="54"/>
      <c r="P14" s="12"/>
    </row>
    <row r="15" spans="2:16" ht="12.75" customHeight="1">
      <c r="B15" s="87"/>
      <c r="C15" s="87"/>
      <c r="D15" s="87"/>
      <c r="E15" s="87"/>
      <c r="F15" s="87"/>
      <c r="P15" s="12"/>
    </row>
    <row r="16" s="28" customFormat="1" ht="14.25">
      <c r="E16" s="55"/>
    </row>
    <row r="17" spans="2:6" s="28" customFormat="1" ht="32.25" customHeight="1">
      <c r="B17" s="91"/>
      <c r="C17" s="98"/>
      <c r="D17" s="98"/>
      <c r="E17" s="98"/>
      <c r="F17" s="98"/>
    </row>
    <row r="18" s="28" customFormat="1" ht="14.25">
      <c r="E18" s="55"/>
    </row>
    <row r="19" ht="14.25">
      <c r="P19" s="12"/>
    </row>
    <row r="20" ht="14.25">
      <c r="P20" s="12"/>
    </row>
    <row r="21" ht="14.25">
      <c r="P21" s="12"/>
    </row>
    <row r="22" ht="14.25">
      <c r="P22" s="12"/>
    </row>
    <row r="23" ht="14.25">
      <c r="P23" s="12"/>
    </row>
    <row r="24" ht="14.25">
      <c r="P24" s="12"/>
    </row>
    <row r="25" ht="14.25">
      <c r="P25" s="12"/>
    </row>
    <row r="26" ht="14.25">
      <c r="P26" s="12"/>
    </row>
    <row r="27" ht="14.25">
      <c r="P27" s="12"/>
    </row>
    <row r="28" ht="14.25">
      <c r="P28" s="12"/>
    </row>
    <row r="29" ht="14.25">
      <c r="P29" s="12"/>
    </row>
    <row r="30" ht="14.25">
      <c r="P30" s="12"/>
    </row>
    <row r="31" ht="14.25">
      <c r="P31" s="12"/>
    </row>
    <row r="32" ht="14.25">
      <c r="P32" s="12"/>
    </row>
    <row r="33" ht="14.25">
      <c r="P33" s="12"/>
    </row>
    <row r="34" ht="14.25">
      <c r="P34" s="12"/>
    </row>
    <row r="35" ht="14.25">
      <c r="P35" s="12"/>
    </row>
    <row r="36" ht="14.25">
      <c r="P36" s="12"/>
    </row>
    <row r="37" ht="14.25">
      <c r="P37" s="12"/>
    </row>
    <row r="38" ht="14.25">
      <c r="P38" s="12"/>
    </row>
    <row r="39" ht="14.25">
      <c r="P39" s="12"/>
    </row>
    <row r="40" ht="14.25">
      <c r="P40" s="12"/>
    </row>
    <row r="41" ht="14.25">
      <c r="P41" s="12"/>
    </row>
    <row r="42" ht="14.25">
      <c r="P42" s="12"/>
    </row>
    <row r="43" ht="14.25">
      <c r="P43" s="12"/>
    </row>
    <row r="44" ht="14.25">
      <c r="P44" s="12"/>
    </row>
    <row r="45" ht="14.25">
      <c r="P45" s="12"/>
    </row>
    <row r="46" ht="14.25">
      <c r="P46" s="12"/>
    </row>
    <row r="47" ht="14.25">
      <c r="P47" s="12"/>
    </row>
    <row r="48" ht="14.25">
      <c r="P48" s="12"/>
    </row>
    <row r="49" ht="14.25">
      <c r="P49" s="12"/>
    </row>
    <row r="50" ht="14.25">
      <c r="P50" s="12"/>
    </row>
    <row r="51" ht="14.25">
      <c r="P51" s="12"/>
    </row>
    <row r="52" ht="14.25">
      <c r="P52" s="12"/>
    </row>
    <row r="53" ht="14.25">
      <c r="P53" s="12"/>
    </row>
    <row r="54" ht="14.25">
      <c r="P54" s="12"/>
    </row>
    <row r="55" ht="14.25">
      <c r="P55" s="12"/>
    </row>
    <row r="56" ht="14.25">
      <c r="P56" s="12"/>
    </row>
    <row r="57" ht="14.25">
      <c r="P57" s="12"/>
    </row>
    <row r="58" ht="14.25">
      <c r="P58" s="12"/>
    </row>
    <row r="59" ht="14.25">
      <c r="P59" s="12"/>
    </row>
    <row r="60" ht="14.25">
      <c r="P60" s="12"/>
    </row>
    <row r="61" ht="14.25">
      <c r="P61" s="12"/>
    </row>
    <row r="62" ht="14.25">
      <c r="P62" s="12"/>
    </row>
    <row r="63" ht="14.25">
      <c r="P63" s="12"/>
    </row>
    <row r="64" ht="14.25">
      <c r="P64" s="12"/>
    </row>
    <row r="65" ht="14.25">
      <c r="P65" s="12"/>
    </row>
    <row r="66" ht="14.25">
      <c r="P66" s="12"/>
    </row>
    <row r="67" ht="14.25">
      <c r="P67" s="12"/>
    </row>
    <row r="68" ht="14.25">
      <c r="P68" s="12"/>
    </row>
    <row r="69" ht="14.25">
      <c r="P69" s="12"/>
    </row>
    <row r="70" ht="14.25">
      <c r="P70" s="12"/>
    </row>
    <row r="71" ht="14.25">
      <c r="P71" s="12"/>
    </row>
    <row r="72" ht="14.25">
      <c r="P72" s="12"/>
    </row>
    <row r="73" ht="14.25">
      <c r="P73" s="12"/>
    </row>
    <row r="74" ht="14.25">
      <c r="P74" s="12"/>
    </row>
    <row r="75" ht="14.25">
      <c r="P75" s="12"/>
    </row>
    <row r="76" ht="14.25">
      <c r="P76" s="12"/>
    </row>
    <row r="77" ht="14.25">
      <c r="P77" s="12"/>
    </row>
    <row r="78" ht="14.25">
      <c r="P78" s="12"/>
    </row>
    <row r="79" ht="14.25">
      <c r="P79" s="12"/>
    </row>
    <row r="80" ht="14.25">
      <c r="P80" s="12"/>
    </row>
    <row r="81" ht="14.25">
      <c r="P81" s="12"/>
    </row>
    <row r="82" ht="14.25">
      <c r="P82" s="12"/>
    </row>
    <row r="83" ht="14.25">
      <c r="P83" s="12"/>
    </row>
    <row r="84" ht="14.25">
      <c r="P84" s="12"/>
    </row>
  </sheetData>
  <sheetProtection/>
  <mergeCells count="6">
    <mergeCell ref="M1:N1"/>
    <mergeCell ref="G2:I2"/>
    <mergeCell ref="M2:N2"/>
    <mergeCell ref="H6:I6"/>
    <mergeCell ref="B15:F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7"/>
  <sheetViews>
    <sheetView showGridLines="0" view="pageBreakPreview" zoomScale="80" zoomScaleNormal="93" zoomScaleSheetLayoutView="80" zoomScalePageLayoutView="85" workbookViewId="0" topLeftCell="A1">
      <selection activeCell="N11" sqref="N11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7.375" style="12" customWidth="1"/>
    <col min="4" max="4" width="24.125" style="12" customWidth="1"/>
    <col min="5" max="5" width="10.50390625" style="13" customWidth="1"/>
    <col min="6" max="6" width="11.75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3" width="15.375" style="12" customWidth="1"/>
    <col min="14" max="14" width="19.8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DFP.271.234.2018.LS</v>
      </c>
      <c r="M1" s="97" t="s">
        <v>62</v>
      </c>
      <c r="N1" s="97"/>
      <c r="S1" s="28"/>
      <c r="T1" s="28"/>
    </row>
    <row r="2" spans="7:14" ht="14.25">
      <c r="G2" s="87"/>
      <c r="H2" s="87"/>
      <c r="I2" s="87"/>
      <c r="M2" s="97" t="s">
        <v>69</v>
      </c>
      <c r="N2" s="97"/>
    </row>
    <row r="3" ht="14.25">
      <c r="N3" s="29"/>
    </row>
    <row r="4" spans="2:17" ht="14.25">
      <c r="B4" s="19" t="s">
        <v>13</v>
      </c>
      <c r="C4" s="1">
        <v>7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5">
        <f>SUM(N11:N11)</f>
        <v>0</v>
      </c>
      <c r="I6" s="96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4"/>
      <c r="M8" s="44"/>
      <c r="N8" s="44"/>
      <c r="O8" s="44"/>
      <c r="Q8" s="12"/>
    </row>
    <row r="9" spans="2:17" ht="14.25">
      <c r="B9" s="19"/>
      <c r="Q9" s="12"/>
    </row>
    <row r="10" spans="1:14" s="19" customFormat="1" ht="104.2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56" t="s">
        <v>75</v>
      </c>
      <c r="M10" s="56" t="s">
        <v>74</v>
      </c>
      <c r="N10" s="1" t="s">
        <v>16</v>
      </c>
    </row>
    <row r="11" spans="1:14" ht="99" customHeight="1">
      <c r="A11" s="8" t="s">
        <v>1</v>
      </c>
      <c r="B11" s="66" t="s">
        <v>113</v>
      </c>
      <c r="C11" s="66" t="s">
        <v>114</v>
      </c>
      <c r="D11" s="66" t="s">
        <v>115</v>
      </c>
      <c r="E11" s="65">
        <v>1000</v>
      </c>
      <c r="F11" s="36" t="s">
        <v>126</v>
      </c>
      <c r="G11" s="37" t="s">
        <v>60</v>
      </c>
      <c r="H11" s="37"/>
      <c r="I11" s="37"/>
      <c r="J11" s="38"/>
      <c r="K11" s="37"/>
      <c r="L11" s="37"/>
      <c r="M11" s="37"/>
      <c r="N11" s="39">
        <f>ROUND(L11*ROUND(M11,2),2)</f>
        <v>0</v>
      </c>
    </row>
    <row r="12" spans="1:14" ht="14.25">
      <c r="A12" s="3"/>
      <c r="B12" s="43"/>
      <c r="C12" s="43"/>
      <c r="D12" s="43"/>
      <c r="E12" s="57"/>
      <c r="F12" s="3"/>
      <c r="G12" s="40"/>
      <c r="H12" s="40"/>
      <c r="I12" s="40"/>
      <c r="J12" s="41"/>
      <c r="K12" s="40"/>
      <c r="L12" s="40"/>
      <c r="M12" s="40"/>
      <c r="N12" s="42"/>
    </row>
    <row r="13" spans="1:17" ht="14.25">
      <c r="A13" s="3"/>
      <c r="B13" s="43"/>
      <c r="C13" s="43"/>
      <c r="D13" s="43"/>
      <c r="E13" s="57"/>
      <c r="F13" s="3"/>
      <c r="G13" s="40"/>
      <c r="H13" s="40"/>
      <c r="I13" s="40"/>
      <c r="J13" s="41"/>
      <c r="K13" s="40"/>
      <c r="L13" s="40"/>
      <c r="M13" s="40"/>
      <c r="N13" s="42"/>
      <c r="Q13" s="12"/>
    </row>
    <row r="14" s="28" customFormat="1" ht="14.25">
      <c r="E14" s="55"/>
    </row>
    <row r="15" s="28" customFormat="1" ht="14.25">
      <c r="E15" s="55"/>
    </row>
    <row r="16" s="28" customFormat="1" ht="14.25">
      <c r="E16" s="55"/>
    </row>
    <row r="17" spans="2:5" s="12" customFormat="1" ht="14.25">
      <c r="B17" s="28"/>
      <c r="E17" s="13"/>
    </row>
    <row r="18" spans="2:6" s="12" customFormat="1" ht="34.5" customHeight="1">
      <c r="B18" s="91"/>
      <c r="C18" s="98"/>
      <c r="D18" s="98"/>
      <c r="E18" s="98"/>
      <c r="F18" s="98"/>
    </row>
    <row r="19" s="12" customFormat="1" ht="14.25">
      <c r="E19" s="13"/>
    </row>
    <row r="20" s="12" customFormat="1" ht="14.25">
      <c r="E20" s="13"/>
    </row>
    <row r="21" s="12" customFormat="1" ht="14.25">
      <c r="E21" s="13"/>
    </row>
    <row r="22" s="12" customFormat="1" ht="14.25">
      <c r="E22" s="13"/>
    </row>
    <row r="23" s="12" customFormat="1" ht="14.25">
      <c r="E23" s="13"/>
    </row>
    <row r="24" s="12" customFormat="1" ht="14.25">
      <c r="E24" s="13"/>
    </row>
    <row r="25" s="12" customFormat="1" ht="14.25">
      <c r="E25" s="13"/>
    </row>
    <row r="26" s="12" customFormat="1" ht="14.25">
      <c r="E26" s="13"/>
    </row>
    <row r="27" s="12" customFormat="1" ht="14.25">
      <c r="E27" s="13"/>
    </row>
    <row r="28" s="12" customFormat="1" ht="14.25">
      <c r="E28" s="13"/>
    </row>
    <row r="29" s="12" customFormat="1" ht="14.25">
      <c r="E29" s="13"/>
    </row>
    <row r="30" s="12" customFormat="1" ht="14.25">
      <c r="E30" s="13"/>
    </row>
    <row r="31" s="12" customFormat="1" ht="14.25">
      <c r="E31" s="13"/>
    </row>
    <row r="32" s="12" customFormat="1" ht="14.25">
      <c r="E32" s="13"/>
    </row>
    <row r="33" s="12" customFormat="1" ht="14.25">
      <c r="E33" s="13"/>
    </row>
    <row r="34" s="12" customFormat="1" ht="14.25">
      <c r="E34" s="13"/>
    </row>
    <row r="35" s="12" customFormat="1" ht="14.25">
      <c r="E35" s="13"/>
    </row>
    <row r="36" s="12" customFormat="1" ht="14.25">
      <c r="E36" s="13"/>
    </row>
    <row r="37" s="12" customFormat="1" ht="14.25">
      <c r="E37" s="13"/>
    </row>
    <row r="38" s="12" customFormat="1" ht="14.25">
      <c r="E38" s="13"/>
    </row>
    <row r="39" s="12" customFormat="1" ht="14.25">
      <c r="E39" s="13"/>
    </row>
    <row r="40" s="12" customFormat="1" ht="14.25">
      <c r="E40" s="13"/>
    </row>
    <row r="41" s="12" customFormat="1" ht="14.25">
      <c r="E41" s="13"/>
    </row>
    <row r="42" s="12" customFormat="1" ht="14.25">
      <c r="E42" s="13"/>
    </row>
    <row r="43" s="12" customFormat="1" ht="14.25">
      <c r="E43" s="13"/>
    </row>
    <row r="44" s="12" customFormat="1" ht="14.25">
      <c r="E44" s="13"/>
    </row>
    <row r="45" s="12" customFormat="1" ht="14.25">
      <c r="E45" s="13"/>
    </row>
    <row r="46" s="12" customFormat="1" ht="14.25">
      <c r="E46" s="13"/>
    </row>
    <row r="47" s="12" customFormat="1" ht="14.25">
      <c r="E47" s="13"/>
    </row>
    <row r="48" s="12" customFormat="1" ht="14.25">
      <c r="E48" s="13"/>
    </row>
    <row r="49" s="12" customFormat="1" ht="14.25">
      <c r="E49" s="13"/>
    </row>
    <row r="50" s="12" customFormat="1" ht="14.25">
      <c r="E50" s="13"/>
    </row>
    <row r="51" s="12" customFormat="1" ht="14.25">
      <c r="E51" s="13"/>
    </row>
    <row r="52" s="12" customFormat="1" ht="14.25">
      <c r="E52" s="13"/>
    </row>
    <row r="53" s="12" customFormat="1" ht="14.25">
      <c r="E53" s="13"/>
    </row>
    <row r="54" s="12" customFormat="1" ht="14.25">
      <c r="E54" s="13"/>
    </row>
    <row r="55" s="12" customFormat="1" ht="14.25">
      <c r="E55" s="13"/>
    </row>
    <row r="56" s="12" customFormat="1" ht="14.25">
      <c r="E56" s="13"/>
    </row>
    <row r="57" s="12" customFormat="1" ht="14.25">
      <c r="E57" s="13"/>
    </row>
    <row r="58" s="12" customFormat="1" ht="14.25">
      <c r="E58" s="13"/>
    </row>
    <row r="59" s="12" customFormat="1" ht="14.25">
      <c r="E59" s="13"/>
    </row>
    <row r="60" s="12" customFormat="1" ht="14.25">
      <c r="E60" s="13"/>
    </row>
    <row r="61" s="12" customFormat="1" ht="14.25">
      <c r="E61" s="13"/>
    </row>
    <row r="62" s="12" customFormat="1" ht="14.25">
      <c r="E62" s="13"/>
    </row>
    <row r="63" s="12" customFormat="1" ht="14.25">
      <c r="E63" s="13"/>
    </row>
    <row r="64" s="12" customFormat="1" ht="14.25">
      <c r="E64" s="13"/>
    </row>
    <row r="65" s="12" customFormat="1" ht="14.25">
      <c r="E65" s="13"/>
    </row>
    <row r="66" s="12" customFormat="1" ht="14.25">
      <c r="E66" s="13"/>
    </row>
    <row r="67" s="12" customFormat="1" ht="14.25">
      <c r="E67" s="13"/>
    </row>
    <row r="68" s="12" customFormat="1" ht="14.25">
      <c r="E68" s="13"/>
    </row>
    <row r="69" s="12" customFormat="1" ht="14.25">
      <c r="E69" s="13"/>
    </row>
    <row r="70" s="12" customFormat="1" ht="14.25">
      <c r="E70" s="13"/>
    </row>
    <row r="71" s="12" customFormat="1" ht="14.25">
      <c r="E71" s="13"/>
    </row>
    <row r="72" s="12" customFormat="1" ht="14.25">
      <c r="E72" s="13"/>
    </row>
    <row r="73" s="12" customFormat="1" ht="14.25">
      <c r="E73" s="13"/>
    </row>
    <row r="74" s="12" customFormat="1" ht="14.25">
      <c r="E74" s="13"/>
    </row>
    <row r="75" s="12" customFormat="1" ht="14.25">
      <c r="E75" s="13"/>
    </row>
    <row r="76" s="12" customFormat="1" ht="14.25">
      <c r="E76" s="13"/>
    </row>
    <row r="77" s="12" customFormat="1" ht="14.25">
      <c r="E77" s="13"/>
    </row>
  </sheetData>
  <sheetProtection/>
  <mergeCells count="5">
    <mergeCell ref="G2:I2"/>
    <mergeCell ref="H6:I6"/>
    <mergeCell ref="B18:F18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6"/>
  <sheetViews>
    <sheetView showGridLines="0" view="pageBreakPreview" zoomScale="80" zoomScaleNormal="93" zoomScaleSheetLayoutView="80" zoomScalePageLayoutView="80" workbookViewId="0" topLeftCell="A1">
      <selection activeCell="N11" sqref="N11"/>
    </sheetView>
  </sheetViews>
  <sheetFormatPr defaultColWidth="9.125" defaultRowHeight="12.75"/>
  <cols>
    <col min="1" max="1" width="5.125" style="12" customWidth="1"/>
    <col min="2" max="2" width="23.00390625" style="12" customWidth="1"/>
    <col min="3" max="3" width="19.125" style="12" customWidth="1"/>
    <col min="4" max="4" width="27.25390625" style="12" customWidth="1"/>
    <col min="5" max="5" width="10.50390625" style="13" customWidth="1"/>
    <col min="6" max="6" width="7.50390625" style="12" customWidth="1"/>
    <col min="7" max="7" width="27.375" style="12" customWidth="1"/>
    <col min="8" max="8" width="17.50390625" style="12" customWidth="1"/>
    <col min="9" max="9" width="15.125" style="12" customWidth="1"/>
    <col min="10" max="10" width="17.625" style="12" customWidth="1"/>
    <col min="11" max="13" width="15.375" style="12" customWidth="1"/>
    <col min="14" max="14" width="18.7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DFP.271.234.2018.LS</v>
      </c>
      <c r="M1" s="97" t="s">
        <v>62</v>
      </c>
      <c r="N1" s="97"/>
      <c r="S1" s="28"/>
      <c r="T1" s="28"/>
    </row>
    <row r="2" spans="7:14" ht="14.25">
      <c r="G2" s="87"/>
      <c r="H2" s="87"/>
      <c r="I2" s="87"/>
      <c r="M2" s="97" t="s">
        <v>69</v>
      </c>
      <c r="N2" s="97"/>
    </row>
    <row r="3" ht="14.25">
      <c r="N3" s="29"/>
    </row>
    <row r="4" spans="2:17" ht="14.25">
      <c r="B4" s="19" t="s">
        <v>13</v>
      </c>
      <c r="C4" s="1">
        <v>8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95">
        <f>SUM(N11:N11)</f>
        <v>0</v>
      </c>
      <c r="I6" s="96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104.2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174</v>
      </c>
      <c r="K10" s="1" t="s">
        <v>36</v>
      </c>
      <c r="L10" s="56" t="s">
        <v>118</v>
      </c>
      <c r="M10" s="56" t="s">
        <v>38</v>
      </c>
      <c r="N10" s="1" t="s">
        <v>16</v>
      </c>
    </row>
    <row r="11" spans="1:14" ht="96" customHeight="1">
      <c r="A11" s="8" t="s">
        <v>1</v>
      </c>
      <c r="B11" s="66" t="s">
        <v>116</v>
      </c>
      <c r="C11" s="64" t="s">
        <v>168</v>
      </c>
      <c r="D11" s="64" t="s">
        <v>117</v>
      </c>
      <c r="E11" s="68">
        <v>20</v>
      </c>
      <c r="F11" s="36" t="s">
        <v>47</v>
      </c>
      <c r="G11" s="37" t="s">
        <v>60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1:14" ht="14.25">
      <c r="A12" s="49"/>
      <c r="B12" s="50"/>
      <c r="C12" s="50"/>
      <c r="D12" s="50"/>
      <c r="E12" s="51"/>
      <c r="F12" s="49"/>
      <c r="G12" s="52"/>
      <c r="H12" s="52"/>
      <c r="I12" s="52"/>
      <c r="J12" s="53"/>
      <c r="K12" s="52"/>
      <c r="L12" s="52"/>
      <c r="M12" s="52"/>
      <c r="N12" s="54"/>
    </row>
    <row r="13" ht="14.25">
      <c r="Q13" s="12"/>
    </row>
    <row r="14" s="28" customFormat="1" ht="14.25">
      <c r="E14" s="55"/>
    </row>
    <row r="15" s="28" customFormat="1" ht="14.25">
      <c r="E15" s="55"/>
    </row>
    <row r="16" spans="2:6" s="28" customFormat="1" ht="33" customHeight="1">
      <c r="B16" s="87"/>
      <c r="C16" s="98"/>
      <c r="D16" s="98"/>
      <c r="E16" s="98"/>
      <c r="F16" s="98"/>
    </row>
    <row r="17" spans="2:17" ht="37.5" customHeight="1">
      <c r="B17" s="91"/>
      <c r="C17" s="98"/>
      <c r="D17" s="98"/>
      <c r="E17" s="98"/>
      <c r="F17" s="98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  <row r="78" ht="14.25">
      <c r="Q78" s="12"/>
    </row>
    <row r="79" ht="14.25">
      <c r="Q79" s="12"/>
    </row>
    <row r="80" ht="14.25">
      <c r="Q80" s="12"/>
    </row>
    <row r="81" ht="14.25">
      <c r="Q81" s="12"/>
    </row>
    <row r="82" ht="14.25">
      <c r="Q82" s="12"/>
    </row>
    <row r="83" ht="14.25">
      <c r="Q83" s="12"/>
    </row>
    <row r="84" ht="14.25">
      <c r="Q84" s="12"/>
    </row>
    <row r="85" ht="14.25">
      <c r="Q85" s="12"/>
    </row>
    <row r="86" ht="14.25">
      <c r="Q86" s="12"/>
    </row>
  </sheetData>
  <sheetProtection/>
  <mergeCells count="6">
    <mergeCell ref="G2:I2"/>
    <mergeCell ref="H6:I6"/>
    <mergeCell ref="B16:F16"/>
    <mergeCell ref="B17:F17"/>
    <mergeCell ref="M1:N1"/>
    <mergeCell ref="M2:N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2018-10-31T13:01:20Z</cp:lastPrinted>
  <dcterms:created xsi:type="dcterms:W3CDTF">2003-05-16T10:10:29Z</dcterms:created>
  <dcterms:modified xsi:type="dcterms:W3CDTF">2018-12-13T10:24:13Z</dcterms:modified>
  <cp:category/>
  <cp:version/>
  <cp:contentType/>
  <cp:contentStatus/>
</cp:coreProperties>
</file>