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/>
  <calcPr fullCalcOnLoad="1"/>
</workbook>
</file>

<file path=xl/sharedStrings.xml><?xml version="1.0" encoding="utf-8"?>
<sst xmlns="http://schemas.openxmlformats.org/spreadsheetml/2006/main" count="288" uniqueCount="129">
  <si>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</si>
  <si>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</si>
  <si>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</si>
  <si>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</si>
  <si>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</si>
  <si>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</si>
  <si>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</si>
  <si>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</si>
  <si>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</si>
  <si>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</si>
  <si>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</si>
  <si>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</si>
  <si>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</si>
  <si>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</si>
  <si>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</si>
  <si>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</si>
  <si>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</si>
  <si>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</si>
  <si>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</si>
  <si>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</si>
  <si>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</si>
  <si>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</si>
  <si>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</si>
  <si>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</si>
  <si>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</si>
  <si>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</si>
  <si>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</si>
  <si>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</si>
  <si>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</si>
  <si>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</si>
  <si>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</si>
  <si>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</si>
  <si>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</si>
  <si>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</si>
  <si>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</si>
  <si>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</si>
  <si>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</si>
  <si>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</si>
  <si>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</si>
  <si>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</si>
  <si>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</si>
  <si>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</si>
  <si>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</si>
  <si>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</si>
  <si>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</si>
  <si>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</si>
  <si>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</si>
  <si>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</si>
  <si>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</si>
  <si>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</si>
  <si>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</si>
  <si>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</si>
  <si>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</si>
  <si>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</si>
  <si>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</si>
  <si>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</si>
  <si>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</si>
  <si>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</si>
  <si>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</si>
  <si>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</si>
  <si>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</si>
  <si>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</si>
  <si>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</si>
  <si>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</si>
  <si>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</si>
  <si>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</si>
  <si>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</si>
  <si>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</si>
  <si>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</si>
  <si>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</si>
  <si>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</si>
  <si>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</si>
  <si>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</si>
  <si>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</si>
  <si>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</si>
  <si>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</si>
  <si>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</si>
  <si>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</si>
  <si>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</si>
  <si>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</si>
  <si>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Postać / opakowanie</t>
  </si>
  <si>
    <t>Postać/Opakowanie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</si>
  <si>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</si>
  <si>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</si>
  <si>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</si>
  <si>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DFP.271.123.2021.BM</t>
  </si>
  <si>
    <t>Załącznik nr 1 do SWZ</t>
  </si>
  <si>
    <t>Dostawa produktów leczniczych do Apteki Szpitala Uniwersyteckiego w Krakowie</t>
  </si>
  <si>
    <t>Oświadczamy, że zamówienie będziemy wykonywać do czasu wyczerpania kwoty wynagrodzenia umownego, nie dłużej jednak niż przez:
- 12 miesięcy od daty zawarcie umowy - dotyczy części 1 - 6, 8
- 18 miesięcy od dnia zawarcia umowy - dotyczy części 7</t>
  </si>
  <si>
    <t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</si>
  <si>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Siltuximabum*^</t>
  </si>
  <si>
    <t xml:space="preserve">100 mg </t>
  </si>
  <si>
    <t xml:space="preserve">400 mg </t>
  </si>
  <si>
    <t>załącznik nr 1a do SWZ</t>
  </si>
  <si>
    <t>Fedratynib^</t>
  </si>
  <si>
    <t>Kapsułka twarda, Opakowanie 120 sztuk</t>
  </si>
  <si>
    <t xml:space="preserve">1 mg </t>
  </si>
  <si>
    <t>tabletka powlekana, opakowanie po 60 sztuk</t>
  </si>
  <si>
    <t>250 mcg/0,5 ml</t>
  </si>
  <si>
    <t>roztwór do wstrzykiwań we
wstrzykiwaczu</t>
  </si>
  <si>
    <t>2000 j.m.</t>
  </si>
  <si>
    <t>proszek i
rozpuszczalnik do
sporządzania
roztworu do
wstrzykiwań</t>
  </si>
  <si>
    <t>3000 j.m.</t>
  </si>
  <si>
    <t xml:space="preserve">360 mg </t>
  </si>
  <si>
    <t>tabletki powlekane, opakowanie po 30 sztuk</t>
  </si>
  <si>
    <t>luspatercept*^</t>
  </si>
  <si>
    <t>Proszek do sporządzania roztworu do wstrzykiwań, fiolka</t>
  </si>
  <si>
    <t xml:space="preserve">75 mg </t>
  </si>
  <si>
    <t>Polatuzumabum wedotyny^*</t>
  </si>
  <si>
    <t xml:space="preserve">30 mg </t>
  </si>
  <si>
    <t>Proszek do sporządzania koncentratu roztworu do infuzji</t>
  </si>
  <si>
    <t xml:space="preserve">140 mg </t>
  </si>
  <si>
    <t xml:space="preserve">opakowań po 30 sztuk </t>
  </si>
  <si>
    <t>^ Lek stosowany w ramach Ratunkowego dostępu do technologii lekowej</t>
  </si>
  <si>
    <t xml:space="preserve">* wymagany jeden podmiot odpowiedzialny
</t>
  </si>
  <si>
    <t>* Wymagany jeden podmiot odpowiedzialny</t>
  </si>
  <si>
    <t xml:space="preserve">~ Możliwe czasowe dopuszczenie </t>
  </si>
  <si>
    <t>proszek do sporządzania
koncentratu roztworu do
infuzji, fiolka</t>
  </si>
  <si>
    <t>* wymagany jeden podmiot odpowiedzialny
^ Lek stosowany w ramach Ratunkowego dostępu do technologii lekowej</t>
  </si>
  <si>
    <t xml:space="preserve">opakowań po 120 sztuk </t>
  </si>
  <si>
    <t xml:space="preserve">Osilodrostatu fosforan^ </t>
  </si>
  <si>
    <t xml:space="preserve">opakowań po 60 sztuk </t>
  </si>
  <si>
    <t>ropeginterferon alfa-2b ^</t>
  </si>
  <si>
    <t xml:space="preserve"> sztuk </t>
  </si>
  <si>
    <t>Kod EAN (jeżeli dotyczy)</t>
  </si>
  <si>
    <t>Inhibitor C1-esterazy,
ludzki *^ ~</t>
  </si>
  <si>
    <t xml:space="preserve">sztuk </t>
  </si>
  <si>
    <t>Deferasiroxum ^</t>
  </si>
  <si>
    <t xml:space="preserve">* wymagany jeden podmiot odpowiedzialny
^Lek stosowany w ramach Ratunkowego dostępu do technologii lekowej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</si>
</sst>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3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 applyBorder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7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0" xfId="106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70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97" applyFont="1" applyBorder="1" applyAlignment="1">
      <alignment horizontal="center" vertical="center" wrapText="1"/>
      <protection/>
    </xf>
    <xf numFmtId="177" fontId="5" fillId="34" borderId="10" xfId="42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70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Alignment="1">
      <alignment horizontal="justify" vertical="top" wrapText="1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0" borderId="12" xfId="0" applyFont="1" applyBorder="1" applyAlignment="1">
      <alignment horizontal="right" vertical="top" wrapText="1"/>
    </xf>
    <xf numFmtId="0" fontId="47" fillId="0" borderId="14" xfId="0" applyFont="1" applyFill="1" applyBorder="1" applyAlignment="1" applyProtection="1">
      <alignment horizontal="justify" vertical="top" wrapText="1"/>
      <protection locked="0"/>
    </xf>
    <xf numFmtId="0" fontId="47" fillId="0" borderId="14" xfId="0" applyFont="1" applyBorder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0" borderId="12" xfId="0" applyFont="1" applyBorder="1" applyAlignment="1">
      <alignment horizontal="justify" vertical="top" wrapText="1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2"/>
  <sheetViews>
    <sheetView showGridLines="0" zoomScale="110" zoomScaleNormal="110" zoomScaleSheetLayoutView="85" zoomScalePageLayoutView="115" workbookViewId="0" topLeftCell="A1">
      <selection activeCell="D28" sqref="D28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50.25390625" style="4" customWidth="1"/>
    <col min="6" max="7" width="9.125" style="1" customWidth="1"/>
    <col min="8" max="8" width="31.00390625" style="1" customWidth="1"/>
    <col min="9" max="9" width="9.125" style="1" customWidth="1"/>
    <col min="10" max="10" width="26.75390625" style="1" customWidth="1"/>
    <col min="11" max="12" width="16.125" style="1" customWidth="1"/>
    <col min="13" max="16384" width="9.125" style="1" customWidth="1"/>
  </cols>
  <sheetData>
    <row r="1" ht="15">
      <c r="E1" s="2" t="s">
        <v>86</v>
      </c>
    </row>
    <row r="2" spans="3:5" ht="15">
      <c r="C2" s="3"/>
      <c r="D2" s="3" t="s">
        <v>52</v>
      </c>
      <c r="E2" s="3"/>
    </row>
    <row r="4" spans="3:4" ht="15">
      <c r="C4" s="1" t="s">
        <v>44</v>
      </c>
      <c r="D4" s="1" t="s">
        <v>85</v>
      </c>
    </row>
    <row r="6" spans="3:5" ht="33" customHeight="1">
      <c r="C6" s="1" t="s">
        <v>43</v>
      </c>
      <c r="D6" s="84" t="s">
        <v>87</v>
      </c>
      <c r="E6" s="84"/>
    </row>
    <row r="8" spans="3:5" ht="15">
      <c r="C8" s="5" t="s">
        <v>39</v>
      </c>
      <c r="D8" s="87"/>
      <c r="E8" s="76"/>
    </row>
    <row r="9" spans="3:5" ht="15">
      <c r="C9" s="5" t="s">
        <v>45</v>
      </c>
      <c r="D9" s="88"/>
      <c r="E9" s="89"/>
    </row>
    <row r="10" spans="3:5" ht="15">
      <c r="C10" s="5" t="s">
        <v>38</v>
      </c>
      <c r="D10" s="85"/>
      <c r="E10" s="86"/>
    </row>
    <row r="11" spans="3:5" ht="15">
      <c r="C11" s="5" t="s">
        <v>46</v>
      </c>
      <c r="D11" s="85"/>
      <c r="E11" s="86"/>
    </row>
    <row r="12" spans="3:5" ht="15">
      <c r="C12" s="5" t="s">
        <v>47</v>
      </c>
      <c r="D12" s="85"/>
      <c r="E12" s="86"/>
    </row>
    <row r="13" spans="3:5" ht="15">
      <c r="C13" s="5" t="s">
        <v>48</v>
      </c>
      <c r="D13" s="85"/>
      <c r="E13" s="86"/>
    </row>
    <row r="14" spans="3:5" ht="15">
      <c r="C14" s="5" t="s">
        <v>49</v>
      </c>
      <c r="D14" s="85"/>
      <c r="E14" s="86"/>
    </row>
    <row r="15" spans="3:5" ht="15">
      <c r="C15" s="5" t="s">
        <v>50</v>
      </c>
      <c r="D15" s="85"/>
      <c r="E15" s="86"/>
    </row>
    <row r="16" spans="3:5" ht="15">
      <c r="C16" s="5" t="s">
        <v>51</v>
      </c>
      <c r="D16" s="85"/>
      <c r="E16" s="86"/>
    </row>
    <row r="17" spans="4:5" ht="15">
      <c r="D17" s="6"/>
      <c r="E17" s="7"/>
    </row>
    <row r="18" spans="2:5" ht="15" customHeight="1">
      <c r="B18" s="1" t="s">
        <v>3</v>
      </c>
      <c r="C18" s="94" t="s">
        <v>63</v>
      </c>
      <c r="D18" s="95"/>
      <c r="E18" s="78"/>
    </row>
    <row r="19" spans="4:5" ht="15">
      <c r="D19" s="8"/>
      <c r="E19" s="9"/>
    </row>
    <row r="20" spans="3:5" ht="21" customHeight="1">
      <c r="C20" s="10" t="s">
        <v>19</v>
      </c>
      <c r="D20" s="11" t="s">
        <v>2</v>
      </c>
      <c r="E20" s="6"/>
    </row>
    <row r="21" spans="3:5" ht="15">
      <c r="C21" s="5" t="s">
        <v>26</v>
      </c>
      <c r="D21" s="12">
        <f>'część (1)'!H$6</f>
        <v>0</v>
      </c>
      <c r="E21" s="13"/>
    </row>
    <row r="22" spans="3:5" ht="15">
      <c r="C22" s="5" t="s">
        <v>27</v>
      </c>
      <c r="D22" s="12">
        <f>'część (2)'!H$6</f>
        <v>0</v>
      </c>
      <c r="E22" s="13"/>
    </row>
    <row r="23" spans="3:5" ht="15">
      <c r="C23" s="5" t="s">
        <v>28</v>
      </c>
      <c r="D23" s="12">
        <f>'część (3)'!H$6</f>
        <v>0</v>
      </c>
      <c r="E23" s="13"/>
    </row>
    <row r="24" spans="3:5" ht="15">
      <c r="C24" s="5" t="s">
        <v>29</v>
      </c>
      <c r="D24" s="12">
        <f>'część (4)'!H$6</f>
        <v>0</v>
      </c>
      <c r="E24" s="13"/>
    </row>
    <row r="25" spans="3:5" ht="15">
      <c r="C25" s="5" t="s">
        <v>30</v>
      </c>
      <c r="D25" s="12">
        <f>'część (5)'!H$6</f>
        <v>0</v>
      </c>
      <c r="E25" s="13"/>
    </row>
    <row r="26" spans="3:5" ht="15">
      <c r="C26" s="5" t="s">
        <v>31</v>
      </c>
      <c r="D26" s="12">
        <f>'część (6)'!H$6</f>
        <v>0</v>
      </c>
      <c r="E26" s="13"/>
    </row>
    <row r="27" spans="3:5" ht="15">
      <c r="C27" s="5" t="s">
        <v>32</v>
      </c>
      <c r="D27" s="12">
        <f>'część (7)'!H$6</f>
        <v>0</v>
      </c>
      <c r="E27" s="13"/>
    </row>
    <row r="28" spans="3:5" ht="15">
      <c r="C28" s="5" t="s">
        <v>33</v>
      </c>
      <c r="D28" s="12">
        <f>'część (8)'!H$6</f>
        <v>0</v>
      </c>
      <c r="E28" s="13"/>
    </row>
    <row r="29" spans="4:5" ht="15">
      <c r="D29" s="14"/>
      <c r="E29" s="13"/>
    </row>
    <row r="30" spans="2:5" ht="34.5" customHeight="1">
      <c r="B30" s="1" t="s">
        <v>4</v>
      </c>
      <c r="C30" s="91" t="s">
        <v>64</v>
      </c>
      <c r="D30" s="91"/>
      <c r="E30" s="91"/>
    </row>
    <row r="31" spans="3:5" ht="50.25" customHeight="1">
      <c r="C31" s="101" t="s">
        <v>65</v>
      </c>
      <c r="D31" s="102"/>
      <c r="E31" s="15" t="s">
        <v>66</v>
      </c>
    </row>
    <row r="32" spans="3:5" ht="57.75" customHeight="1">
      <c r="C32" s="91" t="s">
        <v>67</v>
      </c>
      <c r="D32" s="91"/>
      <c r="E32" s="91"/>
    </row>
    <row r="33" spans="2:5" ht="31.5" customHeight="1">
      <c r="B33" s="1" t="s">
        <v>5</v>
      </c>
      <c r="C33" s="84" t="s">
        <v>68</v>
      </c>
      <c r="D33" s="84"/>
      <c r="E33" s="84"/>
    </row>
    <row r="34" spans="3:5" ht="33" customHeight="1">
      <c r="C34" s="101" t="s">
        <v>69</v>
      </c>
      <c r="D34" s="102"/>
      <c r="E34" s="15" t="s">
        <v>70</v>
      </c>
    </row>
    <row r="35" spans="3:5" ht="42" customHeight="1">
      <c r="C35" s="98" t="s">
        <v>71</v>
      </c>
      <c r="D35" s="99"/>
      <c r="E35" s="99"/>
    </row>
    <row r="36" spans="2:5" ht="18.75" customHeight="1">
      <c r="B36" s="1" t="s">
        <v>6</v>
      </c>
      <c r="C36" s="84" t="s">
        <v>72</v>
      </c>
      <c r="D36" s="84"/>
      <c r="E36" s="84"/>
    </row>
    <row r="37" spans="3:5" ht="94.5" customHeight="1">
      <c r="C37" s="96" t="s">
        <v>73</v>
      </c>
      <c r="D37" s="97"/>
      <c r="E37" s="15" t="s">
        <v>74</v>
      </c>
    </row>
    <row r="38" spans="3:5" ht="25.5" customHeight="1">
      <c r="C38" s="98" t="s">
        <v>75</v>
      </c>
      <c r="D38" s="99"/>
      <c r="E38" s="99"/>
    </row>
    <row r="39" spans="2:5" ht="38.25" customHeight="1">
      <c r="B39" s="1" t="s">
        <v>36</v>
      </c>
      <c r="C39" s="91" t="s">
        <v>76</v>
      </c>
      <c r="D39" s="91"/>
      <c r="E39" s="91"/>
    </row>
    <row r="40" spans="2:5" ht="23.25" customHeight="1">
      <c r="B40" s="1" t="s">
        <v>42</v>
      </c>
      <c r="C40" s="90" t="s">
        <v>77</v>
      </c>
      <c r="D40" s="84"/>
      <c r="E40" s="92"/>
    </row>
    <row r="41" spans="2:5" ht="59.25" customHeight="1">
      <c r="B41" s="1" t="s">
        <v>7</v>
      </c>
      <c r="C41" s="93" t="s">
        <v>88</v>
      </c>
      <c r="D41" s="93"/>
      <c r="E41" s="93"/>
    </row>
    <row r="42" spans="2:5" ht="54.75" customHeight="1">
      <c r="B42" s="1" t="s">
        <v>8</v>
      </c>
      <c r="C42" s="100" t="s">
        <v>89</v>
      </c>
      <c r="D42" s="100"/>
      <c r="E42" s="100"/>
    </row>
    <row r="43" spans="2:5" ht="39.75" customHeight="1">
      <c r="B43" s="1" t="s">
        <v>21</v>
      </c>
      <c r="C43" s="84" t="s">
        <v>24</v>
      </c>
      <c r="D43" s="90"/>
      <c r="E43" s="90"/>
    </row>
    <row r="44" spans="2:5" s="16" customFormat="1" ht="29.25" customHeight="1">
      <c r="B44" s="1" t="s">
        <v>41</v>
      </c>
      <c r="C44" s="84" t="s">
        <v>78</v>
      </c>
      <c r="D44" s="90"/>
      <c r="E44" s="90"/>
    </row>
    <row r="45" spans="2:5" s="16" customFormat="1" ht="42" customHeight="1">
      <c r="B45" s="1" t="s">
        <v>1</v>
      </c>
      <c r="C45" s="84" t="s">
        <v>37</v>
      </c>
      <c r="D45" s="90"/>
      <c r="E45" s="90"/>
    </row>
    <row r="46" spans="2:5" ht="18" customHeight="1">
      <c r="B46" s="1" t="s">
        <v>0</v>
      </c>
      <c r="C46" s="17" t="s">
        <v>9</v>
      </c>
      <c r="D46" s="17"/>
      <c r="E46" s="18"/>
    </row>
    <row r="47" spans="3:5" ht="18" customHeight="1">
      <c r="C47" s="8"/>
      <c r="D47" s="8"/>
      <c r="E47" s="2"/>
    </row>
    <row r="48" spans="3:5" ht="18" customHeight="1">
      <c r="C48" s="81" t="s">
        <v>22</v>
      </c>
      <c r="D48" s="82"/>
      <c r="E48" s="83"/>
    </row>
    <row r="49" spans="3:5" ht="18" customHeight="1">
      <c r="C49" s="81" t="s">
        <v>10</v>
      </c>
      <c r="D49" s="83"/>
      <c r="E49" s="5" t="s">
        <v>11</v>
      </c>
    </row>
    <row r="50" spans="3:5" ht="18" customHeight="1">
      <c r="C50" s="79"/>
      <c r="D50" s="80"/>
      <c r="E50" s="5"/>
    </row>
    <row r="51" spans="3:5" ht="18" customHeight="1">
      <c r="C51" s="79"/>
      <c r="D51" s="80"/>
      <c r="E51" s="5"/>
    </row>
    <row r="52" spans="3:5" ht="18" customHeight="1">
      <c r="C52" s="19" t="s">
        <v>12</v>
      </c>
      <c r="D52" s="19"/>
      <c r="E52" s="2"/>
    </row>
    <row r="53" spans="3:5" ht="18" customHeight="1">
      <c r="C53" s="81" t="s">
        <v>23</v>
      </c>
      <c r="D53" s="82"/>
      <c r="E53" s="83"/>
    </row>
    <row r="54" spans="3:5" ht="18" customHeight="1">
      <c r="C54" s="20" t="s">
        <v>10</v>
      </c>
      <c r="D54" s="21" t="s">
        <v>11</v>
      </c>
      <c r="E54" s="22" t="s">
        <v>13</v>
      </c>
    </row>
    <row r="55" spans="3:5" ht="18" customHeight="1">
      <c r="C55" s="23"/>
      <c r="D55" s="21"/>
      <c r="E55" s="24"/>
    </row>
    <row r="56" spans="3:5" ht="18" customHeight="1">
      <c r="C56" s="23"/>
      <c r="D56" s="21"/>
      <c r="E56" s="24"/>
    </row>
    <row r="57" spans="3:5" ht="18" customHeight="1">
      <c r="C57" s="19"/>
      <c r="D57" s="19"/>
      <c r="E57" s="2"/>
    </row>
    <row r="58" spans="3:5" ht="18" customHeight="1">
      <c r="C58" s="81" t="s">
        <v>25</v>
      </c>
      <c r="D58" s="82"/>
      <c r="E58" s="83"/>
    </row>
    <row r="59" spans="3:5" ht="18" customHeight="1">
      <c r="C59" s="75" t="s">
        <v>14</v>
      </c>
      <c r="D59" s="75"/>
      <c r="E59" s="5" t="s">
        <v>79</v>
      </c>
    </row>
    <row r="60" spans="3:5" ht="18" customHeight="1">
      <c r="C60" s="76"/>
      <c r="D60" s="76"/>
      <c r="E60" s="5"/>
    </row>
    <row r="61" ht="34.5" customHeight="1"/>
    <row r="62" spans="3:5" ht="21" customHeight="1">
      <c r="C62" s="77"/>
      <c r="D62" s="78"/>
      <c r="E62" s="78"/>
    </row>
  </sheetData>
  <sheetProtection/>
  <mergeCells count="36">
    <mergeCell ref="C37:D37"/>
    <mergeCell ref="C38:E38"/>
    <mergeCell ref="C42:E42"/>
    <mergeCell ref="C30:E30"/>
    <mergeCell ref="C31:D31"/>
    <mergeCell ref="C32:E32"/>
    <mergeCell ref="C35:E35"/>
    <mergeCell ref="C33:E33"/>
    <mergeCell ref="C34:D34"/>
    <mergeCell ref="C45:E45"/>
    <mergeCell ref="C36:E36"/>
    <mergeCell ref="C39:E39"/>
    <mergeCell ref="C40:E40"/>
    <mergeCell ref="C41:E41"/>
    <mergeCell ref="D10:E10"/>
    <mergeCell ref="D12:E12"/>
    <mergeCell ref="C43:E43"/>
    <mergeCell ref="C44:E44"/>
    <mergeCell ref="C18:E18"/>
    <mergeCell ref="C49:D49"/>
    <mergeCell ref="D6:E6"/>
    <mergeCell ref="D13:E13"/>
    <mergeCell ref="D11:E11"/>
    <mergeCell ref="D14:E14"/>
    <mergeCell ref="D8:E8"/>
    <mergeCell ref="D16:E16"/>
    <mergeCell ref="D15:E15"/>
    <mergeCell ref="D9:E9"/>
    <mergeCell ref="C48:E48"/>
    <mergeCell ref="C59:D59"/>
    <mergeCell ref="C60:D60"/>
    <mergeCell ref="C62:E62"/>
    <mergeCell ref="C50:D50"/>
    <mergeCell ref="C51:D51"/>
    <mergeCell ref="C53:E53"/>
    <mergeCell ref="C58:E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5" workbookViewId="0" topLeftCell="A1">
      <selection activeCell="A11" sqref="A11:F12"/>
    </sheetView>
  </sheetViews>
  <sheetFormatPr defaultColWidth="9.00390625" defaultRowHeight="12.75"/>
  <cols>
    <col min="1" max="1" width="5.375" style="8" customWidth="1"/>
    <col min="2" max="2" width="24.875" style="8" customWidth="1"/>
    <col min="3" max="3" width="18.375" style="8" customWidth="1"/>
    <col min="4" max="4" width="24.625" style="8" customWidth="1"/>
    <col min="5" max="5" width="12.875" style="9" customWidth="1"/>
    <col min="6" max="6" width="9.875" style="8" customWidth="1"/>
    <col min="7" max="8" width="37.375" style="8" customWidth="1"/>
    <col min="9" max="9" width="18.125" style="8" customWidth="1"/>
    <col min="10" max="10" width="25.875" style="8" customWidth="1"/>
    <col min="11" max="14" width="16.00390625" style="8" customWidth="1"/>
    <col min="15" max="15" width="8.00390625" style="8" customWidth="1"/>
    <col min="16" max="16" width="15.875" style="8" customWidth="1"/>
    <col min="17" max="17" width="15.875" style="27" customWidth="1"/>
    <col min="18" max="18" width="15.875" style="8" customWidth="1"/>
    <col min="19" max="20" width="14.25390625" style="8" customWidth="1"/>
    <col min="21" max="21" width="15.25390625" style="8" customWidth="1"/>
    <col min="22" max="16384" width="9.125" style="8" customWidth="1"/>
  </cols>
  <sheetData>
    <row r="1" spans="2:20" ht="15">
      <c r="B1" s="25" t="str">
        <f>'formularz oferty'!D4</f>
        <v>DFP.271.123.2021.BM</v>
      </c>
      <c r="N1" s="26" t="s">
        <v>93</v>
      </c>
      <c r="S1" s="25"/>
      <c r="T1" s="25"/>
    </row>
    <row r="2" spans="7:9" ht="15">
      <c r="G2" s="95"/>
      <c r="H2" s="95"/>
      <c r="I2" s="95"/>
    </row>
    <row r="3" ht="15">
      <c r="N3" s="26" t="s">
        <v>57</v>
      </c>
    </row>
    <row r="4" spans="2:17" ht="15">
      <c r="B4" s="28" t="s">
        <v>15</v>
      </c>
      <c r="C4" s="10">
        <v>1</v>
      </c>
      <c r="D4" s="6"/>
      <c r="E4" s="4"/>
      <c r="F4" s="1"/>
      <c r="G4" s="29" t="s">
        <v>20</v>
      </c>
      <c r="H4" s="1"/>
      <c r="I4" s="6"/>
      <c r="J4" s="1"/>
      <c r="K4" s="1"/>
      <c r="L4" s="1"/>
      <c r="M4" s="1"/>
      <c r="N4" s="1"/>
      <c r="Q4" s="8"/>
    </row>
    <row r="5" spans="2:17" ht="15">
      <c r="B5" s="28"/>
      <c r="C5" s="6"/>
      <c r="D5" s="6"/>
      <c r="E5" s="4"/>
      <c r="F5" s="1"/>
      <c r="G5" s="29"/>
      <c r="H5" s="1"/>
      <c r="I5" s="6"/>
      <c r="J5" s="1"/>
      <c r="K5" s="1"/>
      <c r="L5" s="1"/>
      <c r="M5" s="1"/>
      <c r="N5" s="1"/>
      <c r="Q5" s="8"/>
    </row>
    <row r="6" spans="1:17" ht="15">
      <c r="A6" s="28"/>
      <c r="B6" s="28"/>
      <c r="C6" s="30"/>
      <c r="D6" s="30"/>
      <c r="E6" s="2"/>
      <c r="F6" s="1"/>
      <c r="G6" s="31" t="s">
        <v>83</v>
      </c>
      <c r="H6" s="103">
        <f>SUM(N11:N12)</f>
        <v>0</v>
      </c>
      <c r="I6" s="104"/>
      <c r="Q6" s="8"/>
    </row>
    <row r="7" spans="1:17" ht="15">
      <c r="A7" s="28"/>
      <c r="C7" s="1"/>
      <c r="D7" s="1"/>
      <c r="E7" s="2"/>
      <c r="F7" s="1"/>
      <c r="G7" s="1"/>
      <c r="H7" s="1"/>
      <c r="I7" s="1"/>
      <c r="J7" s="1"/>
      <c r="K7" s="1"/>
      <c r="L7" s="1"/>
      <c r="Q7" s="8"/>
    </row>
    <row r="8" spans="1:17" ht="15">
      <c r="A8" s="28"/>
      <c r="B8" s="32"/>
      <c r="C8" s="33"/>
      <c r="D8" s="33"/>
      <c r="E8" s="34"/>
      <c r="F8" s="33"/>
      <c r="G8" s="33"/>
      <c r="H8" s="33"/>
      <c r="I8" s="33"/>
      <c r="J8" s="33"/>
      <c r="K8" s="33"/>
      <c r="L8" s="33"/>
      <c r="Q8" s="8"/>
    </row>
    <row r="9" spans="2:17" ht="15">
      <c r="B9" s="28"/>
      <c r="E9" s="35"/>
      <c r="Q9" s="8"/>
    </row>
    <row r="10" spans="1:14" s="28" customFormat="1" ht="60">
      <c r="A10" s="36" t="s">
        <v>40</v>
      </c>
      <c r="B10" s="37" t="s">
        <v>16</v>
      </c>
      <c r="C10" s="37" t="s">
        <v>17</v>
      </c>
      <c r="D10" s="37" t="s">
        <v>80</v>
      </c>
      <c r="E10" s="46" t="s">
        <v>56</v>
      </c>
      <c r="F10" s="47"/>
      <c r="G10" s="37" t="str">
        <f>"Nazwa handlowa /
"&amp;C10&amp;" / 
"&amp;D10</f>
        <v>Nazwa handlowa /
Dawka / 
Postać / opakowanie</v>
      </c>
      <c r="H10" s="36" t="s">
        <v>54</v>
      </c>
      <c r="I10" s="36" t="str">
        <f>B10</f>
        <v>Skład</v>
      </c>
      <c r="J10" s="36" t="s">
        <v>55</v>
      </c>
      <c r="K10" s="36" t="s">
        <v>34</v>
      </c>
      <c r="L10" s="36" t="s">
        <v>35</v>
      </c>
      <c r="M10" s="37" t="s">
        <v>84</v>
      </c>
      <c r="N10" s="36" t="s">
        <v>18</v>
      </c>
    </row>
    <row r="11" spans="1:14" ht="45">
      <c r="A11" s="41" t="s">
        <v>3</v>
      </c>
      <c r="B11" s="48" t="s">
        <v>90</v>
      </c>
      <c r="C11" s="49" t="s">
        <v>91</v>
      </c>
      <c r="D11" s="49" t="s">
        <v>117</v>
      </c>
      <c r="E11" s="50">
        <v>16</v>
      </c>
      <c r="F11" s="51" t="s">
        <v>62</v>
      </c>
      <c r="G11" s="52" t="s">
        <v>61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1:14" ht="45">
      <c r="A12" s="41" t="s">
        <v>4</v>
      </c>
      <c r="B12" s="53" t="s">
        <v>90</v>
      </c>
      <c r="C12" s="54" t="s">
        <v>92</v>
      </c>
      <c r="D12" s="49" t="s">
        <v>117</v>
      </c>
      <c r="E12" s="54">
        <v>16</v>
      </c>
      <c r="F12" s="51" t="s">
        <v>62</v>
      </c>
      <c r="G12" s="52" t="s">
        <v>61</v>
      </c>
      <c r="H12" s="38"/>
      <c r="I12" s="38"/>
      <c r="J12" s="39"/>
      <c r="K12" s="38"/>
      <c r="L12" s="38" t="str">
        <f>IF(K12=0,"0,00",IF(K12&gt;0,ROUND(E12/K12,2)))</f>
        <v>0,00</v>
      </c>
      <c r="M12" s="38"/>
      <c r="N12" s="40">
        <f>ROUND(L12*ROUND(M12,2),2)</f>
        <v>0</v>
      </c>
    </row>
    <row r="13" spans="2:7" ht="15">
      <c r="B13" s="45"/>
      <c r="C13" s="45"/>
      <c r="D13" s="45"/>
      <c r="E13" s="55"/>
      <c r="F13" s="45"/>
      <c r="G13" s="45"/>
    </row>
    <row r="14" spans="2:7" ht="33" customHeight="1">
      <c r="B14" s="105" t="s">
        <v>118</v>
      </c>
      <c r="C14" s="106"/>
      <c r="D14" s="106"/>
      <c r="E14" s="106"/>
      <c r="F14" s="106"/>
      <c r="G14" s="45"/>
    </row>
    <row r="15" ht="15">
      <c r="E15" s="8"/>
    </row>
    <row r="16" spans="2:14" ht="15">
      <c r="B16" s="107" t="s">
        <v>82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A1">
      <selection activeCell="A11" sqref="A11:F11"/>
    </sheetView>
  </sheetViews>
  <sheetFormatPr defaultColWidth="9.00390625" defaultRowHeight="12.75"/>
  <cols>
    <col min="1" max="1" width="5.375" style="45" customWidth="1"/>
    <col min="2" max="2" width="18.625" style="45" customWidth="1"/>
    <col min="3" max="3" width="22.875" style="45" customWidth="1"/>
    <col min="4" max="4" width="24.25390625" style="45" customWidth="1"/>
    <col min="5" max="5" width="12.875" style="55" customWidth="1"/>
    <col min="6" max="6" width="14.2539062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2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SUM(N11:N11)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53</v>
      </c>
      <c r="E10" s="46" t="s">
        <v>56</v>
      </c>
      <c r="F10" s="47"/>
      <c r="G10" s="37" t="str">
        <f>"Nazwa handlowa /
"&amp;C10&amp;" / 
"&amp;D10</f>
        <v>Nazwa handlowa /
Dawka / 
Postać /Opakowanie</v>
      </c>
      <c r="H10" s="37" t="s">
        <v>54</v>
      </c>
      <c r="I10" s="37" t="str">
        <f>B10</f>
        <v>Skład</v>
      </c>
      <c r="J10" s="37" t="s">
        <v>55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45">
      <c r="A11" s="71" t="s">
        <v>3</v>
      </c>
      <c r="B11" s="49" t="s">
        <v>94</v>
      </c>
      <c r="C11" s="49" t="s">
        <v>91</v>
      </c>
      <c r="D11" s="49" t="s">
        <v>95</v>
      </c>
      <c r="E11" s="50">
        <v>60</v>
      </c>
      <c r="F11" s="51" t="s">
        <v>119</v>
      </c>
      <c r="G11" s="52" t="s">
        <v>61</v>
      </c>
      <c r="H11" s="52"/>
      <c r="I11" s="52"/>
      <c r="J11" s="72"/>
      <c r="K11" s="52"/>
      <c r="L11" s="52"/>
      <c r="M11" s="52"/>
      <c r="N11" s="73">
        <f>ROUND(L11*ROUND(M11,2),2)</f>
        <v>0</v>
      </c>
    </row>
    <row r="13" spans="2:6" ht="24.75" customHeight="1">
      <c r="B13" s="105" t="s">
        <v>113</v>
      </c>
      <c r="C13" s="106"/>
      <c r="D13" s="106"/>
      <c r="E13" s="106"/>
      <c r="F13" s="106"/>
    </row>
    <row r="15" spans="2:14" ht="15">
      <c r="B15" s="107" t="s">
        <v>82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A1">
      <selection activeCell="A11" sqref="A11:F11"/>
    </sheetView>
  </sheetViews>
  <sheetFormatPr defaultColWidth="9.00390625" defaultRowHeight="12.75"/>
  <cols>
    <col min="1" max="1" width="5.375" style="45" customWidth="1"/>
    <col min="2" max="2" width="21.125" style="45" customWidth="1"/>
    <col min="3" max="3" width="14.125" style="45" customWidth="1"/>
    <col min="4" max="4" width="21.125" style="45" customWidth="1"/>
    <col min="5" max="5" width="12.875" style="55" customWidth="1"/>
    <col min="6" max="6" width="9.87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3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SUM(N11:N11)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58</v>
      </c>
      <c r="E10" s="46" t="s">
        <v>56</v>
      </c>
      <c r="F10" s="47"/>
      <c r="G10" s="37" t="str">
        <f>"Nazwa handlowa /
"&amp;C10&amp;" / 
"&amp;D10</f>
        <v>Nazwa handlowa /
Dawka / 
Postać/ Opakowanie</v>
      </c>
      <c r="H10" s="37" t="s">
        <v>54</v>
      </c>
      <c r="I10" s="37" t="str">
        <f>B10</f>
        <v>Skład</v>
      </c>
      <c r="J10" s="37" t="s">
        <v>55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45">
      <c r="A11" s="71" t="s">
        <v>3</v>
      </c>
      <c r="B11" s="49" t="s">
        <v>120</v>
      </c>
      <c r="C11" s="49" t="s">
        <v>96</v>
      </c>
      <c r="D11" s="49" t="s">
        <v>97</v>
      </c>
      <c r="E11" s="50">
        <v>36</v>
      </c>
      <c r="F11" s="51" t="s">
        <v>121</v>
      </c>
      <c r="G11" s="52" t="s">
        <v>61</v>
      </c>
      <c r="H11" s="52"/>
      <c r="I11" s="52"/>
      <c r="J11" s="72"/>
      <c r="K11" s="52"/>
      <c r="L11" s="52"/>
      <c r="M11" s="52"/>
      <c r="N11" s="73">
        <f>ROUND(L11*ROUND(M11,2),2)</f>
        <v>0</v>
      </c>
    </row>
    <row r="13" spans="2:6" ht="15">
      <c r="B13" s="105" t="s">
        <v>113</v>
      </c>
      <c r="C13" s="106"/>
      <c r="D13" s="106"/>
      <c r="E13" s="106"/>
      <c r="F13" s="106"/>
    </row>
    <row r="14" ht="15">
      <c r="E14" s="45"/>
    </row>
    <row r="15" spans="2:14" ht="15">
      <c r="B15" s="107" t="s">
        <v>82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A1">
      <selection activeCell="A11" sqref="A11:F11"/>
    </sheetView>
  </sheetViews>
  <sheetFormatPr defaultColWidth="9.00390625" defaultRowHeight="12.75"/>
  <cols>
    <col min="1" max="1" width="5.375" style="45" customWidth="1"/>
    <col min="2" max="2" width="15.625" style="45" customWidth="1"/>
    <col min="3" max="3" width="11.875" style="45" customWidth="1"/>
    <col min="4" max="4" width="20.75390625" style="45" customWidth="1"/>
    <col min="5" max="5" width="12.875" style="55" customWidth="1"/>
    <col min="6" max="6" width="9.87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4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SUM(N11:N11)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58</v>
      </c>
      <c r="E10" s="46" t="s">
        <v>56</v>
      </c>
      <c r="F10" s="47"/>
      <c r="G10" s="37" t="str">
        <f>"Nazwa handlowa /
"&amp;C10&amp;" / 
"&amp;D10</f>
        <v>Nazwa handlowa /
Dawka / 
Postać/ Opakowanie</v>
      </c>
      <c r="H10" s="37" t="s">
        <v>54</v>
      </c>
      <c r="I10" s="37" t="str">
        <f>B10</f>
        <v>Skład</v>
      </c>
      <c r="J10" s="37" t="s">
        <v>55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61.5" customHeight="1">
      <c r="A11" s="71" t="s">
        <v>3</v>
      </c>
      <c r="B11" s="49" t="s">
        <v>122</v>
      </c>
      <c r="C11" s="49" t="s">
        <v>98</v>
      </c>
      <c r="D11" s="49" t="s">
        <v>99</v>
      </c>
      <c r="E11" s="50">
        <v>40</v>
      </c>
      <c r="F11" s="51" t="s">
        <v>123</v>
      </c>
      <c r="G11" s="52" t="s">
        <v>61</v>
      </c>
      <c r="H11" s="52"/>
      <c r="I11" s="52"/>
      <c r="J11" s="72"/>
      <c r="K11" s="52"/>
      <c r="L11" s="52"/>
      <c r="M11" s="52"/>
      <c r="N11" s="73">
        <f>ROUND(L11*ROUND(M11,2),2)</f>
        <v>0</v>
      </c>
    </row>
    <row r="13" spans="2:6" ht="15">
      <c r="B13" s="105" t="s">
        <v>113</v>
      </c>
      <c r="C13" s="106"/>
      <c r="D13" s="106"/>
      <c r="E13" s="106"/>
      <c r="F13" s="106"/>
    </row>
    <row r="14" ht="15">
      <c r="E14" s="45"/>
    </row>
    <row r="15" spans="2:14" ht="15">
      <c r="B15" s="107" t="s">
        <v>82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tabSelected="1" zoomScalePageLayoutView="85" workbookViewId="0" topLeftCell="A1">
      <selection activeCell="G15" sqref="G15"/>
    </sheetView>
  </sheetViews>
  <sheetFormatPr defaultColWidth="9.00390625" defaultRowHeight="12.75"/>
  <cols>
    <col min="1" max="1" width="5.375" style="45" customWidth="1"/>
    <col min="2" max="2" width="16.625" style="45" customWidth="1"/>
    <col min="3" max="3" width="9.875" style="45" customWidth="1"/>
    <col min="4" max="4" width="20.625" style="45" customWidth="1"/>
    <col min="5" max="5" width="12.875" style="55" customWidth="1"/>
    <col min="6" max="6" width="9.87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5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SUM(N11:N12)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81</v>
      </c>
      <c r="E10" s="46" t="s">
        <v>56</v>
      </c>
      <c r="F10" s="47"/>
      <c r="G10" s="37" t="str">
        <f>"Nazwa handlowa /
"&amp;C10&amp;" / 
"&amp;D10</f>
        <v>Nazwa handlowa /
Dawka / 
Postać/Opakowanie</v>
      </c>
      <c r="H10" s="37" t="s">
        <v>54</v>
      </c>
      <c r="I10" s="37" t="str">
        <f>B10</f>
        <v>Skład</v>
      </c>
      <c r="J10" s="37" t="s">
        <v>124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82.5" customHeight="1">
      <c r="A11" s="71" t="s">
        <v>3</v>
      </c>
      <c r="B11" s="49" t="s">
        <v>125</v>
      </c>
      <c r="C11" s="49" t="s">
        <v>100</v>
      </c>
      <c r="D11" s="49" t="s">
        <v>101</v>
      </c>
      <c r="E11" s="50">
        <v>32</v>
      </c>
      <c r="F11" s="51" t="s">
        <v>126</v>
      </c>
      <c r="G11" s="52" t="s">
        <v>61</v>
      </c>
      <c r="H11" s="52"/>
      <c r="I11" s="52"/>
      <c r="J11" s="72"/>
      <c r="K11" s="52"/>
      <c r="L11" s="52"/>
      <c r="M11" s="52"/>
      <c r="N11" s="73">
        <f>ROUND(L11*ROUND(M11,2),2)</f>
        <v>0</v>
      </c>
    </row>
    <row r="12" spans="1:14" ht="82.5" customHeight="1">
      <c r="A12" s="71" t="s">
        <v>4</v>
      </c>
      <c r="B12" s="49" t="s">
        <v>125</v>
      </c>
      <c r="C12" s="54" t="s">
        <v>102</v>
      </c>
      <c r="D12" s="49" t="s">
        <v>101</v>
      </c>
      <c r="E12" s="54">
        <v>32</v>
      </c>
      <c r="F12" s="51" t="s">
        <v>126</v>
      </c>
      <c r="G12" s="52" t="s">
        <v>61</v>
      </c>
      <c r="H12" s="52"/>
      <c r="I12" s="52"/>
      <c r="J12" s="72"/>
      <c r="K12" s="52"/>
      <c r="L12" s="52"/>
      <c r="M12" s="52"/>
      <c r="N12" s="73">
        <f>ROUND(L12*ROUND(M12,2),2)</f>
        <v>0</v>
      </c>
    </row>
    <row r="13" spans="2:5" ht="15">
      <c r="B13" s="112" t="s">
        <v>115</v>
      </c>
      <c r="C13" s="113"/>
      <c r="D13" s="113"/>
      <c r="E13" s="113"/>
    </row>
    <row r="14" spans="2:6" ht="15">
      <c r="B14" s="110" t="s">
        <v>113</v>
      </c>
      <c r="C14" s="111"/>
      <c r="D14" s="111"/>
      <c r="E14" s="111"/>
      <c r="F14" s="111"/>
    </row>
    <row r="15" spans="2:5" ht="29.25" customHeight="1">
      <c r="B15" s="107" t="s">
        <v>116</v>
      </c>
      <c r="C15" s="114"/>
      <c r="D15" s="114"/>
      <c r="E15" s="114"/>
    </row>
    <row r="16" spans="2:14" ht="27.75" customHeight="1">
      <c r="B16" s="107" t="s">
        <v>82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sheetProtection/>
  <mergeCells count="6">
    <mergeCell ref="G2:I2"/>
    <mergeCell ref="H6:I6"/>
    <mergeCell ref="B14:F14"/>
    <mergeCell ref="B16:N16"/>
    <mergeCell ref="B13:E13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5" workbookViewId="0" topLeftCell="A1">
      <selection activeCell="E29" sqref="E29"/>
    </sheetView>
  </sheetViews>
  <sheetFormatPr defaultColWidth="9.00390625" defaultRowHeight="12.75"/>
  <cols>
    <col min="1" max="1" width="5.375" style="45" customWidth="1"/>
    <col min="2" max="2" width="18.875" style="45" customWidth="1"/>
    <col min="3" max="3" width="11.125" style="45" customWidth="1"/>
    <col min="4" max="4" width="20.25390625" style="45" customWidth="1"/>
    <col min="5" max="5" width="12.875" style="55" customWidth="1"/>
    <col min="6" max="6" width="9.87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6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SUM(N11:N11)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81</v>
      </c>
      <c r="E10" s="46" t="s">
        <v>56</v>
      </c>
      <c r="F10" s="47"/>
      <c r="G10" s="37" t="str">
        <f>"Nazwa handlowa /
"&amp;C10&amp;" / 
"&amp;D10</f>
        <v>Nazwa handlowa /
Dawka / 
Postać/Opakowanie</v>
      </c>
      <c r="H10" s="37" t="s">
        <v>54</v>
      </c>
      <c r="I10" s="37" t="str">
        <f>B10</f>
        <v>Skład</v>
      </c>
      <c r="J10" s="37" t="s">
        <v>55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57.75" customHeight="1">
      <c r="A11" s="71" t="s">
        <v>3</v>
      </c>
      <c r="B11" s="49" t="s">
        <v>127</v>
      </c>
      <c r="C11" s="49" t="s">
        <v>103</v>
      </c>
      <c r="D11" s="49" t="s">
        <v>104</v>
      </c>
      <c r="E11" s="50">
        <v>60</v>
      </c>
      <c r="F11" s="51" t="s">
        <v>112</v>
      </c>
      <c r="G11" s="52" t="s">
        <v>61</v>
      </c>
      <c r="H11" s="52"/>
      <c r="I11" s="52"/>
      <c r="J11" s="72"/>
      <c r="K11" s="52"/>
      <c r="L11" s="52"/>
      <c r="M11" s="52"/>
      <c r="N11" s="73">
        <f>ROUND(L11*ROUND(M11,2),2)</f>
        <v>0</v>
      </c>
    </row>
    <row r="13" spans="2:6" ht="15">
      <c r="B13" s="105" t="s">
        <v>113</v>
      </c>
      <c r="C13" s="115"/>
      <c r="D13" s="115"/>
      <c r="E13" s="115"/>
      <c r="F13" s="115"/>
    </row>
    <row r="15" spans="2:14" ht="15">
      <c r="B15" s="107" t="s">
        <v>82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5" workbookViewId="0" topLeftCell="A2">
      <selection activeCell="E29" sqref="E29"/>
    </sheetView>
  </sheetViews>
  <sheetFormatPr defaultColWidth="9.00390625" defaultRowHeight="12.75"/>
  <cols>
    <col min="1" max="1" width="5.375" style="45" customWidth="1"/>
    <col min="2" max="2" width="13.25390625" style="45" customWidth="1"/>
    <col min="3" max="3" width="10.125" style="45" customWidth="1"/>
    <col min="4" max="4" width="26.875" style="45" customWidth="1"/>
    <col min="5" max="5" width="12.875" style="55" customWidth="1"/>
    <col min="6" max="6" width="9.87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7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SUM(N11:N12)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81</v>
      </c>
      <c r="E10" s="46" t="s">
        <v>56</v>
      </c>
      <c r="F10" s="47"/>
      <c r="G10" s="37" t="str">
        <f>"Nazwa handlowa /
"&amp;C10&amp;" / 
"&amp;D10</f>
        <v>Nazwa handlowa /
Dawka / 
Postać/Opakowanie</v>
      </c>
      <c r="H10" s="37" t="s">
        <v>54</v>
      </c>
      <c r="I10" s="37" t="str">
        <f>B10</f>
        <v>Skład</v>
      </c>
      <c r="J10" s="37" t="s">
        <v>55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51.75" customHeight="1">
      <c r="A11" s="71" t="s">
        <v>3</v>
      </c>
      <c r="B11" s="54" t="s">
        <v>105</v>
      </c>
      <c r="C11" s="42" t="s">
        <v>60</v>
      </c>
      <c r="D11" s="42" t="s">
        <v>106</v>
      </c>
      <c r="E11" s="43">
        <v>360</v>
      </c>
      <c r="F11" s="51" t="s">
        <v>62</v>
      </c>
      <c r="G11" s="52" t="s">
        <v>61</v>
      </c>
      <c r="H11" s="52"/>
      <c r="I11" s="52"/>
      <c r="J11" s="72"/>
      <c r="K11" s="52"/>
      <c r="L11" s="52" t="str">
        <f>IF(K11=0,"0,00",IF(K11&gt;0,ROUND(E11/K11,2)))</f>
        <v>0,00</v>
      </c>
      <c r="M11" s="52"/>
      <c r="N11" s="73">
        <f>ROUND(L11*ROUND(M11,2),2)</f>
        <v>0</v>
      </c>
    </row>
    <row r="12" spans="1:14" ht="45">
      <c r="A12" s="71" t="s">
        <v>4</v>
      </c>
      <c r="B12" s="54" t="s">
        <v>105</v>
      </c>
      <c r="C12" s="42" t="s">
        <v>107</v>
      </c>
      <c r="D12" s="42" t="s">
        <v>106</v>
      </c>
      <c r="E12" s="43">
        <v>24</v>
      </c>
      <c r="F12" s="51" t="s">
        <v>62</v>
      </c>
      <c r="G12" s="52" t="s">
        <v>61</v>
      </c>
      <c r="H12" s="52"/>
      <c r="I12" s="52"/>
      <c r="J12" s="72"/>
      <c r="K12" s="52"/>
      <c r="L12" s="52" t="str">
        <f>IF(K12=0,"0,00",IF(K12&gt;0,ROUND(E12/K12,2)))</f>
        <v>0,00</v>
      </c>
      <c r="M12" s="52"/>
      <c r="N12" s="73">
        <f>ROUND(L12*ROUND(M12,2),2)</f>
        <v>0</v>
      </c>
    </row>
    <row r="14" spans="1:6" ht="18.75" customHeight="1">
      <c r="A14" s="63"/>
      <c r="B14" s="110" t="s">
        <v>114</v>
      </c>
      <c r="C14" s="116"/>
      <c r="D14" s="116"/>
      <c r="E14" s="116"/>
      <c r="F14" s="116"/>
    </row>
    <row r="15" spans="2:6" ht="15">
      <c r="B15" s="110" t="s">
        <v>113</v>
      </c>
      <c r="C15" s="117"/>
      <c r="D15" s="117"/>
      <c r="E15" s="117"/>
      <c r="F15" s="117"/>
    </row>
    <row r="16" spans="2:14" ht="15">
      <c r="B16" s="107" t="s">
        <v>82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sheetProtection/>
  <mergeCells count="5">
    <mergeCell ref="G2:I2"/>
    <mergeCell ref="H6:I6"/>
    <mergeCell ref="B14:F14"/>
    <mergeCell ref="B16:N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A4">
      <selection activeCell="E29" sqref="E29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0.75390625" style="45" customWidth="1"/>
    <col min="4" max="4" width="25.625" style="45" customWidth="1"/>
    <col min="5" max="5" width="12.875" style="55" customWidth="1"/>
    <col min="6" max="6" width="9.875" style="45" customWidth="1"/>
    <col min="7" max="8" width="37.375" style="45" customWidth="1"/>
    <col min="9" max="9" width="18.125" style="45" customWidth="1"/>
    <col min="10" max="10" width="25.875" style="45" customWidth="1"/>
    <col min="11" max="14" width="16.00390625" style="45" customWidth="1"/>
    <col min="15" max="15" width="8.00390625" style="45" customWidth="1"/>
    <col min="16" max="16" width="15.875" style="45" customWidth="1"/>
    <col min="17" max="17" width="15.875" style="58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56" t="str">
        <f>'formularz oferty'!D4</f>
        <v>DFP.271.123.2021.BM</v>
      </c>
      <c r="N1" s="57" t="s">
        <v>93</v>
      </c>
      <c r="S1" s="56"/>
      <c r="T1" s="56"/>
    </row>
    <row r="2" spans="7:9" ht="15">
      <c r="G2" s="107"/>
      <c r="H2" s="107"/>
      <c r="I2" s="107"/>
    </row>
    <row r="3" ht="15">
      <c r="N3" s="57" t="s">
        <v>57</v>
      </c>
    </row>
    <row r="4" spans="2:17" ht="15">
      <c r="B4" s="59" t="s">
        <v>15</v>
      </c>
      <c r="C4" s="60">
        <v>8</v>
      </c>
      <c r="D4" s="61"/>
      <c r="E4" s="62"/>
      <c r="F4" s="63"/>
      <c r="G4" s="64" t="s">
        <v>20</v>
      </c>
      <c r="H4" s="63"/>
      <c r="I4" s="61"/>
      <c r="J4" s="63"/>
      <c r="K4" s="63"/>
      <c r="L4" s="63"/>
      <c r="M4" s="63"/>
      <c r="N4" s="63"/>
      <c r="Q4" s="45"/>
    </row>
    <row r="5" spans="2:17" ht="15">
      <c r="B5" s="59"/>
      <c r="C5" s="61"/>
      <c r="D5" s="61"/>
      <c r="E5" s="62"/>
      <c r="F5" s="63"/>
      <c r="G5" s="64"/>
      <c r="H5" s="63"/>
      <c r="I5" s="61"/>
      <c r="J5" s="63"/>
      <c r="K5" s="63"/>
      <c r="L5" s="63"/>
      <c r="M5" s="63"/>
      <c r="N5" s="63"/>
      <c r="Q5" s="45"/>
    </row>
    <row r="6" spans="1:17" ht="15">
      <c r="A6" s="59"/>
      <c r="B6" s="59"/>
      <c r="C6" s="65"/>
      <c r="D6" s="65"/>
      <c r="E6" s="66"/>
      <c r="F6" s="63"/>
      <c r="G6" s="31" t="s">
        <v>83</v>
      </c>
      <c r="H6" s="108">
        <f>SUM(N11:N12)</f>
        <v>0</v>
      </c>
      <c r="I6" s="109"/>
      <c r="Q6" s="45"/>
    </row>
    <row r="7" spans="1:17" ht="15">
      <c r="A7" s="59"/>
      <c r="C7" s="63"/>
      <c r="D7" s="63"/>
      <c r="E7" s="66"/>
      <c r="F7" s="63"/>
      <c r="G7" s="63"/>
      <c r="H7" s="63"/>
      <c r="I7" s="63"/>
      <c r="J7" s="63"/>
      <c r="K7" s="63"/>
      <c r="L7" s="63"/>
      <c r="Q7" s="45"/>
    </row>
    <row r="8" spans="1:17" ht="15">
      <c r="A8" s="59"/>
      <c r="B8" s="67"/>
      <c r="C8" s="68"/>
      <c r="D8" s="68"/>
      <c r="E8" s="69"/>
      <c r="F8" s="68"/>
      <c r="G8" s="68"/>
      <c r="H8" s="68"/>
      <c r="I8" s="68"/>
      <c r="J8" s="68"/>
      <c r="K8" s="68"/>
      <c r="L8" s="68"/>
      <c r="Q8" s="45"/>
    </row>
    <row r="9" spans="2:17" ht="15">
      <c r="B9" s="59"/>
      <c r="E9" s="70"/>
      <c r="Q9" s="45"/>
    </row>
    <row r="10" spans="1:14" s="59" customFormat="1" ht="60">
      <c r="A10" s="37" t="s">
        <v>40</v>
      </c>
      <c r="B10" s="37" t="s">
        <v>16</v>
      </c>
      <c r="C10" s="37" t="s">
        <v>17</v>
      </c>
      <c r="D10" s="37" t="s">
        <v>58</v>
      </c>
      <c r="E10" s="46" t="s">
        <v>59</v>
      </c>
      <c r="F10" s="47"/>
      <c r="G10" s="37" t="str">
        <f>"Nazwa handlowa /
"&amp;C10&amp;" / 
"&amp;D10</f>
        <v>Nazwa handlowa /
Dawka / 
Postać/ Opakowanie</v>
      </c>
      <c r="H10" s="37" t="s">
        <v>54</v>
      </c>
      <c r="I10" s="37" t="str">
        <f>B10</f>
        <v>Skład</v>
      </c>
      <c r="J10" s="37" t="s">
        <v>55</v>
      </c>
      <c r="K10" s="37" t="s">
        <v>34</v>
      </c>
      <c r="L10" s="37" t="s">
        <v>35</v>
      </c>
      <c r="M10" s="37" t="s">
        <v>84</v>
      </c>
      <c r="N10" s="37" t="s">
        <v>18</v>
      </c>
    </row>
    <row r="11" spans="1:14" ht="51.75" customHeight="1">
      <c r="A11" s="71" t="s">
        <v>3</v>
      </c>
      <c r="B11" s="54" t="s">
        <v>108</v>
      </c>
      <c r="C11" s="42" t="s">
        <v>109</v>
      </c>
      <c r="D11" s="42" t="s">
        <v>110</v>
      </c>
      <c r="E11" s="44">
        <v>110</v>
      </c>
      <c r="F11" s="51" t="s">
        <v>62</v>
      </c>
      <c r="G11" s="52" t="s">
        <v>61</v>
      </c>
      <c r="H11" s="52"/>
      <c r="I11" s="52"/>
      <c r="J11" s="72"/>
      <c r="K11" s="52"/>
      <c r="L11" s="52" t="str">
        <f>IF(K11=0,"0,00",IF(K11&gt;0,ROUND(E11/K11,2)))</f>
        <v>0,00</v>
      </c>
      <c r="M11" s="52"/>
      <c r="N11" s="73">
        <f>ROUND(L11*ROUND(M11,2),2)</f>
        <v>0</v>
      </c>
    </row>
    <row r="12" spans="1:14" ht="45">
      <c r="A12" s="71" t="s">
        <v>4</v>
      </c>
      <c r="B12" s="54" t="s">
        <v>108</v>
      </c>
      <c r="C12" s="74" t="s">
        <v>111</v>
      </c>
      <c r="D12" s="42" t="s">
        <v>110</v>
      </c>
      <c r="E12" s="74">
        <v>10</v>
      </c>
      <c r="F12" s="51" t="s">
        <v>62</v>
      </c>
      <c r="G12" s="52" t="s">
        <v>61</v>
      </c>
      <c r="H12" s="52"/>
      <c r="I12" s="52"/>
      <c r="J12" s="72"/>
      <c r="K12" s="52"/>
      <c r="L12" s="52" t="str">
        <f>IF(K12=0,"0,00",IF(K12&gt;0,ROUND(E12/K12,2)))</f>
        <v>0,00</v>
      </c>
      <c r="M12" s="52"/>
      <c r="N12" s="73">
        <f>ROUND(L12*ROUND(M12,2),2)</f>
        <v>0</v>
      </c>
    </row>
    <row r="14" spans="2:6" ht="38.25" customHeight="1">
      <c r="B14" s="110" t="s">
        <v>128</v>
      </c>
      <c r="C14" s="116"/>
      <c r="D14" s="116"/>
      <c r="E14" s="116"/>
      <c r="F14" s="116"/>
    </row>
    <row r="16" spans="2:14" ht="15">
      <c r="B16" s="107" t="s">
        <v>82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2021-05-12T09:34:52Z</cp:lastPrinted>
  <dcterms:created xsi:type="dcterms:W3CDTF">2003-05-16T10:10:29Z</dcterms:created>
  <dcterms:modified xsi:type="dcterms:W3CDTF">2021-11-08T10:16:54Z</dcterms:modified>
  <cp:category/>
  <cp:version/>
  <cp:contentType/>
  <cp:contentStatus/>
</cp:coreProperties>
</file>