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8" yWindow="4188" windowWidth="14052" windowHeight="9300" tabRatio="702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<sst xmlns="http://schemas.openxmlformats.org/spreadsheetml/2006/main" count="275" uniqueCount="157">
  <si>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</si>
  <si>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</si>
  <si>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</si>
  <si>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</si>
  <si>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</si>
  <si>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</si>
  <si>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</si>
  <si>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</si>
  <si>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</si>
  <si>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</si>
  <si>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</si>
  <si>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</si>
  <si>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</si>
  <si>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</si>
  <si>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</si>
  <si>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Ilość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</si>
  <si>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</si>
  <si>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</si>
  <si>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</si>
  <si>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</si>
  <si>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</si>
  <si>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</si>
  <si>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</si>
  <si>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</si>
  <si>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</si>
  <si>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</si>
  <si>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</si>
  <si>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</si>
  <si>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</si>
  <si>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</si>
  <si>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</si>
  <si>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</si>
  <si>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</si>
  <si>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</si>
  <si>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</si>
  <si>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</si>
  <si>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</si>
  <si>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</si>
  <si>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</si>
  <si>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</si>
  <si>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</si>
  <si>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</si>
  <si>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</si>
  <si>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</si>
  <si>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</si>
  <si>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</si>
  <si>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</si>
  <si>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</si>
  <si>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</si>
  <si>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sztuk</t>
  </si>
  <si>
    <t>Dostawa produktów do dializy otrzewnowej do Apteki Szpitala Uniwersyteckiego w Krakowie</t>
  </si>
  <si>
    <t xml:space="preserve">Opis </t>
  </si>
  <si>
    <t>Nazwa handlowa: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</si>
  <si>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</si>
  <si>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</si>
  <si>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</si>
  <si>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</si>
  <si>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</si>
  <si>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</si>
  <si>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</si>
  <si>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</si>
  <si>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</si>
  <si>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Szkolenie z obsługi (każdego nowego pacjenta) w terminie 7 dni od daty przekazania urządzenia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</si>
  <si>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18.</t>
  </si>
  <si>
    <t>19.</t>
  </si>
  <si>
    <t>20.</t>
  </si>
  <si>
    <t>21.</t>
  </si>
  <si>
    <t>dla worka 2L o stężeniu glukozy 1,36% :
dla worka 2L o stężeniu glukozy 2,27% :
dla worka 2L o stężeniu glukozy 3,86% :
lub
dla worka 2L o stężeniu aminokwasów 1,1% :</t>
  </si>
  <si>
    <t>Nazwa handlowa:
dla worka 2L o stężeniu glukozy 1,36% :
Nazwa handlowa:
dla worka 2L o stężeniu glukozy 2,27% :
Nazwa handlowa:
dla worka 2L o stężeniu glukozy 3,86% :
lub
Nazwa handlowa:
dla worka 2L o stężeniu aminokwasów 1,1% :</t>
  </si>
  <si>
    <t>Nazwa handlowa:
dla worka 5L o stężeniu glukozy 1,36% :
Nazwa handlowa:
dla worka 5L o stężeniu glukozy 2,27% :
Nazwa handlowa:    
dla worka 5L o stężeniu glukozy 3,86% :</t>
  </si>
  <si>
    <t>dla worka 5L o stężeniu glukozy 1,36% :
dla worka 5L o stężeniu glukozy 2,27% :
dla worka 5L o stężeniu glukozy 3,86% :</t>
  </si>
  <si>
    <t xml:space="preserve">Nazwa handlowa:
dla worka 2,5L o stężeniu glukozy 1,36% :
Nazwa handlowa:    
dla worka 2,5L o stężeniu glukozy 2,27% :    
Nazwa handlowa:
dla worka 2,5L o stężeniu glukozy 2,27% + lactate : 
</t>
  </si>
  <si>
    <t xml:space="preserve">dla worka 2,5L o stężeniu glukozy 1,36% :
dla worka 2,5L o stężeniu glukozy 2,27% :    
dla worka 2,5L o stężeniu glukozy 2,27% + lactate : 
</t>
  </si>
  <si>
    <t xml:space="preserve">Nazwa handlowa:
dla worka 2,5L z roztworem glukozy buforowane mleczanem i dwuwęglanem o stężeniu 1,36% :
Nazwa handlowa:    
dla worka 2,5L z roztworem glukozy buforowane mleczanem i dwuwęglanem o stężeniu 2,27% :    
</t>
  </si>
  <si>
    <t xml:space="preserve">dla worka 2,5L z roztworem glukozy buforowane mleczanem i dwuwęglanem o stężeniu 1,36% :
dla worka 2,5L z roztworem glukozy buforowane mleczanem i dwuwęglanem o stężeniu 2,27% :    
</t>
  </si>
  <si>
    <t xml:space="preserve">Nazwa handlowa:
dla worka 5L z roztworem glukozy buforowane mleczanem i dwuwęglanem o stężeniu 1,36% :
Nazwa handlowa:    
dla worka 5L z roztworem glukozy buforowane mleczanem i dwuwęglanem o stężeniu 2,27% :    
</t>
  </si>
  <si>
    <t xml:space="preserve">dla worka 5L z roztworem glukozy buforowane mleczanem i dwuwęglanem o stężeniu 1,36% :
dla worka 5L z roztworem glukozy buforowane mleczanem i dwuwęglanem o stężeniu 2,27% :    
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</si>
  <si>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dostarczane urządzenie zastępcze
- Czas  naprawy do 7 dni roboczych
- Szkolenie z obsługi (każdego nowego pacjenta) w terminie 7 dni od daty przekazania urządzenia
- Instrukcja obsługi w języku polskim, zawierająca opis wszystkich komunikatów wyświetlanych przez urządzenie
- Wraz z urządzeniami Paszporty Techniczne z wpisanymi numerami seryjnymi, orzeczeniem o sprawności technicznej oraz wymaganą przez producenta datą następnego przeglądu technicznego.</t>
  </si>
  <si>
    <t>Nazwa handlowa:
dla worka 5L o stężeniu wapnia 1,25 mmol/l i glukozy 1,5%:
Nazwa handlowa:
dla worka 5L o stężeniu wapnia 1,25 mmol/l i glukozy 2,3%:
Nazwa handlowa:
dla worka 5L o stężeniu wapnia 1,25 mmol/l i glukozy 4,25%:  
Nazwa handlowa:
dla worka 5L o stężeniu wapnia 1,75 mmol/l i glukozy 1,5%: 
Nazwa handlowa:
dla worka 5L o stężeniu wapnia 1,75 mmol/l i glukozy 2,3%: 
Nazwa handlowa:
dla worka 5L o stężeniu wapnia 1,75 mmol/l i glukozy 4,25%:</t>
  </si>
  <si>
    <t>dla worka 5L o stężeniu wapnia 1,25 mmol/l i glukozy 1,5%:
dla worka 5L o stężeniu wapnia 1,25 mmol/l i glukozy 2,3%:
dla worka 5L o stężeniu wapnia 1,25 mmol/l i glukozy 4,25%:  
dla worka 5L o stężeniu wapnia 1,75 mmol/l i glukozy 1,5%: 
dla worka 5L o stężeniu wapnia 1,75 mmol/l i glukozy 2,3%: 
dla worka 5L o stężeniu wapnia 1,75 mmol/l i glukozy 4,25%:</t>
  </si>
  <si>
    <t xml:space="preserve">Nazwa handlowa:
</t>
  </si>
  <si>
    <t xml:space="preserve">Nazwa handlowa:
dla typu 416:
Nazwa handlowa:
dla typu 419:
</t>
  </si>
  <si>
    <t>Nazwa handlowa:
dla worka 2,5L o stęzeniu wapnia 1,75 mmol/l i glukozy 1,5%:
Nazwa handlowa:
dla worka 2,5L o stęzeniu wapnia 1,75 mmol/l i glukozy 2,3%: 
Nazwa handlowa:
dla worka 2,5L o stęzeniu wapnia 1,75 mmol/l i glukozy 4,25%:</t>
  </si>
  <si>
    <t xml:space="preserve">dla worka 2,5L o stęzeniu wapnia 1,75 mmol/l i glukozy 1,5%:
dla worka 2,5L o stęzeniu wapnia 1,75 mmol/l i glukozy 2,3%: 
dla worka 2,5L o stęzeniu wapnia 1,75 mmol/l i glukozy 4,25%:
</t>
  </si>
  <si>
    <t xml:space="preserve">dla worka 2L o stęzeniu wapnia 1,25 mmol/l i glukozy 1,5%:
dla worka 2L o stęzeniu wapnia 1,25 mmol/l i glukozy 2,3%:
dla worka 2L o stęzeniu wapnia 1,25 mmol/l i glukozy 4,25%:
dla worka 2L o stęzeniu wapnia 1,75 mmol/l i glukozy 1,5%:
dla worka 2L o stęzeniu wapnia 1,75 mmol/l i glukozy 2,3%: 
dla worka 2L o stęzeniu wapnia 1,75 mmol/l i glukozy 4,25%:
dla worka 2,5L o stęzeniu wapnia 1,25 mmol/l i glukozy 1,5%:
dla worka 2,5L o stęzeniu wapnia 1,25 mmol/l i glukozy 2,3%:
dla worka 2,5L o stęzeniu wapnia 1,25 mmol/l i glukozy 4,25%:
</t>
  </si>
  <si>
    <t>* Płyny infuzyjne ADO Balance z podwyższonym pakietem bezpieczeństwa z niską zawartością GDP i pH neutralnym, automatycznie podłączanych sterylnie przez cykler do zestawu drenów po uprzedniej identyfikacji poprawności kodu paskowego worków, zabezpieczonych sterylnym korkiem iglicowym odcinającym otoczenie zewnętrzne w momencie odłączenia zestawu od pacjenta. Cykler z oprogramowaniem bezwzględnie (brak możliwości wyłączenia lub obejścia alarmu bez usunięcia jego przyczyny) zabezpieczającym przed przepełnieniem pacjenta. Płyny Balance z obniżoną zawartością produktów degradacji glukozy (GDP): zawartość 3-DG (deoksyglukozone) &lt; 35 µmol/l</t>
  </si>
  <si>
    <t>** Płyny infuzyjne CADO Balance z podwyższonym pakietem bezpieczeństwa z niską zawartością GDP i pH neutralnym, zabezpieczonych sterylnym korkiem iglicowym odcinającym otoczenie zewnętrzne w momencie odłączenia zestawu od pacjenta, z organizerem i z dyskiem automatycznie przełączającym prawidłowe fazy wymian. Płyny Balance z obniżoną zawartością produktów degradacji glukozy (GDP): zawartość 3-DG (deoksyglukozone) &lt; 35 µmol/l</t>
  </si>
  <si>
    <t>Kod EAN (poz. 1-9, 19-20)</t>
  </si>
  <si>
    <t xml:space="preserve">Nazwa handlowa:
dla worka 2L o stęzeniu wapnia 1,25 mmol/l i glukozy 1,5%:
Nazwa handlowa:
dla worka 2L o stęzeniu wapnia 1,25 mmol/l i glukozy 2,3%:
Nazwa handlowa:
dla worka 2L o stęzeniu wapnia 1,25 mmol/l i glukozy 4,25%:
Nazwa handlowa:
dla worka 2L o stęzeniu wapnia 1,75 mmol/l i glukozy 1,5%:
Nazwa handlowa:
dla worka 2L o stęzeniu wapnia 1,75 mmol/l i glukozy 2,3%: 
Nazwa handlowa:
dla worka 2L o stęzeniu wapnia 1,75 mmol/l i glukozy 4,25%:
Nazwa handlowa:
dla worka 2,5L o stęzeniu wapnia 1,25 mmol/l i glukozy 1,5%:
Nazwa handlowa:
dla worka 2,5L o stęzeniu wapnia 1,25 mmol/l i glukozy 2,3%:
Nazwa handlowa:
dla worka 2,5L o stęzeniu wapnia 1,25 mmol/l i glukozy 4,25%:
</t>
  </si>
  <si>
    <t>DFP.271.19.2019.LS</t>
  </si>
  <si>
    <t>Oświadczamy, że oferujemy realizację przedmiotu zamówienia zgodnie z zasadami określonymi w specyfikacji istotnych warunków zamówienia wraz z załącznikami.</t>
  </si>
  <si>
    <t>Oświadczamy, że oferowane przez nas w częściach: 1 (poz. 1-9, 19-20), 2 (poz. 1-2, 11),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</si>
  <si>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częściach: 1 (poz. 10-18, 21), 2 (poz. 3-10, 12-16),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</si>
  <si>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>Oświadczamy, ze zapoznaliśmy się z treścią załączonego do specyfikacji wzoru umowy i w przypadku wyboru naszej oferty zawrzemy z zamawiającym umowę sporządzoną na podstawie tego wzoru.</t>
  </si>
  <si>
    <t xml:space="preserve">Nazwa handlowa:
dla worka 2L z roztworem glukozy buforowane mleczanem i dwuwęglanem o stężeniu 1,36% :
Nazwa handlowa:    
dla worka 2L z roztworem glukozy buforowane mleczanem i dwuwęglanem o stężeniu 2,27% :
</t>
  </si>
  <si>
    <t xml:space="preserve">dla worka 2L z roztworem glukozy buforowane mleczanem i dwuwęglanem o stężeniu 1,36% :
dla worka 2L z roztworem glukozy buforowane mleczanem i dwuwęglanem o stężeniu 2,27% :    
</t>
  </si>
  <si>
    <t>Worki drenażowe ultra set 3L ADO  ^^^</t>
  </si>
  <si>
    <t>Linia główna do aparatu Cycler ADO - zautomatyzowany zestaw typu HomeChoice z 4 odgałęzieniami ^^^</t>
  </si>
  <si>
    <t>mini nasadka -korki typu Mini Cap ^^^</t>
  </si>
  <si>
    <t>Zaciski typu Clamp - zaciski dla portu wyjściowego worka do dializy otrzewnowej ^^^</t>
  </si>
  <si>
    <t>Dren łączący typu Transer set ^^^</t>
  </si>
  <si>
    <t>Łącznik tytanowy Adapter ^^^</t>
  </si>
  <si>
    <t>Cewnik Tenchoffa do zakupu o wymiarach 42cm ^^^</t>
  </si>
  <si>
    <t>Dodatkowe zabezpieczenia połączenia (Connection shield) CADO/ ADO; osłona złącza z roztworem jodopowidonu ^^^</t>
  </si>
  <si>
    <t>Cewnik Tenchoffa do zakupu o wymiarach  47cm ^^^</t>
  </si>
  <si>
    <t>Preparat do higienicznego odkażania rąk - objętość 500ml ^^^</t>
  </si>
  <si>
    <t>Płyn do dezynfekcji skóry - objętość 250ml ^^^</t>
  </si>
  <si>
    <t>Zestaw opatrunkowy - gaziki (do zakupu w wymiarach 5 x 5cm i 7,5 x 7,5cm) ^^^</t>
  </si>
  <si>
    <t>Środek do mycia przed higiniczną dezynfekcją rąk - objętość 500ml ^^^</t>
  </si>
  <si>
    <t xml:space="preserve">Nazwa handlowa:
dla wymiaru 5 x 5cm:
Nazwa handlowa:
dla wymiaru 7,5 x 7,5cm:
</t>
  </si>
  <si>
    <t>22.</t>
  </si>
  <si>
    <t>Podmiot Odpowiedzialny (poz. 1-9, 19-20);
Wytwórca (poz. 10-18, 21); 
Producent (poz. 22)</t>
  </si>
  <si>
    <t>załącznik nr 1a do specyfikacji
załącznik nr ……… do umowy</t>
  </si>
  <si>
    <t>Linie do dializy automatycznej z korkiem iglicowym - zestaw typu Plus Sleep-Safe ^^^</t>
  </si>
  <si>
    <t>Nakrętka dezynfekująca typu Stay-Safe ^^^</t>
  </si>
  <si>
    <t>Przedłużacz cewnika zamykany korkiem iglicowym ^^^</t>
  </si>
  <si>
    <t>Adaptor do cewnika typu Stay-Safe ^^^</t>
  </si>
  <si>
    <t>Adaptor typu Sleep-Safe Luer-Lock ^^^</t>
  </si>
  <si>
    <t>Cewnik Tenckhoffa do dializy otrzewnowej  typ 416,419 ^^^</t>
  </si>
  <si>
    <t>Cewnik Tenckhoffa do dializy otrzewnowej samopozycjonujący typ SA 2447 ^^^</t>
  </si>
  <si>
    <t>Łącznik stabilizacyjny ^^^</t>
  </si>
  <si>
    <t>Łącznik typu CLIP ^^^</t>
  </si>
  <si>
    <t>Zestaw drenażowy z workiem PET ^^^</t>
  </si>
  <si>
    <t>Korek iglicowy z uszczelką - adaptor typu PIN ^^^</t>
  </si>
  <si>
    <t xml:space="preserve">Nazwa handlowa:
</t>
  </si>
  <si>
    <t>Płyn do dezynfekcji skóry w aerozolu - objętość 250ml ^^^</t>
  </si>
  <si>
    <t>Kompresy gazowe 8 - warstwowe jałowe (do zakupu w wymiarach 5 x 5cm) ^^^</t>
  </si>
  <si>
    <t>Oprogramowanie do obsługi pacjentów ADO ^^^</t>
  </si>
  <si>
    <t>Czytnik kart pacjenta ^^^</t>
  </si>
  <si>
    <t>Podmiot Odpowiedzialny
(poz. 1-2, 11);
Wytwórca (poz. 3-10, 12-16);
Producent (poz. 17-19)</t>
  </si>
  <si>
    <t>Kod EAN (poz. 1-2, 11)</t>
  </si>
  <si>
    <t>Opis</t>
  </si>
  <si>
    <t>^^^ - produkty stanowią integralną całość z produktami leczniczymi z poz. 1 do 9</t>
  </si>
  <si>
    <t>* wymagany jeden podmiot odpowiedzialny</t>
  </si>
  <si>
    <t>*** wymagany jeden podmiot odpowiedzialny</t>
  </si>
  <si>
    <t>ADO - Zamawiający przez to rozumie: "Automatyczna Dializa Otrzewnowa"</t>
  </si>
  <si>
    <t>CADO - Zamawiający przez to rozumie: "Ciągła Ambulatoryjna Dializa Otrzewnowa"</t>
  </si>
  <si>
    <t>^^^ - produkty stanowią integralną całość z produktami leczniczymi z poz. 1 do 2</t>
  </si>
  <si>
    <t xml:space="preserve">^ Wykonawca zobowiązany jest oddać do korzystania na okres trwania umowy cyklery do ADO, kompatybilne z zaoferowanymi materiałami, w ilości odpowiedniej do ilości leczonych tą metodą pacjentów (max 10 pacjentów). </t>
  </si>
  <si>
    <t xml:space="preserve">^^ Wykonawca zobowiązany jest oddać do korzystania na okres trwania umowy podgrzewacze do worków CADO, kompatybilne z zaoferowanymi materiałami, w ilości odpowiedniej do ilości leczonych tą metodą pacjentów (max 10 pacjentów). </t>
  </si>
  <si>
    <t>^ Wykonawca zobowiązany jest oddać do korzystania na okres trwania umowy cyklery do ADO, kompatybilne z zaoferowanymi materiałami, w ilości odpowiedniej do ilości leczonych tą metodą pacjentów ( max 10 pacjentów).</t>
  </si>
  <si>
    <t xml:space="preserve">^^ Wykonawca zobowiązany jest oddać do korzystania na okres trwania umowy podgrzewacze do worków CADO, kompatybilne z zaoferowanymi materiałami, w ilości odpowiedniej do ilości leczonych tą metodą pacjentów( max 10 pacjentów). </t>
  </si>
  <si>
    <t>Worki ADO z płynami dializacyjnymi - objętość 5l;  stężenie wapnia 1,25 mmol/l;1,75mmol/l; stężenie glukozy: 1,5%; 2,3%;4,25%; Na+ 134mmol/l; 3-DG (deoksyglukozone) &lt; 35 µmol/l;                                                                     kwasowość roztworu gotowego do podania pacjentowi: pH≈7,0; ze złączem do automatycznej realizacji sterylnego podłączenia drenów wewnątrz cyklera i z kodem paskowym do identyfikacji poprawności stężeń podłączonych worków * ^ ***</t>
  </si>
  <si>
    <t>Worki CADO z drenami i sterylnym korkiem iglicowym, płynem dializacyjnym - objętość 2l, 2,5l; stężenie wapnia 1,25mmol/l; 1,75 mmol/l, stężenie glukozy 1,5%, 2,3%, 4,25%; stężenie sodu 134 mmol/l, pH 7,0 dysk do automatycznego przełączania faz cyklu wymiany płynów ** ^^ ***</t>
  </si>
  <si>
    <t>Worki CADO z płynem dializacyjnym zawierającym ikodekstrynę - objetość 2l ^^ *</t>
  </si>
  <si>
    <t>Worki ADO z płynem dializacyjnym zawierającym ikodekstrynę - objetość 2l ^ *</t>
  </si>
  <si>
    <t>Worki ADO z płynem dializacyjnym - objętość 5l; stężenie glukozy 1,36%, 2,27%, 3,86% ^ *</t>
  </si>
  <si>
    <t>Worki CADO z roztworem glukozy buforowane mleczanem i dwuwęglanem - objętość 2l o stężeniu 1,36%; 2,27%;  oraz  stężeniem wapnia 1,25 mmo/l ^^ *</t>
  </si>
  <si>
    <t>Worki CADO z roztworem glukozy buforowane mleczanem i dwuwęglanem - objętość  2,5l o stężeniu 1,36%; 2,27%;  oraz  stężeniem wapnia 1,25 mmo/l ^^ *</t>
  </si>
  <si>
    <t>Worki ADO z roztworem glukozy buforowane mleczanem i dwuwęglanem - objętość 2,5l
o stężeniu 1,36%; 2,27% oraz  stężeniem wapnia 1,25 mmo/l ^ *</t>
  </si>
  <si>
    <t>Worki ADO z roztworem glukozy buforowane mleczanem i dwuwęglanem- objętość 5l
o stężeniu 1,36%; 2,27% oraz  stężeniem wapnia 1,25 mmo/l ^ *</t>
  </si>
  <si>
    <r>
      <t xml:space="preserve">Worki CADO z płynem dializacyjnym - objętość 2l;  stężenie glukozy 1,36%, 2,27%, 3,86% lub opcjonalnie płyn dalizacyjny zawierający aminokwasy 1,1% - objetość 2l ^^ </t>
    </r>
    <r>
      <rPr>
        <b/>
        <sz val="11"/>
        <rFont val="Times New Roman"/>
        <family val="1"/>
      </rPr>
      <t>*</t>
    </r>
  </si>
  <si>
    <t>Worki ADO z płynem dializacyjnym - objętość 2,5l; stężenie glukozy 1,36%, 2,27%; płyn dializacyjny stężenie glukozy  2,27% + lactate ^ *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</si>
  <si>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</si>
  <si>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zamówienie będziemy wykonywać do czasu wyczerpania kwoty wynagrodzenia umownego, nie dłużej jednak niż przez 24 miesiące od dnia zawarcia umowy.</t>
  </si>
  <si>
    <t>Oferujemy wykonanie całego przedmiotu zamówienia (w danej części) za cenę:</t>
  </si>
  <si>
    <t>Oświadczamy, że oferowane przez nas w częściach: 1 (poz. 22), 2 (poz. 17),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</si>
</sst>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0" applyNumberFormat="1" applyFont="1" applyBorder="1" applyAlignment="1">
      <alignment horizontal="right" vertical="top" wrapText="1"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44" fontId="4" fillId="0" borderId="13" xfId="69" applyNumberFormat="1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175" fontId="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175" fontId="4" fillId="0" borderId="10" xfId="45" applyNumberFormat="1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175" fontId="4" fillId="0" borderId="15" xfId="45" applyNumberFormat="1" applyFont="1" applyFill="1" applyBorder="1" applyAlignment="1" applyProtection="1">
      <alignment horizontal="left" vertical="top" wrapText="1"/>
      <protection locked="0"/>
    </xf>
    <xf numFmtId="4" fontId="4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175" fontId="4" fillId="0" borderId="13" xfId="45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  <xf numFmtId="1" fontId="44" fillId="0" borderId="0" xfId="0" applyNumberFormat="1" applyFont="1" applyFill="1" applyAlignment="1" applyProtection="1">
      <alignment horizontal="left" vertical="top" wrapText="1"/>
      <protection locked="0"/>
    </xf>
    <xf numFmtId="0" fontId="44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3" xfId="57"/>
    <cellStyle name="Normalny 4" xfId="58"/>
    <cellStyle name="Normalny 5" xfId="59"/>
    <cellStyle name="Normalny 7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Walutowy 4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4"/>
  <sheetViews>
    <sheetView showGridLines="0" tabSelected="1" view="pageBreakPreview" zoomScaleNormal="82" zoomScaleSheetLayoutView="100" zoomScalePageLayoutView="115" workbookViewId="0" topLeftCell="A28">
      <selection activeCell="B34" sqref="B34:D34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42.125" style="1" customWidth="1"/>
    <col min="4" max="4" width="39.875" style="2" customWidth="1"/>
    <col min="5" max="5" width="11.125" style="1" customWidth="1"/>
    <col min="6" max="9" width="9.125" style="1" customWidth="1"/>
    <col min="10" max="10" width="16.00390625" style="1" customWidth="1"/>
    <col min="11" max="11" width="16.50390625" style="1" customWidth="1"/>
    <col min="12" max="13" width="16.125" style="1" customWidth="1"/>
    <col min="14" max="16384" width="9.125" style="1" customWidth="1"/>
  </cols>
  <sheetData>
    <row r="1" ht="18" customHeight="1">
      <c r="D1" s="14" t="s">
        <v>45</v>
      </c>
    </row>
    <row r="2" spans="2:4" ht="18" customHeight="1">
      <c r="B2" s="33"/>
      <c r="C2" s="33" t="s">
        <v>44</v>
      </c>
      <c r="D2" s="33"/>
    </row>
    <row r="3" ht="18" customHeight="1"/>
    <row r="4" spans="2:5" ht="18" customHeight="1">
      <c r="B4" s="1" t="s">
        <v>36</v>
      </c>
      <c r="C4" s="1" t="s">
        <v>89</v>
      </c>
      <c r="E4" s="3"/>
    </row>
    <row r="5" ht="18" customHeight="1">
      <c r="E5" s="3"/>
    </row>
    <row r="6" spans="2:6" ht="33" customHeight="1">
      <c r="B6" s="1" t="s">
        <v>35</v>
      </c>
      <c r="C6" s="84" t="s">
        <v>50</v>
      </c>
      <c r="D6" s="84"/>
      <c r="E6" s="4"/>
      <c r="F6" s="5"/>
    </row>
    <row r="7" spans="2:5" ht="18" customHeight="1">
      <c r="B7" s="6" t="s">
        <v>31</v>
      </c>
      <c r="C7" s="85"/>
      <c r="D7" s="69"/>
      <c r="E7" s="3"/>
    </row>
    <row r="8" spans="2:5" ht="31.5" customHeight="1">
      <c r="B8" s="6" t="s">
        <v>37</v>
      </c>
      <c r="C8" s="77"/>
      <c r="D8" s="78"/>
      <c r="E8" s="3"/>
    </row>
    <row r="9" spans="2:5" ht="18" customHeight="1">
      <c r="B9" s="6" t="s">
        <v>30</v>
      </c>
      <c r="C9" s="70"/>
      <c r="D9" s="71"/>
      <c r="E9" s="3"/>
    </row>
    <row r="10" spans="2:5" ht="18" customHeight="1">
      <c r="B10" s="6" t="s">
        <v>38</v>
      </c>
      <c r="C10" s="70"/>
      <c r="D10" s="71"/>
      <c r="E10" s="3"/>
    </row>
    <row r="11" spans="2:5" ht="18" customHeight="1">
      <c r="B11" s="6" t="s">
        <v>39</v>
      </c>
      <c r="C11" s="70"/>
      <c r="D11" s="71"/>
      <c r="E11" s="3"/>
    </row>
    <row r="12" spans="2:5" ht="18" customHeight="1">
      <c r="B12" s="6" t="s">
        <v>40</v>
      </c>
      <c r="C12" s="70"/>
      <c r="D12" s="71"/>
      <c r="E12" s="3"/>
    </row>
    <row r="13" spans="2:5" ht="18" customHeight="1">
      <c r="B13" s="6" t="s">
        <v>41</v>
      </c>
      <c r="C13" s="70"/>
      <c r="D13" s="71"/>
      <c r="E13" s="3"/>
    </row>
    <row r="14" spans="2:5" ht="18" customHeight="1">
      <c r="B14" s="6" t="s">
        <v>42</v>
      </c>
      <c r="C14" s="70"/>
      <c r="D14" s="71"/>
      <c r="E14" s="3"/>
    </row>
    <row r="15" spans="2:5" ht="18" customHeight="1">
      <c r="B15" s="6" t="s">
        <v>43</v>
      </c>
      <c r="C15" s="70"/>
      <c r="D15" s="71"/>
      <c r="E15" s="3"/>
    </row>
    <row r="16" spans="3:5" ht="18" customHeight="1">
      <c r="C16" s="3"/>
      <c r="D16" s="8"/>
      <c r="E16" s="3"/>
    </row>
    <row r="17" spans="1:5" ht="18" customHeight="1">
      <c r="A17" s="1" t="s">
        <v>1</v>
      </c>
      <c r="B17" s="75" t="s">
        <v>155</v>
      </c>
      <c r="C17" s="75"/>
      <c r="D17" s="75"/>
      <c r="E17" s="5"/>
    </row>
    <row r="18" spans="3:5" ht="10.5" customHeight="1">
      <c r="C18" s="5"/>
      <c r="D18" s="9"/>
      <c r="E18" s="5"/>
    </row>
    <row r="19" spans="2:4" ht="36" customHeight="1">
      <c r="B19" s="41" t="s">
        <v>17</v>
      </c>
      <c r="C19" s="40" t="s">
        <v>0</v>
      </c>
      <c r="D19" s="36"/>
    </row>
    <row r="20" spans="1:4" ht="18" customHeight="1">
      <c r="A20" s="10"/>
      <c r="B20" s="38" t="s">
        <v>23</v>
      </c>
      <c r="C20" s="42">
        <f>'Część (1)'!H$9</f>
        <v>0</v>
      </c>
      <c r="D20" s="37"/>
    </row>
    <row r="21" spans="1:4" ht="18" customHeight="1">
      <c r="A21" s="10"/>
      <c r="B21" s="39" t="s">
        <v>24</v>
      </c>
      <c r="C21" s="42">
        <f>'Część (2)'!H$9</f>
        <v>0</v>
      </c>
      <c r="D21" s="37"/>
    </row>
    <row r="22" spans="1:4" ht="17.25" customHeight="1">
      <c r="A22" s="10"/>
      <c r="B22" s="10"/>
      <c r="C22" s="63"/>
      <c r="D22" s="37"/>
    </row>
    <row r="23" spans="1:5" ht="22.5" customHeight="1">
      <c r="A23" s="1" t="s">
        <v>2</v>
      </c>
      <c r="B23" s="74" t="s">
        <v>34</v>
      </c>
      <c r="C23" s="75"/>
      <c r="D23" s="76"/>
      <c r="E23" s="11"/>
    </row>
    <row r="24" spans="1:5" ht="39" customHeight="1">
      <c r="A24" s="1" t="s">
        <v>3</v>
      </c>
      <c r="B24" s="74" t="s">
        <v>154</v>
      </c>
      <c r="C24" s="74"/>
      <c r="D24" s="74"/>
      <c r="E24" s="11"/>
    </row>
    <row r="25" spans="1:6" ht="41.25" customHeight="1">
      <c r="A25" s="1" t="s">
        <v>4</v>
      </c>
      <c r="B25" s="79" t="s">
        <v>90</v>
      </c>
      <c r="C25" s="79"/>
      <c r="D25" s="79"/>
      <c r="E25" s="13"/>
      <c r="F25" s="5"/>
    </row>
    <row r="26" spans="1:6" ht="86.25" customHeight="1">
      <c r="A26" s="1" t="s">
        <v>28</v>
      </c>
      <c r="B26" s="79" t="s">
        <v>153</v>
      </c>
      <c r="C26" s="79"/>
      <c r="D26" s="79"/>
      <c r="E26" s="13"/>
      <c r="F26" s="5"/>
    </row>
    <row r="27" spans="1:5" s="16" customFormat="1" ht="72.75" customHeight="1">
      <c r="A27" s="1" t="s">
        <v>33</v>
      </c>
      <c r="B27" s="72" t="s">
        <v>91</v>
      </c>
      <c r="C27" s="72"/>
      <c r="D27" s="72"/>
      <c r="E27" s="17"/>
    </row>
    <row r="28" spans="1:5" s="16" customFormat="1" ht="72.75" customHeight="1">
      <c r="A28" s="1" t="s">
        <v>5</v>
      </c>
      <c r="B28" s="72" t="s">
        <v>92</v>
      </c>
      <c r="C28" s="72"/>
      <c r="D28" s="72"/>
      <c r="E28" s="17"/>
    </row>
    <row r="29" spans="1:5" s="16" customFormat="1" ht="72.75" customHeight="1">
      <c r="A29" s="1" t="s">
        <v>6</v>
      </c>
      <c r="B29" s="72" t="s">
        <v>156</v>
      </c>
      <c r="C29" s="72"/>
      <c r="D29" s="72"/>
      <c r="E29" s="17"/>
    </row>
    <row r="30" spans="1:6" ht="39.75" customHeight="1">
      <c r="A30" s="1" t="s">
        <v>53</v>
      </c>
      <c r="B30" s="72" t="s">
        <v>21</v>
      </c>
      <c r="C30" s="73"/>
      <c r="D30" s="73"/>
      <c r="E30" s="11"/>
      <c r="F30" s="5"/>
    </row>
    <row r="31" spans="1:6" ht="29.25" customHeight="1">
      <c r="A31" s="1" t="s">
        <v>54</v>
      </c>
      <c r="B31" s="75" t="s">
        <v>29</v>
      </c>
      <c r="C31" s="74"/>
      <c r="D31" s="74"/>
      <c r="E31" s="11"/>
      <c r="F31" s="5"/>
    </row>
    <row r="32" spans="1:6" ht="43.5" customHeight="1">
      <c r="A32" s="1" t="s">
        <v>55</v>
      </c>
      <c r="B32" s="72" t="s">
        <v>93</v>
      </c>
      <c r="C32" s="73"/>
      <c r="D32" s="73"/>
      <c r="E32" s="11"/>
      <c r="F32" s="5"/>
    </row>
    <row r="33" spans="1:6" ht="39" customHeight="1">
      <c r="A33" s="1" t="s">
        <v>56</v>
      </c>
      <c r="B33" s="75" t="s">
        <v>46</v>
      </c>
      <c r="C33" s="75"/>
      <c r="D33" s="75"/>
      <c r="E33" s="11"/>
      <c r="F33" s="5"/>
    </row>
    <row r="34" spans="2:6" ht="36.75" customHeight="1">
      <c r="B34" s="75" t="s">
        <v>47</v>
      </c>
      <c r="C34" s="75"/>
      <c r="D34" s="75"/>
      <c r="E34" s="11"/>
      <c r="F34" s="5"/>
    </row>
    <row r="35" spans="2:6" ht="36.75" customHeight="1">
      <c r="B35" s="82" t="s">
        <v>48</v>
      </c>
      <c r="C35" s="83"/>
      <c r="D35" s="83"/>
      <c r="E35" s="11"/>
      <c r="F35" s="5"/>
    </row>
    <row r="36" spans="1:5" ht="18" customHeight="1">
      <c r="A36" s="12" t="s">
        <v>57</v>
      </c>
      <c r="B36" s="4" t="s">
        <v>7</v>
      </c>
      <c r="C36" s="5"/>
      <c r="D36" s="1"/>
      <c r="E36" s="15"/>
    </row>
    <row r="37" spans="2:5" ht="9" customHeight="1">
      <c r="B37" s="5"/>
      <c r="C37" s="5"/>
      <c r="D37" s="14"/>
      <c r="E37" s="15"/>
    </row>
    <row r="38" spans="2:5" ht="18" customHeight="1">
      <c r="B38" s="68" t="s">
        <v>19</v>
      </c>
      <c r="C38" s="68"/>
      <c r="D38" s="69"/>
      <c r="E38" s="15"/>
    </row>
    <row r="39" spans="2:5" ht="18" customHeight="1">
      <c r="B39" s="80" t="s">
        <v>8</v>
      </c>
      <c r="C39" s="81"/>
      <c r="D39" s="6"/>
      <c r="E39" s="15"/>
    </row>
    <row r="40" spans="2:5" ht="18" customHeight="1">
      <c r="B40" s="86"/>
      <c r="C40" s="87"/>
      <c r="D40" s="6"/>
      <c r="E40" s="15"/>
    </row>
    <row r="41" spans="2:5" ht="18" customHeight="1">
      <c r="B41" s="86"/>
      <c r="C41" s="87"/>
      <c r="D41" s="6"/>
      <c r="E41" s="15"/>
    </row>
    <row r="42" spans="2:5" ht="18" customHeight="1">
      <c r="B42" s="86"/>
      <c r="C42" s="87"/>
      <c r="D42" s="6"/>
      <c r="E42" s="15"/>
    </row>
    <row r="43" spans="2:5" ht="15" customHeight="1">
      <c r="B43" s="20" t="s">
        <v>10</v>
      </c>
      <c r="C43" s="20"/>
      <c r="D43" s="14"/>
      <c r="E43" s="15"/>
    </row>
    <row r="44" spans="2:5" ht="18" customHeight="1">
      <c r="B44" s="68" t="s">
        <v>20</v>
      </c>
      <c r="C44" s="68"/>
      <c r="D44" s="69"/>
      <c r="E44" s="15"/>
    </row>
    <row r="45" spans="2:5" ht="18" customHeight="1">
      <c r="B45" s="18" t="s">
        <v>8</v>
      </c>
      <c r="C45" s="19" t="s">
        <v>9</v>
      </c>
      <c r="D45" s="21" t="s">
        <v>11</v>
      </c>
      <c r="E45" s="15"/>
    </row>
    <row r="46" spans="2:5" ht="18" customHeight="1">
      <c r="B46" s="22"/>
      <c r="C46" s="19"/>
      <c r="D46" s="23"/>
      <c r="E46" s="15"/>
    </row>
    <row r="47" spans="2:5" ht="18" customHeight="1">
      <c r="B47" s="22"/>
      <c r="C47" s="19"/>
      <c r="D47" s="23"/>
      <c r="E47" s="15"/>
    </row>
    <row r="48" spans="2:5" ht="18" customHeight="1">
      <c r="B48" s="20"/>
      <c r="C48" s="20"/>
      <c r="D48" s="14"/>
      <c r="E48" s="15"/>
    </row>
    <row r="49" spans="2:5" ht="18" customHeight="1">
      <c r="B49" s="68" t="s">
        <v>22</v>
      </c>
      <c r="C49" s="68"/>
      <c r="D49" s="69"/>
      <c r="E49" s="15"/>
    </row>
    <row r="50" spans="2:4" ht="18" customHeight="1">
      <c r="B50" s="68" t="s">
        <v>12</v>
      </c>
      <c r="C50" s="68"/>
      <c r="D50" s="6"/>
    </row>
    <row r="51" spans="2:4" ht="18" customHeight="1">
      <c r="B51" s="69"/>
      <c r="C51" s="69"/>
      <c r="D51" s="6"/>
    </row>
    <row r="52" ht="18" customHeight="1"/>
    <row r="53" ht="18" customHeight="1"/>
    <row r="54" ht="18" customHeight="1">
      <c r="D54" s="1"/>
    </row>
  </sheetData>
  <sheetProtection/>
  <mergeCells count="33">
    <mergeCell ref="B51:C51"/>
    <mergeCell ref="B41:C41"/>
    <mergeCell ref="B40:C40"/>
    <mergeCell ref="B42:C42"/>
    <mergeCell ref="B38:D38"/>
    <mergeCell ref="B49:D49"/>
    <mergeCell ref="B50:C50"/>
    <mergeCell ref="B35:D35"/>
    <mergeCell ref="C6:D6"/>
    <mergeCell ref="B31:D31"/>
    <mergeCell ref="C7:D7"/>
    <mergeCell ref="B27:D27"/>
    <mergeCell ref="C13:D13"/>
    <mergeCell ref="B17:D17"/>
    <mergeCell ref="B33:D33"/>
    <mergeCell ref="B25:D25"/>
    <mergeCell ref="C8:D8"/>
    <mergeCell ref="B30:D30"/>
    <mergeCell ref="B24:D24"/>
    <mergeCell ref="B26:D26"/>
    <mergeCell ref="B29:D29"/>
    <mergeCell ref="B34:D34"/>
    <mergeCell ref="C9:D9"/>
    <mergeCell ref="B44:D44"/>
    <mergeCell ref="C10:D10"/>
    <mergeCell ref="C15:D15"/>
    <mergeCell ref="C11:D11"/>
    <mergeCell ref="C14:D14"/>
    <mergeCell ref="B32:D32"/>
    <mergeCell ref="C12:D12"/>
    <mergeCell ref="B28:D28"/>
    <mergeCell ref="B23:D23"/>
    <mergeCell ref="B39:C39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44"/>
  <sheetViews>
    <sheetView showGridLines="0" view="pageBreakPreview" zoomScale="80" zoomScaleNormal="64" zoomScaleSheetLayoutView="80" zoomScalePageLayoutView="80" workbookViewId="0" topLeftCell="A4">
      <selection activeCell="H9" sqref="H9:I9"/>
    </sheetView>
  </sheetViews>
  <sheetFormatPr defaultColWidth="9.125" defaultRowHeight="12.75"/>
  <cols>
    <col min="1" max="1" width="5.125" style="5" customWidth="1"/>
    <col min="2" max="2" width="40.50390625" style="5" customWidth="1"/>
    <col min="3" max="3" width="20.50390625" style="5" hidden="1" customWidth="1"/>
    <col min="4" max="4" width="30.00390625" style="5" hidden="1" customWidth="1"/>
    <col min="5" max="5" width="11.125" style="24" customWidth="1"/>
    <col min="6" max="6" width="7.625" style="25" customWidth="1"/>
    <col min="7" max="7" width="38.50390625" style="5" customWidth="1"/>
    <col min="8" max="8" width="24.75390625" style="5" customWidth="1"/>
    <col min="9" max="9" width="35.50390625" style="5" customWidth="1"/>
    <col min="10" max="10" width="38.75390625" style="5" customWidth="1"/>
    <col min="11" max="11" width="15.625" style="5" customWidth="1"/>
    <col min="12" max="12" width="14.875" style="5" customWidth="1"/>
    <col min="13" max="13" width="17.50390625" style="5" customWidth="1"/>
    <col min="14" max="14" width="17.00390625" style="5" customWidth="1"/>
    <col min="15" max="15" width="8.00390625" style="5" customWidth="1"/>
    <col min="16" max="16" width="15.375" style="5" customWidth="1"/>
    <col min="17" max="16384" width="9.125" style="5" customWidth="1"/>
  </cols>
  <sheetData>
    <row r="1" spans="2:14" ht="30" customHeight="1">
      <c r="B1" s="31" t="str">
        <f>'formularz oferty'!C4</f>
        <v>DFP.271.19.2019.LS</v>
      </c>
      <c r="E1" s="5"/>
      <c r="M1" s="88" t="s">
        <v>112</v>
      </c>
      <c r="N1" s="88"/>
    </row>
    <row r="2" spans="7:9" ht="13.5">
      <c r="G2" s="74"/>
      <c r="H2" s="74"/>
      <c r="I2" s="74"/>
    </row>
    <row r="4" spans="2:14" ht="13.5">
      <c r="B4" s="4" t="s">
        <v>13</v>
      </c>
      <c r="C4" s="7"/>
      <c r="D4" s="7">
        <v>82</v>
      </c>
      <c r="E4" s="7">
        <v>1</v>
      </c>
      <c r="F4" s="29"/>
      <c r="G4" s="30" t="s">
        <v>18</v>
      </c>
      <c r="H4" s="1"/>
      <c r="I4" s="3"/>
      <c r="J4" s="1"/>
      <c r="K4" s="1"/>
      <c r="L4" s="1"/>
      <c r="M4" s="1"/>
      <c r="N4" s="1"/>
    </row>
    <row r="5" spans="2:14" ht="13.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</row>
    <row r="6" spans="1:14" ht="13.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3.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3.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9" ht="13.5">
      <c r="A9" s="4"/>
      <c r="B9" s="4"/>
      <c r="C9" s="43"/>
      <c r="D9" s="43"/>
      <c r="E9" s="28"/>
      <c r="F9" s="15"/>
      <c r="G9" s="41" t="s">
        <v>0</v>
      </c>
      <c r="H9" s="89">
        <f>SUM(N14:N35)</f>
        <v>0</v>
      </c>
      <c r="I9" s="90"/>
    </row>
    <row r="10" spans="1:12" ht="13.5">
      <c r="A10" s="4"/>
      <c r="C10" s="1"/>
      <c r="D10" s="1"/>
      <c r="E10" s="28"/>
      <c r="F10" s="15"/>
      <c r="G10" s="1"/>
      <c r="H10" s="1"/>
      <c r="I10" s="1"/>
      <c r="J10" s="1"/>
      <c r="K10" s="1"/>
      <c r="L10" s="1"/>
    </row>
    <row r="11" spans="1:12" ht="13.5">
      <c r="A11" s="4"/>
      <c r="B11" s="44" t="s">
        <v>14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2:6" ht="13.5">
      <c r="B12" s="4"/>
      <c r="F12" s="11"/>
    </row>
    <row r="13" spans="1:14" s="32" customFormat="1" ht="86.25" customHeight="1">
      <c r="A13" s="7" t="s">
        <v>32</v>
      </c>
      <c r="B13" s="7" t="s">
        <v>51</v>
      </c>
      <c r="C13" s="7"/>
      <c r="D13" s="7"/>
      <c r="E13" s="46" t="s">
        <v>15</v>
      </c>
      <c r="F13" s="47"/>
      <c r="G13" s="7" t="str">
        <f>"Nazwa handlowa 
"&amp;C13&amp;" 
"&amp;D13</f>
        <v>Nazwa handlowa 
</v>
      </c>
      <c r="H13" s="7" t="s">
        <v>111</v>
      </c>
      <c r="I13" s="7" t="str">
        <f>B13</f>
        <v>Opis </v>
      </c>
      <c r="J13" s="7" t="s">
        <v>87</v>
      </c>
      <c r="K13" s="7" t="s">
        <v>25</v>
      </c>
      <c r="L13" s="7" t="s">
        <v>26</v>
      </c>
      <c r="M13" s="7" t="s">
        <v>27</v>
      </c>
      <c r="N13" s="7" t="s">
        <v>16</v>
      </c>
    </row>
    <row r="14" spans="1:14" s="50" customFormat="1" ht="187.5" customHeight="1">
      <c r="A14" s="6" t="s">
        <v>1</v>
      </c>
      <c r="B14" s="6" t="s">
        <v>151</v>
      </c>
      <c r="C14" s="6"/>
      <c r="D14" s="6"/>
      <c r="E14" s="48">
        <v>3500</v>
      </c>
      <c r="F14" s="47" t="s">
        <v>49</v>
      </c>
      <c r="G14" s="34" t="s">
        <v>68</v>
      </c>
      <c r="H14" s="34"/>
      <c r="I14" s="34"/>
      <c r="J14" s="49" t="s">
        <v>67</v>
      </c>
      <c r="K14" s="34"/>
      <c r="L14" s="34" t="str">
        <f>IF(K14=0,"0,00",IF(K14&gt;0,ROUND(E14/K14,2)))</f>
        <v>0,00</v>
      </c>
      <c r="M14" s="34"/>
      <c r="N14" s="35">
        <f>ROUND(L14*ROUND(M14,2),2)</f>
        <v>0</v>
      </c>
    </row>
    <row r="15" spans="1:14" ht="39" customHeight="1">
      <c r="A15" s="6" t="s">
        <v>2</v>
      </c>
      <c r="B15" s="6" t="s">
        <v>144</v>
      </c>
      <c r="C15" s="6"/>
      <c r="D15" s="6"/>
      <c r="E15" s="48">
        <v>900</v>
      </c>
      <c r="F15" s="47" t="s">
        <v>49</v>
      </c>
      <c r="G15" s="34" t="s">
        <v>52</v>
      </c>
      <c r="H15" s="34"/>
      <c r="I15" s="34"/>
      <c r="J15" s="49"/>
      <c r="K15" s="34"/>
      <c r="L15" s="34" t="str">
        <f aca="true" t="shared" si="0" ref="L15:L33">IF(K15=0,"0,00",IF(K15&gt;0,ROUND(E15/K15,2)))</f>
        <v>0,00</v>
      </c>
      <c r="M15" s="34"/>
      <c r="N15" s="35">
        <f aca="true" t="shared" si="1" ref="N15:N33">ROUND(L15*ROUND(M15,2),2)</f>
        <v>0</v>
      </c>
    </row>
    <row r="16" spans="1:14" ht="45" customHeight="1">
      <c r="A16" s="6" t="s">
        <v>3</v>
      </c>
      <c r="B16" s="6" t="s">
        <v>145</v>
      </c>
      <c r="C16" s="6"/>
      <c r="D16" s="6"/>
      <c r="E16" s="48">
        <v>1800</v>
      </c>
      <c r="F16" s="47" t="s">
        <v>49</v>
      </c>
      <c r="G16" s="34" t="s">
        <v>52</v>
      </c>
      <c r="H16" s="34"/>
      <c r="I16" s="34"/>
      <c r="J16" s="49"/>
      <c r="K16" s="34"/>
      <c r="L16" s="34" t="str">
        <f t="shared" si="0"/>
        <v>0,00</v>
      </c>
      <c r="M16" s="34"/>
      <c r="N16" s="35">
        <f t="shared" si="1"/>
        <v>0</v>
      </c>
    </row>
    <row r="17" spans="1:14" ht="135" customHeight="1">
      <c r="A17" s="6" t="s">
        <v>4</v>
      </c>
      <c r="B17" s="6" t="s">
        <v>146</v>
      </c>
      <c r="C17" s="6"/>
      <c r="D17" s="6"/>
      <c r="E17" s="48">
        <v>5400</v>
      </c>
      <c r="F17" s="47" t="s">
        <v>49</v>
      </c>
      <c r="G17" s="34" t="s">
        <v>69</v>
      </c>
      <c r="H17" s="34"/>
      <c r="I17" s="34"/>
      <c r="J17" s="49" t="s">
        <v>70</v>
      </c>
      <c r="K17" s="34"/>
      <c r="L17" s="34" t="str">
        <f t="shared" si="0"/>
        <v>0,00</v>
      </c>
      <c r="M17" s="34"/>
      <c r="N17" s="35">
        <f t="shared" si="1"/>
        <v>0</v>
      </c>
    </row>
    <row r="18" spans="1:14" ht="129" customHeight="1">
      <c r="A18" s="6" t="s">
        <v>28</v>
      </c>
      <c r="B18" s="6" t="s">
        <v>152</v>
      </c>
      <c r="C18" s="6"/>
      <c r="D18" s="6"/>
      <c r="E18" s="48">
        <v>1800</v>
      </c>
      <c r="F18" s="47" t="s">
        <v>49</v>
      </c>
      <c r="G18" s="34" t="s">
        <v>71</v>
      </c>
      <c r="H18" s="34"/>
      <c r="I18" s="34"/>
      <c r="J18" s="49" t="s">
        <v>72</v>
      </c>
      <c r="K18" s="34"/>
      <c r="L18" s="34" t="str">
        <f t="shared" si="0"/>
        <v>0,00</v>
      </c>
      <c r="M18" s="34"/>
      <c r="N18" s="35">
        <f t="shared" si="1"/>
        <v>0</v>
      </c>
    </row>
    <row r="19" spans="1:14" ht="132.75" customHeight="1">
      <c r="A19" s="6" t="s">
        <v>33</v>
      </c>
      <c r="B19" s="6" t="s">
        <v>147</v>
      </c>
      <c r="C19" s="6"/>
      <c r="D19" s="6"/>
      <c r="E19" s="48">
        <v>15000</v>
      </c>
      <c r="F19" s="47" t="s">
        <v>49</v>
      </c>
      <c r="G19" s="34" t="s">
        <v>94</v>
      </c>
      <c r="H19" s="34"/>
      <c r="I19" s="34"/>
      <c r="J19" s="49" t="s">
        <v>95</v>
      </c>
      <c r="K19" s="34"/>
      <c r="L19" s="34" t="str">
        <f>IF(K19=0,"0,00",IF(K19&gt;0,ROUND(E19/K19,2)))</f>
        <v>0,00</v>
      </c>
      <c r="M19" s="34"/>
      <c r="N19" s="35">
        <f>ROUND(L19*ROUND(M19,2),2)</f>
        <v>0</v>
      </c>
    </row>
    <row r="20" spans="1:14" ht="135.75" customHeight="1">
      <c r="A20" s="6" t="s">
        <v>5</v>
      </c>
      <c r="B20" s="6" t="s">
        <v>148</v>
      </c>
      <c r="C20" s="6"/>
      <c r="D20" s="6"/>
      <c r="E20" s="48">
        <v>4000</v>
      </c>
      <c r="F20" s="47" t="s">
        <v>49</v>
      </c>
      <c r="G20" s="34" t="s">
        <v>73</v>
      </c>
      <c r="H20" s="34"/>
      <c r="I20" s="34"/>
      <c r="J20" s="49" t="s">
        <v>74</v>
      </c>
      <c r="K20" s="34"/>
      <c r="L20" s="34" t="str">
        <f>IF(K20=0,"0,00",IF(K20&gt;0,ROUND(E20/K20,2)))</f>
        <v>0,00</v>
      </c>
      <c r="M20" s="34"/>
      <c r="N20" s="35">
        <f>ROUND(L20*ROUND(M20,2),2)</f>
        <v>0</v>
      </c>
    </row>
    <row r="21" spans="1:14" ht="147" customHeight="1">
      <c r="A21" s="6" t="s">
        <v>6</v>
      </c>
      <c r="B21" s="6" t="s">
        <v>149</v>
      </c>
      <c r="C21" s="6"/>
      <c r="D21" s="6"/>
      <c r="E21" s="48">
        <v>7300</v>
      </c>
      <c r="F21" s="47" t="s">
        <v>49</v>
      </c>
      <c r="G21" s="34" t="s">
        <v>73</v>
      </c>
      <c r="H21" s="34"/>
      <c r="I21" s="34"/>
      <c r="J21" s="49" t="s">
        <v>74</v>
      </c>
      <c r="K21" s="34"/>
      <c r="L21" s="34" t="str">
        <f>IF(K21=0,"0,00",IF(K21&gt;0,ROUND(E21/K21,2)))</f>
        <v>0,00</v>
      </c>
      <c r="M21" s="34"/>
      <c r="N21" s="35">
        <f>ROUND(L21*ROUND(M21,2),2)</f>
        <v>0</v>
      </c>
    </row>
    <row r="22" spans="1:14" ht="147" customHeight="1">
      <c r="A22" s="6" t="s">
        <v>53</v>
      </c>
      <c r="B22" s="6" t="s">
        <v>150</v>
      </c>
      <c r="C22" s="6"/>
      <c r="D22" s="6"/>
      <c r="E22" s="48">
        <v>20000</v>
      </c>
      <c r="F22" s="47" t="s">
        <v>49</v>
      </c>
      <c r="G22" s="34" t="s">
        <v>75</v>
      </c>
      <c r="H22" s="34"/>
      <c r="I22" s="34"/>
      <c r="J22" s="49" t="s">
        <v>76</v>
      </c>
      <c r="K22" s="34"/>
      <c r="L22" s="34" t="str">
        <f>IF(K22=0,"0,00",IF(K22&gt;0,ROUND(E22/K22,2)))</f>
        <v>0,00</v>
      </c>
      <c r="M22" s="34"/>
      <c r="N22" s="35">
        <f>ROUND(L22*ROUND(M22,2),2)</f>
        <v>0</v>
      </c>
    </row>
    <row r="23" spans="1:14" ht="27" customHeight="1">
      <c r="A23" s="6" t="s">
        <v>54</v>
      </c>
      <c r="B23" s="6" t="s">
        <v>96</v>
      </c>
      <c r="C23" s="6"/>
      <c r="D23" s="6"/>
      <c r="E23" s="48">
        <v>800</v>
      </c>
      <c r="F23" s="47" t="s">
        <v>49</v>
      </c>
      <c r="G23" s="34" t="s">
        <v>52</v>
      </c>
      <c r="H23" s="34"/>
      <c r="I23" s="34"/>
      <c r="J23" s="49"/>
      <c r="K23" s="34"/>
      <c r="L23" s="34" t="str">
        <f t="shared" si="0"/>
        <v>0,00</v>
      </c>
      <c r="M23" s="34"/>
      <c r="N23" s="35">
        <f t="shared" si="1"/>
        <v>0</v>
      </c>
    </row>
    <row r="24" spans="1:14" ht="54" customHeight="1">
      <c r="A24" s="6" t="s">
        <v>55</v>
      </c>
      <c r="B24" s="6" t="s">
        <v>97</v>
      </c>
      <c r="C24" s="6"/>
      <c r="D24" s="6"/>
      <c r="E24" s="48">
        <v>8000</v>
      </c>
      <c r="F24" s="47" t="s">
        <v>49</v>
      </c>
      <c r="G24" s="34" t="s">
        <v>52</v>
      </c>
      <c r="H24" s="34"/>
      <c r="I24" s="34"/>
      <c r="J24" s="49"/>
      <c r="K24" s="34"/>
      <c r="L24" s="34" t="str">
        <f t="shared" si="0"/>
        <v>0,00</v>
      </c>
      <c r="M24" s="34"/>
      <c r="N24" s="35">
        <f t="shared" si="1"/>
        <v>0</v>
      </c>
    </row>
    <row r="25" spans="1:14" ht="65.25" customHeight="1">
      <c r="A25" s="6" t="s">
        <v>56</v>
      </c>
      <c r="B25" s="6" t="s">
        <v>103</v>
      </c>
      <c r="C25" s="6"/>
      <c r="D25" s="6"/>
      <c r="E25" s="48">
        <v>8000</v>
      </c>
      <c r="F25" s="47" t="s">
        <v>49</v>
      </c>
      <c r="G25" s="34" t="s">
        <v>52</v>
      </c>
      <c r="H25" s="34"/>
      <c r="I25" s="34"/>
      <c r="J25" s="49"/>
      <c r="K25" s="34"/>
      <c r="L25" s="34" t="str">
        <f t="shared" si="0"/>
        <v>0,00</v>
      </c>
      <c r="M25" s="34"/>
      <c r="N25" s="35">
        <f t="shared" si="1"/>
        <v>0</v>
      </c>
    </row>
    <row r="26" spans="1:14" ht="29.25" customHeight="1">
      <c r="A26" s="6" t="s">
        <v>57</v>
      </c>
      <c r="B26" s="6" t="s">
        <v>98</v>
      </c>
      <c r="C26" s="6"/>
      <c r="D26" s="6"/>
      <c r="E26" s="48">
        <v>21000</v>
      </c>
      <c r="F26" s="47" t="s">
        <v>49</v>
      </c>
      <c r="G26" s="34" t="s">
        <v>52</v>
      </c>
      <c r="H26" s="34"/>
      <c r="I26" s="34"/>
      <c r="J26" s="49"/>
      <c r="K26" s="34"/>
      <c r="L26" s="34" t="str">
        <f t="shared" si="0"/>
        <v>0,00</v>
      </c>
      <c r="M26" s="34"/>
      <c r="N26" s="35">
        <f t="shared" si="1"/>
        <v>0</v>
      </c>
    </row>
    <row r="27" spans="1:14" ht="41.25" customHeight="1">
      <c r="A27" s="6" t="s">
        <v>58</v>
      </c>
      <c r="B27" s="6" t="s">
        <v>99</v>
      </c>
      <c r="C27" s="6"/>
      <c r="D27" s="6"/>
      <c r="E27" s="48">
        <v>200</v>
      </c>
      <c r="F27" s="47" t="s">
        <v>49</v>
      </c>
      <c r="G27" s="34" t="s">
        <v>52</v>
      </c>
      <c r="H27" s="34"/>
      <c r="I27" s="34"/>
      <c r="J27" s="49"/>
      <c r="K27" s="34"/>
      <c r="L27" s="34" t="str">
        <f t="shared" si="0"/>
        <v>0,00</v>
      </c>
      <c r="M27" s="34"/>
      <c r="N27" s="35">
        <f t="shared" si="1"/>
        <v>0</v>
      </c>
    </row>
    <row r="28" spans="1:14" ht="27" customHeight="1">
      <c r="A28" s="6" t="s">
        <v>59</v>
      </c>
      <c r="B28" s="6" t="s">
        <v>100</v>
      </c>
      <c r="C28" s="6"/>
      <c r="D28" s="6"/>
      <c r="E28" s="48">
        <v>50</v>
      </c>
      <c r="F28" s="47" t="s">
        <v>49</v>
      </c>
      <c r="G28" s="34" t="s">
        <v>52</v>
      </c>
      <c r="H28" s="34"/>
      <c r="I28" s="34"/>
      <c r="J28" s="49"/>
      <c r="K28" s="34"/>
      <c r="L28" s="34" t="str">
        <f t="shared" si="0"/>
        <v>0,00</v>
      </c>
      <c r="M28" s="34"/>
      <c r="N28" s="35">
        <f t="shared" si="1"/>
        <v>0</v>
      </c>
    </row>
    <row r="29" spans="1:14" ht="29.25" customHeight="1">
      <c r="A29" s="6" t="s">
        <v>60</v>
      </c>
      <c r="B29" s="6" t="s">
        <v>101</v>
      </c>
      <c r="C29" s="6"/>
      <c r="D29" s="6"/>
      <c r="E29" s="48">
        <v>20</v>
      </c>
      <c r="F29" s="47" t="s">
        <v>49</v>
      </c>
      <c r="G29" s="34" t="s">
        <v>52</v>
      </c>
      <c r="H29" s="34"/>
      <c r="I29" s="34"/>
      <c r="J29" s="49"/>
      <c r="K29" s="34"/>
      <c r="L29" s="34" t="str">
        <f t="shared" si="0"/>
        <v>0,00</v>
      </c>
      <c r="M29" s="34"/>
      <c r="N29" s="35">
        <f t="shared" si="1"/>
        <v>0</v>
      </c>
    </row>
    <row r="30" spans="1:14" ht="45" customHeight="1">
      <c r="A30" s="6" t="s">
        <v>61</v>
      </c>
      <c r="B30" s="6" t="s">
        <v>102</v>
      </c>
      <c r="C30" s="6"/>
      <c r="D30" s="6"/>
      <c r="E30" s="48">
        <v>5</v>
      </c>
      <c r="F30" s="47" t="s">
        <v>49</v>
      </c>
      <c r="G30" s="34" t="s">
        <v>52</v>
      </c>
      <c r="H30" s="34"/>
      <c r="I30" s="34"/>
      <c r="J30" s="49"/>
      <c r="K30" s="34"/>
      <c r="L30" s="34" t="str">
        <f t="shared" si="0"/>
        <v>0,00</v>
      </c>
      <c r="M30" s="34"/>
      <c r="N30" s="35">
        <f t="shared" si="1"/>
        <v>0</v>
      </c>
    </row>
    <row r="31" spans="1:14" ht="44.25" customHeight="1">
      <c r="A31" s="6" t="s">
        <v>63</v>
      </c>
      <c r="B31" s="6" t="s">
        <v>104</v>
      </c>
      <c r="C31" s="6"/>
      <c r="D31" s="6"/>
      <c r="E31" s="48">
        <v>5</v>
      </c>
      <c r="F31" s="47" t="s">
        <v>49</v>
      </c>
      <c r="G31" s="34" t="s">
        <v>80</v>
      </c>
      <c r="H31" s="34"/>
      <c r="I31" s="34"/>
      <c r="J31" s="49"/>
      <c r="K31" s="34"/>
      <c r="L31" s="34" t="str">
        <f t="shared" si="0"/>
        <v>0,00</v>
      </c>
      <c r="M31" s="34"/>
      <c r="N31" s="35">
        <f t="shared" si="1"/>
        <v>0</v>
      </c>
    </row>
    <row r="32" spans="1:14" ht="43.5" customHeight="1">
      <c r="A32" s="6" t="s">
        <v>64</v>
      </c>
      <c r="B32" s="6" t="s">
        <v>105</v>
      </c>
      <c r="C32" s="6"/>
      <c r="D32" s="6"/>
      <c r="E32" s="48">
        <v>300</v>
      </c>
      <c r="F32" s="47" t="s">
        <v>49</v>
      </c>
      <c r="G32" s="34" t="s">
        <v>52</v>
      </c>
      <c r="H32" s="34"/>
      <c r="I32" s="34"/>
      <c r="J32" s="49"/>
      <c r="K32" s="34"/>
      <c r="L32" s="34" t="str">
        <f t="shared" si="0"/>
        <v>0,00</v>
      </c>
      <c r="M32" s="34"/>
      <c r="N32" s="35">
        <f t="shared" si="1"/>
        <v>0</v>
      </c>
    </row>
    <row r="33" spans="1:14" ht="27.75" customHeight="1">
      <c r="A33" s="6" t="s">
        <v>65</v>
      </c>
      <c r="B33" s="6" t="s">
        <v>106</v>
      </c>
      <c r="C33" s="6"/>
      <c r="D33" s="6"/>
      <c r="E33" s="48">
        <v>200</v>
      </c>
      <c r="F33" s="47" t="s">
        <v>49</v>
      </c>
      <c r="G33" s="34" t="s">
        <v>52</v>
      </c>
      <c r="H33" s="34"/>
      <c r="I33" s="34"/>
      <c r="J33" s="49"/>
      <c r="K33" s="34"/>
      <c r="L33" s="34" t="str">
        <f t="shared" si="0"/>
        <v>0,00</v>
      </c>
      <c r="M33" s="34"/>
      <c r="N33" s="35">
        <f t="shared" si="1"/>
        <v>0</v>
      </c>
    </row>
    <row r="34" spans="1:14" ht="89.25" customHeight="1">
      <c r="A34" s="6" t="s">
        <v>66</v>
      </c>
      <c r="B34" s="6" t="s">
        <v>107</v>
      </c>
      <c r="C34" s="6"/>
      <c r="D34" s="6"/>
      <c r="E34" s="48">
        <v>36000</v>
      </c>
      <c r="F34" s="47" t="s">
        <v>49</v>
      </c>
      <c r="G34" s="34" t="s">
        <v>109</v>
      </c>
      <c r="H34" s="34"/>
      <c r="I34" s="34"/>
      <c r="J34" s="49"/>
      <c r="K34" s="34"/>
      <c r="L34" s="34" t="str">
        <f>IF(K34=0,"0,00",IF(K34&gt;0,ROUND(E34/K34,2)))</f>
        <v>0,00</v>
      </c>
      <c r="M34" s="34"/>
      <c r="N34" s="35">
        <f>ROUND(L34*ROUND(M34,2),2)</f>
        <v>0</v>
      </c>
    </row>
    <row r="35" spans="1:14" ht="44.25" customHeight="1">
      <c r="A35" s="6" t="s">
        <v>110</v>
      </c>
      <c r="B35" s="6" t="s">
        <v>108</v>
      </c>
      <c r="C35" s="6"/>
      <c r="D35" s="6"/>
      <c r="E35" s="48">
        <v>300</v>
      </c>
      <c r="F35" s="47" t="s">
        <v>49</v>
      </c>
      <c r="G35" s="34" t="s">
        <v>80</v>
      </c>
      <c r="H35" s="34"/>
      <c r="I35" s="34"/>
      <c r="J35" s="49"/>
      <c r="K35" s="34"/>
      <c r="L35" s="34" t="str">
        <f>IF(K35=0,"0,00",IF(K35&gt;0,ROUND(E35/K35,2)))</f>
        <v>0,00</v>
      </c>
      <c r="M35" s="34"/>
      <c r="N35" s="35">
        <f>ROUND(L35*ROUND(M35,2),2)</f>
        <v>0</v>
      </c>
    </row>
    <row r="36" spans="2:7" ht="13.5">
      <c r="B36" s="64"/>
      <c r="C36" s="64"/>
      <c r="D36" s="64"/>
      <c r="E36" s="65"/>
      <c r="F36" s="66"/>
      <c r="G36" s="64"/>
    </row>
    <row r="37" spans="2:7" ht="23.25" customHeight="1">
      <c r="B37" s="74" t="s">
        <v>135</v>
      </c>
      <c r="C37" s="74"/>
      <c r="D37" s="74"/>
      <c r="E37" s="74"/>
      <c r="F37" s="74"/>
      <c r="G37" s="74"/>
    </row>
    <row r="38" spans="2:7" ht="21.75" customHeight="1">
      <c r="B38" s="74" t="s">
        <v>136</v>
      </c>
      <c r="C38" s="74"/>
      <c r="D38" s="74"/>
      <c r="E38" s="74"/>
      <c r="F38" s="74"/>
      <c r="G38" s="74"/>
    </row>
    <row r="39" spans="2:7" ht="13.5">
      <c r="B39" s="64"/>
      <c r="C39" s="67"/>
      <c r="D39" s="67"/>
      <c r="E39" s="67"/>
      <c r="F39" s="67"/>
      <c r="G39" s="67"/>
    </row>
    <row r="40" spans="2:7" ht="27" customHeight="1">
      <c r="B40" s="74" t="s">
        <v>133</v>
      </c>
      <c r="C40" s="74"/>
      <c r="D40" s="74"/>
      <c r="E40" s="74"/>
      <c r="F40" s="74"/>
      <c r="G40" s="74"/>
    </row>
    <row r="41" spans="2:7" ht="49.5" customHeight="1">
      <c r="B41" s="74" t="s">
        <v>138</v>
      </c>
      <c r="C41" s="74"/>
      <c r="D41" s="74"/>
      <c r="E41" s="74"/>
      <c r="F41" s="74"/>
      <c r="G41" s="74"/>
    </row>
    <row r="42" spans="2:7" ht="46.5" customHeight="1">
      <c r="B42" s="74" t="s">
        <v>139</v>
      </c>
      <c r="C42" s="74"/>
      <c r="D42" s="74"/>
      <c r="E42" s="74"/>
      <c r="F42" s="74"/>
      <c r="G42" s="74"/>
    </row>
    <row r="43" spans="2:7" ht="30" customHeight="1">
      <c r="B43" s="74" t="s">
        <v>132</v>
      </c>
      <c r="C43" s="74"/>
      <c r="D43" s="74"/>
      <c r="E43" s="74"/>
      <c r="F43" s="74"/>
      <c r="G43" s="74"/>
    </row>
    <row r="44" spans="2:7" ht="183" customHeight="1">
      <c r="B44" s="74" t="s">
        <v>77</v>
      </c>
      <c r="C44" s="74"/>
      <c r="D44" s="74"/>
      <c r="E44" s="74"/>
      <c r="F44" s="74"/>
      <c r="G44" s="74"/>
    </row>
  </sheetData>
  <sheetProtection/>
  <mergeCells count="10">
    <mergeCell ref="B38:G38"/>
    <mergeCell ref="B44:G44"/>
    <mergeCell ref="B43:G43"/>
    <mergeCell ref="M1:N1"/>
    <mergeCell ref="G2:I2"/>
    <mergeCell ref="H9:I9"/>
    <mergeCell ref="B41:G41"/>
    <mergeCell ref="B42:G42"/>
    <mergeCell ref="B40:G40"/>
    <mergeCell ref="B37:G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44"/>
  <sheetViews>
    <sheetView showGridLines="0" view="pageBreakPreview" zoomScale="80" zoomScaleNormal="90" zoomScaleSheetLayoutView="80" zoomScalePageLayoutView="80" workbookViewId="0" topLeftCell="A28">
      <selection activeCell="H9" sqref="H9:I9"/>
    </sheetView>
  </sheetViews>
  <sheetFormatPr defaultColWidth="9.125" defaultRowHeight="12.75"/>
  <cols>
    <col min="1" max="1" width="5.125" style="5" customWidth="1"/>
    <col min="2" max="2" width="39.875" style="5" customWidth="1"/>
    <col min="3" max="3" width="16.125" style="5" hidden="1" customWidth="1"/>
    <col min="4" max="4" width="4.875" style="5" hidden="1" customWidth="1"/>
    <col min="5" max="5" width="11.125" style="24" customWidth="1"/>
    <col min="6" max="6" width="6.875" style="25" customWidth="1"/>
    <col min="7" max="7" width="51.125" style="5" customWidth="1"/>
    <col min="8" max="8" width="23.50390625" style="5" customWidth="1"/>
    <col min="9" max="9" width="33.375" style="5" customWidth="1"/>
    <col min="10" max="10" width="51.25390625" style="5" customWidth="1"/>
    <col min="11" max="11" width="15.625" style="5" customWidth="1"/>
    <col min="12" max="12" width="14.875" style="5" customWidth="1"/>
    <col min="13" max="13" width="17.50390625" style="5" customWidth="1"/>
    <col min="14" max="14" width="17.00390625" style="5" customWidth="1"/>
    <col min="15" max="15" width="8.00390625" style="5" customWidth="1"/>
    <col min="16" max="16" width="15.875" style="5" customWidth="1"/>
    <col min="17" max="17" width="15.875" style="27" customWidth="1"/>
    <col min="18" max="18" width="15.875" style="5" customWidth="1"/>
    <col min="19" max="20" width="14.375" style="5" customWidth="1"/>
    <col min="21" max="21" width="15.375" style="5" customWidth="1"/>
    <col min="22" max="16384" width="9.125" style="5" customWidth="1"/>
  </cols>
  <sheetData>
    <row r="1" spans="2:20" ht="34.5" customHeight="1">
      <c r="B1" s="31" t="str">
        <f>'formularz oferty'!C4</f>
        <v>DFP.271.19.2019.LS</v>
      </c>
      <c r="E1" s="5"/>
      <c r="M1" s="88" t="s">
        <v>112</v>
      </c>
      <c r="N1" s="88"/>
      <c r="S1" s="26"/>
      <c r="T1" s="26"/>
    </row>
    <row r="2" spans="7:9" ht="13.5">
      <c r="G2" s="74"/>
      <c r="H2" s="74"/>
      <c r="I2" s="74"/>
    </row>
    <row r="4" spans="2:20" ht="13.5">
      <c r="B4" s="4" t="s">
        <v>13</v>
      </c>
      <c r="C4" s="7"/>
      <c r="D4" s="7"/>
      <c r="E4" s="7">
        <v>2</v>
      </c>
      <c r="F4" s="29"/>
      <c r="G4" s="30" t="s">
        <v>18</v>
      </c>
      <c r="H4" s="1"/>
      <c r="I4" s="3"/>
      <c r="J4" s="1"/>
      <c r="K4" s="1"/>
      <c r="L4" s="1"/>
      <c r="M4" s="1"/>
      <c r="N4" s="1"/>
      <c r="T4" s="31"/>
    </row>
    <row r="5" spans="2:20" ht="13.5">
      <c r="B5" s="4"/>
      <c r="C5" s="3"/>
      <c r="D5" s="3"/>
      <c r="E5" s="28"/>
      <c r="F5" s="29"/>
      <c r="G5" s="30"/>
      <c r="H5" s="1"/>
      <c r="I5" s="3"/>
      <c r="J5" s="1"/>
      <c r="K5" s="1"/>
      <c r="L5" s="1"/>
      <c r="M5" s="1"/>
      <c r="N5" s="1"/>
      <c r="T5" s="31"/>
    </row>
    <row r="6" spans="1:14" ht="13.5">
      <c r="A6" s="4"/>
      <c r="C6" s="1"/>
      <c r="D6" s="1"/>
      <c r="E6" s="28"/>
      <c r="F6" s="29"/>
      <c r="G6" s="1"/>
      <c r="H6" s="1"/>
      <c r="I6" s="1"/>
      <c r="J6" s="1"/>
      <c r="K6" s="1"/>
      <c r="L6" s="1"/>
      <c r="M6" s="1"/>
      <c r="N6" s="1"/>
    </row>
    <row r="7" spans="1:14" ht="13.5">
      <c r="A7" s="4"/>
      <c r="C7" s="1"/>
      <c r="D7" s="1"/>
      <c r="E7" s="28"/>
      <c r="F7" s="29"/>
      <c r="G7" s="1"/>
      <c r="H7" s="1"/>
      <c r="I7" s="1"/>
      <c r="J7" s="1"/>
      <c r="K7" s="1"/>
      <c r="L7" s="1"/>
      <c r="M7" s="1"/>
      <c r="N7" s="1"/>
    </row>
    <row r="8" spans="1:14" ht="13.5">
      <c r="A8" s="4"/>
      <c r="C8" s="1"/>
      <c r="D8" s="1"/>
      <c r="E8" s="28"/>
      <c r="F8" s="29"/>
      <c r="G8" s="1"/>
      <c r="H8" s="1"/>
      <c r="I8" s="1"/>
      <c r="J8" s="1"/>
      <c r="K8" s="1"/>
      <c r="L8" s="1"/>
      <c r="M8" s="1"/>
      <c r="N8" s="1"/>
    </row>
    <row r="9" spans="1:17" ht="13.5">
      <c r="A9" s="4"/>
      <c r="B9" s="4"/>
      <c r="C9" s="43"/>
      <c r="D9" s="43"/>
      <c r="E9" s="28"/>
      <c r="F9" s="15"/>
      <c r="G9" s="41" t="s">
        <v>0</v>
      </c>
      <c r="H9" s="89">
        <f>SUM(N14:N33)</f>
        <v>0</v>
      </c>
      <c r="I9" s="90"/>
      <c r="Q9" s="5"/>
    </row>
    <row r="10" spans="1:17" ht="13.5">
      <c r="A10" s="4"/>
      <c r="C10" s="1"/>
      <c r="D10" s="1"/>
      <c r="E10" s="28"/>
      <c r="F10" s="15"/>
      <c r="G10" s="1"/>
      <c r="H10" s="1"/>
      <c r="I10" s="1"/>
      <c r="J10" s="1"/>
      <c r="K10" s="1"/>
      <c r="L10" s="1"/>
      <c r="Q10" s="5"/>
    </row>
    <row r="11" spans="1:17" ht="13.5">
      <c r="A11" s="4"/>
      <c r="B11" s="44" t="s">
        <v>14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Q11" s="5"/>
    </row>
    <row r="12" spans="2:17" ht="13.5">
      <c r="B12" s="4"/>
      <c r="F12" s="11"/>
      <c r="Q12" s="5"/>
    </row>
    <row r="13" spans="1:14" s="32" customFormat="1" ht="73.5" customHeight="1">
      <c r="A13" s="7" t="s">
        <v>32</v>
      </c>
      <c r="B13" s="7" t="s">
        <v>131</v>
      </c>
      <c r="C13" s="7"/>
      <c r="D13" s="7"/>
      <c r="E13" s="46" t="s">
        <v>15</v>
      </c>
      <c r="F13" s="47"/>
      <c r="G13" s="7" t="str">
        <f>"Nazwa handlowa 
"&amp;C13&amp;" 
"&amp;D13</f>
        <v>Nazwa handlowa 
</v>
      </c>
      <c r="H13" s="7" t="s">
        <v>129</v>
      </c>
      <c r="I13" s="7" t="str">
        <f>B13</f>
        <v>Opis</v>
      </c>
      <c r="J13" s="7" t="s">
        <v>130</v>
      </c>
      <c r="K13" s="7" t="s">
        <v>25</v>
      </c>
      <c r="L13" s="7" t="s">
        <v>26</v>
      </c>
      <c r="M13" s="7" t="s">
        <v>27</v>
      </c>
      <c r="N13" s="7" t="s">
        <v>16</v>
      </c>
    </row>
    <row r="14" spans="1:14" s="50" customFormat="1" ht="270.75" customHeight="1">
      <c r="A14" s="6" t="s">
        <v>1</v>
      </c>
      <c r="B14" s="6" t="s">
        <v>142</v>
      </c>
      <c r="C14" s="6"/>
      <c r="D14" s="6"/>
      <c r="E14" s="48">
        <v>21000</v>
      </c>
      <c r="F14" s="47" t="s">
        <v>49</v>
      </c>
      <c r="G14" s="34" t="s">
        <v>78</v>
      </c>
      <c r="H14" s="34"/>
      <c r="I14" s="34"/>
      <c r="J14" s="49" t="s">
        <v>79</v>
      </c>
      <c r="K14" s="34"/>
      <c r="L14" s="34" t="str">
        <f>IF(K14=0,"0,00",IF(K14&gt;0,ROUND(E14/K14,2)))</f>
        <v>0,00</v>
      </c>
      <c r="M14" s="34"/>
      <c r="N14" s="35">
        <f>ROUND(L14*ROUND(M14,2),2)</f>
        <v>0</v>
      </c>
    </row>
    <row r="15" spans="1:14" ht="381" customHeight="1">
      <c r="A15" s="51" t="s">
        <v>2</v>
      </c>
      <c r="B15" s="51" t="s">
        <v>143</v>
      </c>
      <c r="C15" s="51"/>
      <c r="D15" s="51"/>
      <c r="E15" s="52">
        <v>29000</v>
      </c>
      <c r="F15" s="51" t="s">
        <v>49</v>
      </c>
      <c r="G15" s="53" t="s">
        <v>88</v>
      </c>
      <c r="H15" s="53"/>
      <c r="I15" s="53"/>
      <c r="J15" s="54" t="s">
        <v>84</v>
      </c>
      <c r="K15" s="53"/>
      <c r="L15" s="53" t="str">
        <f aca="true" t="shared" si="0" ref="L15:L31">IF(K15=0,"0,00",IF(K15&gt;0,ROUND(E15/K15,2)))</f>
        <v>0,00</v>
      </c>
      <c r="M15" s="53"/>
      <c r="N15" s="55">
        <f aca="true" t="shared" si="1" ref="N15:N32">ROUND(L15*ROUND(M15,2),2)</f>
        <v>0</v>
      </c>
    </row>
    <row r="16" spans="1:14" ht="144.75" customHeight="1">
      <c r="A16" s="57"/>
      <c r="B16" s="57"/>
      <c r="C16" s="57"/>
      <c r="D16" s="57"/>
      <c r="E16" s="58"/>
      <c r="F16" s="59"/>
      <c r="G16" s="60" t="s">
        <v>82</v>
      </c>
      <c r="H16" s="60"/>
      <c r="I16" s="60"/>
      <c r="J16" s="61" t="s">
        <v>83</v>
      </c>
      <c r="K16" s="60"/>
      <c r="L16" s="60"/>
      <c r="M16" s="60"/>
      <c r="N16" s="62"/>
    </row>
    <row r="17" spans="1:14" ht="45" customHeight="1">
      <c r="A17" s="51" t="s">
        <v>3</v>
      </c>
      <c r="B17" s="51" t="s">
        <v>113</v>
      </c>
      <c r="C17" s="51"/>
      <c r="D17" s="51"/>
      <c r="E17" s="52">
        <v>8000</v>
      </c>
      <c r="F17" s="51" t="s">
        <v>49</v>
      </c>
      <c r="G17" s="53" t="s">
        <v>124</v>
      </c>
      <c r="H17" s="53"/>
      <c r="I17" s="53"/>
      <c r="J17" s="54"/>
      <c r="K17" s="53"/>
      <c r="L17" s="53" t="str">
        <f>IF(K17=0,"0,00",IF(K17&gt;0,ROUND(E17/K17,2)))</f>
        <v>0,00</v>
      </c>
      <c r="M17" s="53"/>
      <c r="N17" s="55">
        <f>ROUND(L17*ROUND(M17,2),2)</f>
        <v>0</v>
      </c>
    </row>
    <row r="18" spans="1:14" ht="39" customHeight="1">
      <c r="A18" s="51" t="s">
        <v>4</v>
      </c>
      <c r="B18" s="51" t="s">
        <v>114</v>
      </c>
      <c r="C18" s="51"/>
      <c r="D18" s="51"/>
      <c r="E18" s="52">
        <v>21000</v>
      </c>
      <c r="F18" s="56" t="s">
        <v>49</v>
      </c>
      <c r="G18" s="53" t="s">
        <v>80</v>
      </c>
      <c r="H18" s="53"/>
      <c r="I18" s="53"/>
      <c r="J18" s="54"/>
      <c r="K18" s="53"/>
      <c r="L18" s="53" t="str">
        <f>IF(K18=0,"0,00",IF(K18&gt;0,ROUND(E18/K18,2)))</f>
        <v>0,00</v>
      </c>
      <c r="M18" s="53"/>
      <c r="N18" s="55">
        <f>ROUND(L18*ROUND(M18,2),2)</f>
        <v>0</v>
      </c>
    </row>
    <row r="19" spans="1:14" ht="34.5" customHeight="1">
      <c r="A19" s="51" t="s">
        <v>28</v>
      </c>
      <c r="B19" s="6" t="s">
        <v>115</v>
      </c>
      <c r="C19" s="6"/>
      <c r="D19" s="6"/>
      <c r="E19" s="48">
        <v>50</v>
      </c>
      <c r="F19" s="47" t="s">
        <v>49</v>
      </c>
      <c r="G19" s="34" t="s">
        <v>80</v>
      </c>
      <c r="H19" s="34"/>
      <c r="I19" s="34"/>
      <c r="J19" s="49"/>
      <c r="K19" s="34"/>
      <c r="L19" s="34" t="str">
        <f t="shared" si="0"/>
        <v>0,00</v>
      </c>
      <c r="M19" s="34"/>
      <c r="N19" s="35">
        <f t="shared" si="1"/>
        <v>0</v>
      </c>
    </row>
    <row r="20" spans="1:14" ht="27">
      <c r="A20" s="51" t="s">
        <v>33</v>
      </c>
      <c r="B20" s="6" t="s">
        <v>116</v>
      </c>
      <c r="C20" s="6"/>
      <c r="D20" s="6"/>
      <c r="E20" s="48">
        <v>60</v>
      </c>
      <c r="F20" s="47" t="s">
        <v>49</v>
      </c>
      <c r="G20" s="34" t="s">
        <v>80</v>
      </c>
      <c r="H20" s="34"/>
      <c r="I20" s="34"/>
      <c r="J20" s="49"/>
      <c r="K20" s="34"/>
      <c r="L20" s="34" t="str">
        <f t="shared" si="0"/>
        <v>0,00</v>
      </c>
      <c r="M20" s="34"/>
      <c r="N20" s="35">
        <f t="shared" si="1"/>
        <v>0</v>
      </c>
    </row>
    <row r="21" spans="1:14" ht="32.25" customHeight="1">
      <c r="A21" s="51" t="s">
        <v>5</v>
      </c>
      <c r="B21" s="6" t="s">
        <v>117</v>
      </c>
      <c r="C21" s="6"/>
      <c r="D21" s="6"/>
      <c r="E21" s="48">
        <v>300</v>
      </c>
      <c r="F21" s="47" t="s">
        <v>49</v>
      </c>
      <c r="G21" s="34" t="s">
        <v>80</v>
      </c>
      <c r="H21" s="34"/>
      <c r="I21" s="34"/>
      <c r="J21" s="49"/>
      <c r="K21" s="34"/>
      <c r="L21" s="34" t="str">
        <f t="shared" si="0"/>
        <v>0,00</v>
      </c>
      <c r="M21" s="34"/>
      <c r="N21" s="35">
        <f t="shared" si="1"/>
        <v>0</v>
      </c>
    </row>
    <row r="22" spans="1:14" ht="82.5">
      <c r="A22" s="51" t="s">
        <v>6</v>
      </c>
      <c r="B22" s="6" t="s">
        <v>118</v>
      </c>
      <c r="C22" s="6"/>
      <c r="D22" s="6"/>
      <c r="E22" s="48">
        <v>20</v>
      </c>
      <c r="F22" s="47" t="s">
        <v>49</v>
      </c>
      <c r="G22" s="34" t="s">
        <v>81</v>
      </c>
      <c r="H22" s="34"/>
      <c r="I22" s="34"/>
      <c r="J22" s="49"/>
      <c r="K22" s="34"/>
      <c r="L22" s="34" t="str">
        <f t="shared" si="0"/>
        <v>0,00</v>
      </c>
      <c r="M22" s="34"/>
      <c r="N22" s="35">
        <f t="shared" si="1"/>
        <v>0</v>
      </c>
    </row>
    <row r="23" spans="1:14" ht="39" customHeight="1">
      <c r="A23" s="51" t="s">
        <v>53</v>
      </c>
      <c r="B23" s="6" t="s">
        <v>119</v>
      </c>
      <c r="C23" s="6"/>
      <c r="D23" s="6"/>
      <c r="E23" s="48">
        <v>2</v>
      </c>
      <c r="F23" s="47" t="s">
        <v>49</v>
      </c>
      <c r="G23" s="34" t="s">
        <v>80</v>
      </c>
      <c r="H23" s="34"/>
      <c r="I23" s="34"/>
      <c r="J23" s="49"/>
      <c r="K23" s="34"/>
      <c r="L23" s="34" t="str">
        <f t="shared" si="0"/>
        <v>0,00</v>
      </c>
      <c r="M23" s="34"/>
      <c r="N23" s="35">
        <f t="shared" si="1"/>
        <v>0</v>
      </c>
    </row>
    <row r="24" spans="1:14" ht="43.5" customHeight="1">
      <c r="A24" s="51" t="s">
        <v>54</v>
      </c>
      <c r="B24" s="6" t="s">
        <v>125</v>
      </c>
      <c r="C24" s="6"/>
      <c r="D24" s="6"/>
      <c r="E24" s="48">
        <v>200</v>
      </c>
      <c r="F24" s="47" t="s">
        <v>49</v>
      </c>
      <c r="G24" s="34" t="s">
        <v>80</v>
      </c>
      <c r="H24" s="34"/>
      <c r="I24" s="34"/>
      <c r="J24" s="49"/>
      <c r="K24" s="34"/>
      <c r="L24" s="34" t="str">
        <f t="shared" si="0"/>
        <v>0,00</v>
      </c>
      <c r="M24" s="34"/>
      <c r="N24" s="35">
        <f t="shared" si="1"/>
        <v>0</v>
      </c>
    </row>
    <row r="25" spans="1:14" ht="45" customHeight="1">
      <c r="A25" s="51" t="s">
        <v>55</v>
      </c>
      <c r="B25" s="6" t="s">
        <v>105</v>
      </c>
      <c r="C25" s="6"/>
      <c r="D25" s="6"/>
      <c r="E25" s="48">
        <v>300</v>
      </c>
      <c r="F25" s="47" t="s">
        <v>49</v>
      </c>
      <c r="G25" s="34" t="s">
        <v>80</v>
      </c>
      <c r="H25" s="34"/>
      <c r="I25" s="34"/>
      <c r="J25" s="49"/>
      <c r="K25" s="34"/>
      <c r="L25" s="34" t="str">
        <f t="shared" si="0"/>
        <v>0,00</v>
      </c>
      <c r="M25" s="34"/>
      <c r="N25" s="35">
        <f t="shared" si="1"/>
        <v>0</v>
      </c>
    </row>
    <row r="26" spans="1:14" ht="33.75" customHeight="1">
      <c r="A26" s="51" t="s">
        <v>56</v>
      </c>
      <c r="B26" s="6" t="s">
        <v>120</v>
      </c>
      <c r="C26" s="6"/>
      <c r="D26" s="6"/>
      <c r="E26" s="48">
        <v>30</v>
      </c>
      <c r="F26" s="47" t="s">
        <v>49</v>
      </c>
      <c r="G26" s="34" t="s">
        <v>80</v>
      </c>
      <c r="H26" s="34"/>
      <c r="I26" s="34"/>
      <c r="J26" s="49"/>
      <c r="K26" s="34"/>
      <c r="L26" s="34" t="str">
        <f t="shared" si="0"/>
        <v>0,00</v>
      </c>
      <c r="M26" s="34"/>
      <c r="N26" s="35">
        <f t="shared" si="1"/>
        <v>0</v>
      </c>
    </row>
    <row r="27" spans="1:14" ht="27">
      <c r="A27" s="51" t="s">
        <v>57</v>
      </c>
      <c r="B27" s="6" t="s">
        <v>121</v>
      </c>
      <c r="C27" s="6"/>
      <c r="D27" s="6"/>
      <c r="E27" s="48">
        <v>20</v>
      </c>
      <c r="F27" s="47" t="s">
        <v>49</v>
      </c>
      <c r="G27" s="34" t="s">
        <v>80</v>
      </c>
      <c r="H27" s="34"/>
      <c r="I27" s="34"/>
      <c r="J27" s="49"/>
      <c r="K27" s="34"/>
      <c r="L27" s="34" t="str">
        <f t="shared" si="0"/>
        <v>0,00</v>
      </c>
      <c r="M27" s="34"/>
      <c r="N27" s="35">
        <f t="shared" si="1"/>
        <v>0</v>
      </c>
    </row>
    <row r="28" spans="1:14" ht="27">
      <c r="A28" s="6" t="s">
        <v>58</v>
      </c>
      <c r="B28" s="6" t="s">
        <v>122</v>
      </c>
      <c r="C28" s="6"/>
      <c r="D28" s="6"/>
      <c r="E28" s="48">
        <v>900</v>
      </c>
      <c r="F28" s="47" t="s">
        <v>49</v>
      </c>
      <c r="G28" s="34" t="s">
        <v>80</v>
      </c>
      <c r="H28" s="34"/>
      <c r="I28" s="34"/>
      <c r="J28" s="49"/>
      <c r="K28" s="34"/>
      <c r="L28" s="34" t="str">
        <f t="shared" si="0"/>
        <v>0,00</v>
      </c>
      <c r="M28" s="34"/>
      <c r="N28" s="35">
        <f t="shared" si="1"/>
        <v>0</v>
      </c>
    </row>
    <row r="29" spans="1:14" ht="27">
      <c r="A29" s="6" t="s">
        <v>59</v>
      </c>
      <c r="B29" s="6" t="s">
        <v>123</v>
      </c>
      <c r="C29" s="6"/>
      <c r="D29" s="6"/>
      <c r="E29" s="48">
        <v>60</v>
      </c>
      <c r="F29" s="47" t="s">
        <v>49</v>
      </c>
      <c r="G29" s="34" t="s">
        <v>80</v>
      </c>
      <c r="H29" s="34"/>
      <c r="I29" s="34"/>
      <c r="J29" s="49"/>
      <c r="K29" s="34"/>
      <c r="L29" s="34" t="str">
        <f t="shared" si="0"/>
        <v>0,00</v>
      </c>
      <c r="M29" s="34"/>
      <c r="N29" s="35">
        <f t="shared" si="1"/>
        <v>0</v>
      </c>
    </row>
    <row r="30" spans="1:14" ht="42.75" customHeight="1">
      <c r="A30" s="51" t="s">
        <v>60</v>
      </c>
      <c r="B30" s="6" t="s">
        <v>126</v>
      </c>
      <c r="C30" s="6"/>
      <c r="D30" s="6"/>
      <c r="E30" s="48">
        <v>36000</v>
      </c>
      <c r="F30" s="47" t="s">
        <v>49</v>
      </c>
      <c r="G30" s="34" t="s">
        <v>80</v>
      </c>
      <c r="H30" s="34"/>
      <c r="I30" s="34"/>
      <c r="J30" s="49"/>
      <c r="K30" s="34"/>
      <c r="L30" s="34" t="str">
        <f t="shared" si="0"/>
        <v>0,00</v>
      </c>
      <c r="M30" s="34"/>
      <c r="N30" s="35">
        <f t="shared" si="1"/>
        <v>0</v>
      </c>
    </row>
    <row r="31" spans="1:14" ht="39" customHeight="1">
      <c r="A31" s="51" t="s">
        <v>61</v>
      </c>
      <c r="B31" s="6" t="s">
        <v>108</v>
      </c>
      <c r="C31" s="6"/>
      <c r="D31" s="6"/>
      <c r="E31" s="48">
        <v>300</v>
      </c>
      <c r="F31" s="47" t="s">
        <v>49</v>
      </c>
      <c r="G31" s="34" t="s">
        <v>80</v>
      </c>
      <c r="H31" s="34"/>
      <c r="I31" s="34"/>
      <c r="J31" s="49"/>
      <c r="K31" s="34"/>
      <c r="L31" s="34" t="str">
        <f t="shared" si="0"/>
        <v>0,00</v>
      </c>
      <c r="M31" s="34"/>
      <c r="N31" s="35">
        <f t="shared" si="1"/>
        <v>0</v>
      </c>
    </row>
    <row r="32" spans="1:14" ht="27">
      <c r="A32" s="51" t="s">
        <v>63</v>
      </c>
      <c r="B32" s="6" t="s">
        <v>127</v>
      </c>
      <c r="C32" s="6"/>
      <c r="D32" s="6"/>
      <c r="E32" s="48">
        <v>1</v>
      </c>
      <c r="F32" s="47" t="s">
        <v>49</v>
      </c>
      <c r="G32" s="34" t="s">
        <v>80</v>
      </c>
      <c r="H32" s="34"/>
      <c r="I32" s="34"/>
      <c r="J32" s="49"/>
      <c r="K32" s="34"/>
      <c r="L32" s="34"/>
      <c r="M32" s="34"/>
      <c r="N32" s="35">
        <f t="shared" si="1"/>
        <v>0</v>
      </c>
    </row>
    <row r="33" spans="1:14" ht="32.25" customHeight="1">
      <c r="A33" s="6" t="s">
        <v>64</v>
      </c>
      <c r="B33" s="6" t="s">
        <v>128</v>
      </c>
      <c r="C33" s="6"/>
      <c r="D33" s="6"/>
      <c r="E33" s="48">
        <v>1</v>
      </c>
      <c r="F33" s="6" t="s">
        <v>49</v>
      </c>
      <c r="G33" s="34" t="s">
        <v>80</v>
      </c>
      <c r="H33" s="34"/>
      <c r="I33" s="34"/>
      <c r="J33" s="49"/>
      <c r="K33" s="34"/>
      <c r="L33" s="34"/>
      <c r="M33" s="34"/>
      <c r="N33" s="35">
        <f>ROUND(L33*ROUND(M33,2),2)</f>
        <v>0</v>
      </c>
    </row>
    <row r="34" spans="2:17" ht="13.5">
      <c r="B34" s="64"/>
      <c r="C34" s="64"/>
      <c r="D34" s="64"/>
      <c r="E34" s="65"/>
      <c r="F34" s="66"/>
      <c r="G34" s="64"/>
      <c r="Q34" s="5"/>
    </row>
    <row r="35" spans="2:7" ht="21" customHeight="1">
      <c r="B35" s="74" t="s">
        <v>135</v>
      </c>
      <c r="C35" s="74"/>
      <c r="D35" s="74"/>
      <c r="E35" s="74"/>
      <c r="F35" s="74"/>
      <c r="G35" s="74"/>
    </row>
    <row r="36" spans="2:17" ht="21" customHeight="1">
      <c r="B36" s="74" t="s">
        <v>136</v>
      </c>
      <c r="C36" s="91"/>
      <c r="D36" s="91"/>
      <c r="E36" s="91"/>
      <c r="F36" s="91"/>
      <c r="G36" s="91"/>
      <c r="Q36" s="5"/>
    </row>
    <row r="37" spans="2:17" ht="13.5">
      <c r="B37" s="64"/>
      <c r="C37" s="67"/>
      <c r="D37" s="67"/>
      <c r="E37" s="67"/>
      <c r="F37" s="67"/>
      <c r="G37" s="67"/>
      <c r="Q37" s="5"/>
    </row>
    <row r="38" spans="2:7" ht="39.75" customHeight="1">
      <c r="B38" s="74" t="s">
        <v>140</v>
      </c>
      <c r="C38" s="74"/>
      <c r="D38" s="74"/>
      <c r="E38" s="74"/>
      <c r="F38" s="74"/>
      <c r="G38" s="74"/>
    </row>
    <row r="39" spans="2:7" ht="40.5" customHeight="1">
      <c r="B39" s="74" t="s">
        <v>141</v>
      </c>
      <c r="C39" s="74"/>
      <c r="D39" s="74"/>
      <c r="E39" s="74"/>
      <c r="F39" s="74"/>
      <c r="G39" s="74"/>
    </row>
    <row r="40" spans="2:7" ht="27.75" customHeight="1">
      <c r="B40" s="74" t="s">
        <v>137</v>
      </c>
      <c r="C40" s="74"/>
      <c r="D40" s="74"/>
      <c r="E40" s="74"/>
      <c r="F40" s="74"/>
      <c r="G40" s="74"/>
    </row>
    <row r="41" spans="2:7" ht="94.5" customHeight="1">
      <c r="B41" s="74" t="s">
        <v>85</v>
      </c>
      <c r="C41" s="74"/>
      <c r="D41" s="74"/>
      <c r="E41" s="74"/>
      <c r="F41" s="74"/>
      <c r="G41" s="74"/>
    </row>
    <row r="42" spans="2:7" ht="73.5" customHeight="1">
      <c r="B42" s="74" t="s">
        <v>86</v>
      </c>
      <c r="C42" s="74"/>
      <c r="D42" s="74"/>
      <c r="E42" s="74"/>
      <c r="F42" s="74"/>
      <c r="G42" s="74"/>
    </row>
    <row r="43" spans="2:7" ht="24.75" customHeight="1">
      <c r="B43" s="74" t="s">
        <v>134</v>
      </c>
      <c r="C43" s="74"/>
      <c r="D43" s="74"/>
      <c r="E43" s="74"/>
      <c r="F43" s="74"/>
      <c r="G43" s="74"/>
    </row>
    <row r="44" spans="2:7" ht="181.5" customHeight="1">
      <c r="B44" s="74" t="s">
        <v>62</v>
      </c>
      <c r="C44" s="74"/>
      <c r="D44" s="74"/>
      <c r="E44" s="74"/>
      <c r="F44" s="74"/>
      <c r="G44" s="74"/>
    </row>
  </sheetData>
  <sheetProtection/>
  <mergeCells count="12">
    <mergeCell ref="M1:N1"/>
    <mergeCell ref="B40:G40"/>
    <mergeCell ref="B38:G38"/>
    <mergeCell ref="B39:G39"/>
    <mergeCell ref="B41:G41"/>
    <mergeCell ref="B42:G42"/>
    <mergeCell ref="B35:G35"/>
    <mergeCell ref="B43:G43"/>
    <mergeCell ref="B36:G36"/>
    <mergeCell ref="B44:G44"/>
    <mergeCell ref="G2:I2"/>
    <mergeCell ref="H9:I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2019-04-11T06:46:25Z</cp:lastPrinted>
  <dcterms:created xsi:type="dcterms:W3CDTF">2003-05-16T10:10:29Z</dcterms:created>
  <dcterms:modified xsi:type="dcterms:W3CDTF">2019-04-11T06:47:25Z</dcterms:modified>
  <cp:category/>
  <cp:version/>
  <cp:contentType/>
  <cp:contentStatus/>
</cp:coreProperties>
</file>