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1">'część (1)'!$A$1:$N$14</definedName>
    <definedName name="_xlnm.Print_Area" localSheetId="2">'część (2)'!$A$1:$N$14</definedName>
    <definedName name="_xlnm.Print_Area" localSheetId="3">'część (3)'!$A$1:$N$14</definedName>
    <definedName name="_xlnm.Print_Area" localSheetId="4">'część (4)'!$A$1:$N$15</definedName>
    <definedName name="_xlnm.Print_Area" localSheetId="5">'część (5)'!$A$1:$M$14</definedName>
    <definedName name="_xlnm.Print_Area" localSheetId="6">'część (6)'!$A$1:$M$14</definedName>
    <definedName name="_xlnm.Print_Area" localSheetId="7">'część (7)'!$A$1:$M$13</definedName>
    <definedName name="_xlnm.Print_Area" localSheetId="8">'część (8)'!$A$1:$N$12</definedName>
    <definedName name="_xlnm.Print_Area" localSheetId="9">'część (9)'!$A$1:$M$12</definedName>
  </definedNames>
  <calcPr fullCalcOnLoad="1"/>
</workbook>
</file>

<file path=xl/sharedStrings.xml><?xml version="1.0" encoding="utf-8"?>
<sst xmlns="http://schemas.openxmlformats.org/spreadsheetml/2006/main" count="264" uniqueCount="112">
  <si>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</si>
  <si>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</si>
  <si>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</si>
  <si>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</si>
  <si>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</si>
  <si>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</si>
  <si>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</si>
  <si>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</si>
  <si>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</si>
  <si>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</si>
  <si>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</si>
  <si>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</si>
  <si>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</si>
  <si>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</si>
  <si>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</si>
  <si>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</si>
  <si>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</si>
  <si>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</si>
  <si>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</si>
  <si>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</si>
  <si>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</si>
  <si>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</si>
  <si>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</si>
  <si>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</si>
  <si>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</si>
  <si>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</si>
  <si>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</si>
  <si>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</si>
  <si>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</si>
  <si>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</si>
  <si>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</si>
  <si>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</si>
  <si>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</si>
  <si>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</si>
  <si>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</si>
  <si>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</si>
  <si>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</si>
  <si>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</si>
  <si>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</si>
  <si>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</si>
  <si>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</si>
  <si>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</si>
  <si>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</si>
  <si>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</si>
  <si>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</si>
  <si>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</si>
  <si>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</si>
  <si>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</si>
  <si>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</si>
  <si>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</si>
  <si>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</si>
  <si>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</si>
  <si>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</si>
  <si>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</si>
  <si>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</si>
  <si>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</si>
  <si>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</si>
  <si>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</si>
  <si>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</si>
  <si>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</si>
  <si>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</si>
  <si>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</si>
  <si>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</si>
  <si>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opakowań</t>
  </si>
  <si>
    <t>** wymagany jeden podmiot odpowiedzialny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</si>
  <si>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</si>
  <si>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</si>
  <si>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</si>
  <si>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</si>
  <si>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Postać / Opakowanie</t>
  </si>
  <si>
    <t>Dostawa produktów leczniczych do Apteki Szpitala Uniwersyteckiego w Krakowie</t>
  </si>
  <si>
    <t>^ wykaz B Obwieszcenia MZ aktualny na dzień składania oferty</t>
  </si>
  <si>
    <t>DFP.271.71.2019.KB</t>
  </si>
  <si>
    <t xml:space="preserve">Oświadczamy, że zamówienie będziemy wykonywać do czasu wyczerpania ilości produktów określonych w załączniku nr 1a do specyfikacji, nie dłużej jednak niż przez:
- część 1-9: 18 miesięcy.
</t>
  </si>
  <si>
    <t xml:space="preserve">Oświadczamy, że oferowane przez nas w części części: 1-9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</t>
  </si>
  <si>
    <t>Secukinumabum*</t>
  </si>
  <si>
    <t>* wykaz B Obwieszczenia Ministra Zdrowia aktualny na dzień składania oferty</t>
  </si>
  <si>
    <t xml:space="preserve">150 mg/ml </t>
  </si>
  <si>
    <t>roztwór do wstrzykiwań; 2 amp - strz/ 2 wstrz.</t>
  </si>
  <si>
    <t>150 mg</t>
  </si>
  <si>
    <t>224 kapsułki twarde</t>
  </si>
  <si>
    <t>38,5 mcg</t>
  </si>
  <si>
    <t>proszek do sporządzania koncentratu i roztwór do przygotowania roztworu do infuzji, 1 fiol. proszku + 1 fiol. roztworu stabilizującego 10 ml</t>
  </si>
  <si>
    <t>Aksytynib* **</t>
  </si>
  <si>
    <t>1 mg x 56 tabl</t>
  </si>
  <si>
    <t>56 tabletek powlekanych</t>
  </si>
  <si>
    <t>5 mg x 56 tabl</t>
  </si>
  <si>
    <t>*wykaz B Obwieszcenia MZ aktualny na dzień składania oferty</t>
  </si>
  <si>
    <t>*wykaz B Obwieszczenia MZ aktualny na dzień składania oferty</t>
  </si>
  <si>
    <t>* wykaz B Obwieszczenia MZ aktualny na dzień składania oferty</t>
  </si>
  <si>
    <t>Enzalutamidum ^</t>
  </si>
  <si>
    <t xml:space="preserve">40 mg </t>
  </si>
  <si>
    <t>kapsułka miękka, opakowanie a 112 kaps</t>
  </si>
  <si>
    <t>Tigecycline</t>
  </si>
  <si>
    <t>50 mg; 5 ml</t>
  </si>
  <si>
    <t>proszek do sporządzania roztworu do infuzji, fiol.</t>
  </si>
  <si>
    <t xml:space="preserve">
Nazwa handlowa:
Dawka: 
Postać / Opakowanie:
</t>
  </si>
  <si>
    <t>6 mg/0,6 ml</t>
  </si>
  <si>
    <t>roztwór do wstrz.:            amp.-strzyk.</t>
  </si>
  <si>
    <t xml:space="preserve">
</t>
  </si>
  <si>
    <t>Posaconazolum</t>
  </si>
  <si>
    <t>300 mg</t>
  </si>
  <si>
    <t xml:space="preserve"> konc.d/sp.roztw.d/inf, 1 fiol.</t>
  </si>
  <si>
    <t>Terlipressini acetas</t>
  </si>
  <si>
    <t>0,001 G/8,5 ml lub 0,2 mg/1 ml; 5 ml</t>
  </si>
  <si>
    <t>roztwór do wstrzykiwań., amp lub fiol</t>
  </si>
  <si>
    <t>sztuk</t>
  </si>
  <si>
    <r>
      <t>^ wykaz C</t>
    </r>
    <r>
      <rPr>
        <sz val="11"/>
        <rFont val="Times New Roman"/>
        <family val="1"/>
      </rPr>
      <t xml:space="preserve"> Obwieszcenia MZ aktualny na dzień składania oferty</t>
    </r>
  </si>
  <si>
    <r>
      <t xml:space="preserve">Nazwa handlowa:
Dawka: 
Postać / Opakowanie:                                             </t>
    </r>
    <r>
      <rPr>
        <strike/>
        <sz val="11"/>
        <color indexed="10"/>
        <rFont val="Times New Roman"/>
        <family val="1"/>
      </rPr>
      <t xml:space="preserve">   </t>
    </r>
  </si>
  <si>
    <t>Alectinibum*</t>
  </si>
  <si>
    <t>Blinatumomabum*</t>
  </si>
  <si>
    <t xml:space="preserve">Lipegfilgrastimum^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</si>
</sst>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right" vertical="top" wrapText="1"/>
    </xf>
    <xf numFmtId="4" fontId="4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3" fillId="0" borderId="0" xfId="0" applyNumberFormat="1" applyFont="1" applyFill="1" applyBorder="1" applyAlignment="1" applyProtection="1">
      <alignment horizontal="left" vertical="top" wrapText="1"/>
      <protection locked="0"/>
    </xf>
    <xf numFmtId="1" fontId="4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B1:E55"/>
  <sheetViews>
    <sheetView showGridLines="0" zoomScale="87" zoomScaleNormal="87" zoomScaleSheetLayoutView="85" zoomScalePageLayoutView="115" workbookViewId="0" topLeftCell="A34">
      <selection activeCell="E60" sqref="E60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3.37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55</v>
      </c>
    </row>
    <row r="2" spans="3:5" ht="15">
      <c r="C2" s="18"/>
      <c r="D2" s="18" t="s">
        <v>53</v>
      </c>
      <c r="E2" s="18"/>
    </row>
    <row r="4" spans="3:4" ht="15">
      <c r="C4" s="9" t="s">
        <v>44</v>
      </c>
      <c r="D4" s="9" t="s">
        <v>72</v>
      </c>
    </row>
    <row r="6" spans="3:5" ht="15">
      <c r="C6" s="9" t="s">
        <v>43</v>
      </c>
      <c r="D6" s="57" t="s">
        <v>70</v>
      </c>
      <c r="E6" s="57"/>
    </row>
    <row r="8" spans="3:5" ht="15">
      <c r="C8" s="21" t="s">
        <v>39</v>
      </c>
      <c r="D8" s="47"/>
      <c r="E8" s="48"/>
    </row>
    <row r="9" spans="3:5" ht="15">
      <c r="C9" s="21" t="s">
        <v>45</v>
      </c>
      <c r="D9" s="51"/>
      <c r="E9" s="52"/>
    </row>
    <row r="10" spans="3:5" ht="15">
      <c r="C10" s="21" t="s">
        <v>38</v>
      </c>
      <c r="D10" s="49"/>
      <c r="E10" s="50"/>
    </row>
    <row r="11" spans="3:5" ht="15">
      <c r="C11" s="21" t="s">
        <v>47</v>
      </c>
      <c r="D11" s="49"/>
      <c r="E11" s="50"/>
    </row>
    <row r="12" spans="3:5" ht="15">
      <c r="C12" s="21" t="s">
        <v>48</v>
      </c>
      <c r="D12" s="49"/>
      <c r="E12" s="50"/>
    </row>
    <row r="13" spans="3:5" ht="15">
      <c r="C13" s="21" t="s">
        <v>49</v>
      </c>
      <c r="D13" s="49"/>
      <c r="E13" s="50"/>
    </row>
    <row r="14" spans="3:5" ht="15">
      <c r="C14" s="21" t="s">
        <v>50</v>
      </c>
      <c r="D14" s="49"/>
      <c r="E14" s="50"/>
    </row>
    <row r="15" spans="3:5" ht="15">
      <c r="C15" s="21" t="s">
        <v>51</v>
      </c>
      <c r="D15" s="49"/>
      <c r="E15" s="50"/>
    </row>
    <row r="16" spans="3:5" ht="15">
      <c r="C16" s="21" t="s">
        <v>52</v>
      </c>
      <c r="D16" s="49"/>
      <c r="E16" s="50"/>
    </row>
    <row r="17" spans="4:5" ht="15">
      <c r="D17" s="6"/>
      <c r="E17" s="22"/>
    </row>
    <row r="18" spans="3:5" ht="15">
      <c r="C18" s="63" t="s">
        <v>46</v>
      </c>
      <c r="D18" s="68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23</v>
      </c>
      <c r="D21" s="25">
        <f>'część (1)'!H$6</f>
        <v>0</v>
      </c>
      <c r="E21" s="26"/>
    </row>
    <row r="22" spans="3:5" ht="15">
      <c r="C22" s="21" t="s">
        <v>24</v>
      </c>
      <c r="D22" s="25">
        <f>'część (2)'!H$6</f>
        <v>0</v>
      </c>
      <c r="E22" s="26"/>
    </row>
    <row r="23" spans="3:5" ht="15">
      <c r="C23" s="21" t="s">
        <v>25</v>
      </c>
      <c r="D23" s="25">
        <f>'część (3)'!H$6</f>
        <v>0</v>
      </c>
      <c r="E23" s="26"/>
    </row>
    <row r="24" spans="3:5" ht="15">
      <c r="C24" s="21" t="s">
        <v>26</v>
      </c>
      <c r="D24" s="25">
        <f>'część (4)'!H$6</f>
        <v>0</v>
      </c>
      <c r="E24" s="26"/>
    </row>
    <row r="25" spans="3:5" ht="15">
      <c r="C25" s="21" t="s">
        <v>27</v>
      </c>
      <c r="D25" s="25">
        <f>'część (5)'!H$6</f>
        <v>0</v>
      </c>
      <c r="E25" s="26"/>
    </row>
    <row r="26" spans="3:5" ht="15">
      <c r="C26" s="21" t="s">
        <v>28</v>
      </c>
      <c r="D26" s="25">
        <f>'część (6)'!H$6</f>
        <v>0</v>
      </c>
      <c r="E26" s="26"/>
    </row>
    <row r="27" spans="3:5" ht="15">
      <c r="C27" s="21" t="s">
        <v>29</v>
      </c>
      <c r="D27" s="25">
        <f>'część (7)'!H$6</f>
        <v>0</v>
      </c>
      <c r="E27" s="26"/>
    </row>
    <row r="28" spans="3:5" ht="15">
      <c r="C28" s="21" t="s">
        <v>30</v>
      </c>
      <c r="D28" s="25">
        <f>'część (8)'!H$6</f>
        <v>0</v>
      </c>
      <c r="E28" s="26"/>
    </row>
    <row r="29" spans="3:5" ht="15">
      <c r="C29" s="21" t="s">
        <v>31</v>
      </c>
      <c r="D29" s="25">
        <f>'część (9)'!H$6</f>
        <v>0</v>
      </c>
      <c r="E29" s="26"/>
    </row>
    <row r="30" spans="4:5" ht="15">
      <c r="D30" s="39"/>
      <c r="E30" s="26"/>
    </row>
    <row r="31" spans="3:5" ht="72.75" customHeight="1">
      <c r="C31" s="63" t="s">
        <v>68</v>
      </c>
      <c r="D31" s="64"/>
      <c r="E31" s="64"/>
    </row>
    <row r="32" spans="2:5" ht="21" customHeight="1">
      <c r="B32" s="9" t="s">
        <v>1</v>
      </c>
      <c r="C32" s="68" t="s">
        <v>42</v>
      </c>
      <c r="D32" s="63"/>
      <c r="E32" s="69"/>
    </row>
    <row r="33" spans="2:5" ht="55.5" customHeight="1">
      <c r="B33" s="9" t="s">
        <v>2</v>
      </c>
      <c r="C33" s="55" t="s">
        <v>73</v>
      </c>
      <c r="D33" s="55"/>
      <c r="E33" s="55"/>
    </row>
    <row r="34" spans="2:5" ht="69" customHeight="1">
      <c r="B34" s="9" t="s">
        <v>3</v>
      </c>
      <c r="C34" s="55" t="s">
        <v>74</v>
      </c>
      <c r="D34" s="56"/>
      <c r="E34" s="56"/>
    </row>
    <row r="35" spans="2:5" ht="36" customHeight="1">
      <c r="B35" s="27" t="s">
        <v>4</v>
      </c>
      <c r="C35" s="57" t="s">
        <v>21</v>
      </c>
      <c r="D35" s="58"/>
      <c r="E35" s="58"/>
    </row>
    <row r="36" spans="2:5" ht="32.25" customHeight="1">
      <c r="B36" s="27" t="s">
        <v>35</v>
      </c>
      <c r="C36" s="59" t="s">
        <v>36</v>
      </c>
      <c r="D36" s="60"/>
      <c r="E36" s="60"/>
    </row>
    <row r="37" spans="2:5" ht="39" customHeight="1">
      <c r="B37" s="27" t="s">
        <v>41</v>
      </c>
      <c r="C37" s="57" t="s">
        <v>37</v>
      </c>
      <c r="D37" s="58"/>
      <c r="E37" s="58"/>
    </row>
    <row r="38" spans="2:5" ht="96.75" customHeight="1">
      <c r="B38" s="27" t="s">
        <v>5</v>
      </c>
      <c r="C38" s="57" t="s">
        <v>67</v>
      </c>
      <c r="D38" s="57"/>
      <c r="E38" s="57"/>
    </row>
    <row r="39" spans="2:5" ht="18" customHeight="1">
      <c r="B39" s="9" t="s">
        <v>6</v>
      </c>
      <c r="C39" s="4" t="s">
        <v>7</v>
      </c>
      <c r="D39" s="1"/>
      <c r="E39" s="9"/>
    </row>
    <row r="40" spans="2:5" ht="18" customHeight="1">
      <c r="B40" s="29"/>
      <c r="C40" s="65" t="s">
        <v>19</v>
      </c>
      <c r="D40" s="66"/>
      <c r="E40" s="67"/>
    </row>
    <row r="41" spans="3:5" ht="18" customHeight="1">
      <c r="C41" s="65" t="s">
        <v>8</v>
      </c>
      <c r="D41" s="67"/>
      <c r="E41" s="21"/>
    </row>
    <row r="42" spans="3:5" ht="18" customHeight="1">
      <c r="C42" s="53"/>
      <c r="D42" s="54"/>
      <c r="E42" s="21"/>
    </row>
    <row r="43" spans="3:5" ht="18" customHeight="1">
      <c r="C43" s="53"/>
      <c r="D43" s="54"/>
      <c r="E43" s="21"/>
    </row>
    <row r="44" spans="3:5" ht="18" customHeight="1">
      <c r="C44" s="53"/>
      <c r="D44" s="54"/>
      <c r="E44" s="21"/>
    </row>
    <row r="45" spans="3:5" ht="18" customHeight="1">
      <c r="C45" s="31" t="s">
        <v>10</v>
      </c>
      <c r="D45" s="31"/>
      <c r="E45" s="7"/>
    </row>
    <row r="46" spans="3:5" ht="18" customHeight="1">
      <c r="C46" s="65" t="s">
        <v>20</v>
      </c>
      <c r="D46" s="66"/>
      <c r="E46" s="67"/>
    </row>
    <row r="47" spans="3:5" ht="18" customHeight="1">
      <c r="C47" s="32" t="s">
        <v>8</v>
      </c>
      <c r="D47" s="30" t="s">
        <v>9</v>
      </c>
      <c r="E47" s="33" t="s">
        <v>11</v>
      </c>
    </row>
    <row r="48" spans="3:5" ht="18" customHeight="1">
      <c r="C48" s="34"/>
      <c r="D48" s="30"/>
      <c r="E48" s="35"/>
    </row>
    <row r="49" spans="3:5" ht="18" customHeight="1">
      <c r="C49" s="34"/>
      <c r="D49" s="30"/>
      <c r="E49" s="35"/>
    </row>
    <row r="50" spans="3:5" ht="18" customHeight="1">
      <c r="C50" s="31"/>
      <c r="D50" s="31"/>
      <c r="E50" s="7"/>
    </row>
    <row r="51" spans="3:5" ht="18" customHeight="1">
      <c r="C51" s="65" t="s">
        <v>22</v>
      </c>
      <c r="D51" s="66"/>
      <c r="E51" s="67"/>
    </row>
    <row r="52" spans="3:5" ht="18" customHeight="1">
      <c r="C52" s="65" t="s">
        <v>12</v>
      </c>
      <c r="D52" s="67"/>
      <c r="E52" s="21"/>
    </row>
    <row r="53" spans="3:5" ht="18" customHeight="1">
      <c r="C53" s="48"/>
      <c r="D53" s="48"/>
      <c r="E53" s="21"/>
    </row>
    <row r="54" spans="3:5" ht="34.5" customHeight="1">
      <c r="C54" s="20"/>
      <c r="D54" s="28"/>
      <c r="E54" s="28"/>
    </row>
    <row r="55" spans="3:5" ht="21" customHeight="1">
      <c r="C55" s="61"/>
      <c r="D55" s="62"/>
      <c r="E55" s="62"/>
    </row>
  </sheetData>
  <sheetProtection/>
  <mergeCells count="29">
    <mergeCell ref="C53:D53"/>
    <mergeCell ref="D12:E12"/>
    <mergeCell ref="C33:E33"/>
    <mergeCell ref="C32:E32"/>
    <mergeCell ref="C43:D43"/>
    <mergeCell ref="C44:D44"/>
    <mergeCell ref="C46:E46"/>
    <mergeCell ref="C52:D52"/>
    <mergeCell ref="C51:E51"/>
    <mergeCell ref="C55:E55"/>
    <mergeCell ref="C31:E31"/>
    <mergeCell ref="C35:E35"/>
    <mergeCell ref="C40:E40"/>
    <mergeCell ref="C41:D41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D10:E10"/>
    <mergeCell ref="C42:D42"/>
    <mergeCell ref="C34:E34"/>
    <mergeCell ref="C37:E37"/>
    <mergeCell ref="C36:E36"/>
    <mergeCell ref="C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1"/>
  <sheetViews>
    <sheetView showGridLines="0" tabSelected="1" zoomScale="87" zoomScaleNormal="87" zoomScalePageLayoutView="85" workbookViewId="0" topLeftCell="A4">
      <selection activeCell="H22" sqref="H22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14.25390625" style="1" customWidth="1"/>
    <col min="4" max="4" width="21.75390625" style="1" customWidth="1"/>
    <col min="5" max="5" width="7.875" style="40" customWidth="1"/>
    <col min="6" max="6" width="17.625" style="1" customWidth="1"/>
    <col min="7" max="7" width="36.625" style="1" customWidth="1"/>
    <col min="8" max="9" width="18.625" style="1" customWidth="1"/>
    <col min="10" max="10" width="19.125" style="1" customWidth="1"/>
    <col min="11" max="11" width="14.625" style="1" customWidth="1"/>
    <col min="12" max="12" width="17.875" style="1" customWidth="1"/>
    <col min="13" max="14" width="14.75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DFP.271.71.2019.KB</v>
      </c>
      <c r="M1" s="38" t="s">
        <v>56</v>
      </c>
      <c r="R1" s="2"/>
      <c r="S1" s="2"/>
    </row>
    <row r="2" spans="7:9" ht="15">
      <c r="G2" s="68"/>
      <c r="H2" s="68"/>
      <c r="I2" s="68"/>
    </row>
    <row r="3" ht="15">
      <c r="M3" s="38" t="s">
        <v>60</v>
      </c>
    </row>
    <row r="4" spans="2:16" ht="15">
      <c r="B4" s="4" t="s">
        <v>13</v>
      </c>
      <c r="C4" s="5">
        <v>9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70">
        <f>SUM(M11:M11)</f>
        <v>0</v>
      </c>
      <c r="I6" s="71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63" customHeight="1">
      <c r="A10" s="5" t="s">
        <v>40</v>
      </c>
      <c r="B10" s="5" t="s">
        <v>14</v>
      </c>
      <c r="C10" s="5" t="s">
        <v>15</v>
      </c>
      <c r="D10" s="5" t="s">
        <v>54</v>
      </c>
      <c r="E10" s="36" t="s">
        <v>59</v>
      </c>
      <c r="F10" s="14"/>
      <c r="G10" s="5" t="str">
        <f>"Nazwa handlowa /
"&amp;C10&amp;" / 
"&amp;D10</f>
        <v>Nazwa handlowa /
Dawka / 
Postać /Opakowanie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103</v>
      </c>
      <c r="C11" s="37" t="s">
        <v>104</v>
      </c>
      <c r="D11" s="37" t="s">
        <v>105</v>
      </c>
      <c r="E11" s="42">
        <v>1800</v>
      </c>
      <c r="F11" s="14" t="s">
        <v>106</v>
      </c>
      <c r="G11" s="15" t="s">
        <v>108</v>
      </c>
      <c r="H11" s="15"/>
      <c r="I11" s="15"/>
      <c r="J11" s="46"/>
      <c r="K11" s="43"/>
      <c r="L11" s="43"/>
      <c r="M11" s="43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I22" sqref="I22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DFP.271.71.2019.KB</v>
      </c>
      <c r="N1" s="38" t="s">
        <v>56</v>
      </c>
      <c r="S1" s="2"/>
      <c r="T1" s="2"/>
    </row>
    <row r="2" spans="7:9" ht="15">
      <c r="G2" s="68"/>
      <c r="H2" s="68"/>
      <c r="I2" s="68"/>
    </row>
    <row r="3" ht="15">
      <c r="N3" s="38" t="s">
        <v>60</v>
      </c>
    </row>
    <row r="4" spans="2:17" ht="15">
      <c r="B4" s="4" t="s">
        <v>13</v>
      </c>
      <c r="C4" s="5">
        <v>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70">
        <f>SUM(N11:N11)</f>
        <v>0</v>
      </c>
      <c r="I6" s="7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40</v>
      </c>
      <c r="B10" s="5" t="s">
        <v>14</v>
      </c>
      <c r="C10" s="5" t="s">
        <v>15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75</v>
      </c>
      <c r="C11" s="37" t="s">
        <v>77</v>
      </c>
      <c r="D11" s="37" t="s">
        <v>78</v>
      </c>
      <c r="E11" s="42">
        <v>550</v>
      </c>
      <c r="F11" s="14" t="s">
        <v>63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76</v>
      </c>
    </row>
    <row r="14" ht="15">
      <c r="B14" s="2"/>
    </row>
    <row r="15" spans="2:6" ht="37.5" customHeight="1">
      <c r="B15" s="68"/>
      <c r="C15" s="64"/>
      <c r="D15" s="64"/>
      <c r="E15" s="64"/>
      <c r="F15" s="64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C22" sqref="C22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DFP.271.71.2019.KB</v>
      </c>
      <c r="N1" s="38" t="s">
        <v>56</v>
      </c>
      <c r="S1" s="2"/>
      <c r="T1" s="2"/>
    </row>
    <row r="2" spans="7:9" ht="15">
      <c r="G2" s="68"/>
      <c r="H2" s="68"/>
      <c r="I2" s="68"/>
    </row>
    <row r="3" ht="15">
      <c r="N3" s="38" t="s">
        <v>60</v>
      </c>
    </row>
    <row r="4" spans="2:17" ht="15">
      <c r="B4" s="4" t="s">
        <v>13</v>
      </c>
      <c r="C4" s="5">
        <v>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70">
        <f>SUM(N11:N11)</f>
        <v>0</v>
      </c>
      <c r="I6" s="7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40</v>
      </c>
      <c r="B10" s="5" t="s">
        <v>14</v>
      </c>
      <c r="C10" s="5" t="s">
        <v>15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109</v>
      </c>
      <c r="C11" s="37" t="s">
        <v>79</v>
      </c>
      <c r="D11" s="37" t="s">
        <v>80</v>
      </c>
      <c r="E11" s="42">
        <v>40</v>
      </c>
      <c r="F11" s="14" t="s">
        <v>63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89</v>
      </c>
    </row>
    <row r="14" ht="15">
      <c r="B14" s="2"/>
    </row>
    <row r="15" spans="2:6" ht="37.5" customHeight="1">
      <c r="B15" s="68"/>
      <c r="C15" s="64"/>
      <c r="D15" s="64"/>
      <c r="E15" s="64"/>
      <c r="F15" s="64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D24" sqref="D24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5.875" style="1" customWidth="1"/>
    <col min="4" max="4" width="27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DFP.271.71.2019.KB</v>
      </c>
      <c r="N1" s="38" t="s">
        <v>56</v>
      </c>
      <c r="S1" s="2"/>
      <c r="T1" s="2"/>
    </row>
    <row r="2" spans="7:9" ht="15">
      <c r="G2" s="68"/>
      <c r="H2" s="68"/>
      <c r="I2" s="68"/>
    </row>
    <row r="3" ht="15">
      <c r="N3" s="38" t="s">
        <v>60</v>
      </c>
    </row>
    <row r="4" spans="2:17" ht="15">
      <c r="B4" s="4" t="s">
        <v>13</v>
      </c>
      <c r="C4" s="5">
        <v>3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70">
        <f>SUM(N11:N11)</f>
        <v>0</v>
      </c>
      <c r="I6" s="7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40</v>
      </c>
      <c r="B10" s="5" t="s">
        <v>14</v>
      </c>
      <c r="C10" s="5" t="s">
        <v>15</v>
      </c>
      <c r="D10" s="5" t="s">
        <v>61</v>
      </c>
      <c r="E10" s="36" t="s">
        <v>59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111" customHeight="1">
      <c r="A11" s="21" t="s">
        <v>1</v>
      </c>
      <c r="B11" s="37" t="s">
        <v>110</v>
      </c>
      <c r="C11" s="37" t="s">
        <v>81</v>
      </c>
      <c r="D11" s="37" t="s">
        <v>82</v>
      </c>
      <c r="E11" s="42">
        <v>195</v>
      </c>
      <c r="F11" s="14" t="s">
        <v>63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88</v>
      </c>
    </row>
    <row r="14" ht="15">
      <c r="B14" s="2"/>
    </row>
    <row r="15" spans="2:6" ht="37.5" customHeight="1">
      <c r="B15" s="68"/>
      <c r="C15" s="64"/>
      <c r="D15" s="64"/>
      <c r="E15" s="64"/>
      <c r="F15" s="64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5" workbookViewId="0" topLeftCell="A1">
      <selection activeCell="J24" sqref="J24"/>
    </sheetView>
  </sheetViews>
  <sheetFormatPr defaultColWidth="9.00390625" defaultRowHeight="12.75"/>
  <cols>
    <col min="1" max="1" width="4.75390625" style="1" customWidth="1"/>
    <col min="2" max="2" width="20.00390625" style="1" customWidth="1"/>
    <col min="3" max="3" width="14.6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DFP.271.71.2019.KB</v>
      </c>
      <c r="N1" s="38" t="s">
        <v>56</v>
      </c>
      <c r="S1" s="2"/>
      <c r="T1" s="2"/>
    </row>
    <row r="2" spans="7:9" ht="15">
      <c r="G2" s="68"/>
      <c r="H2" s="68"/>
      <c r="I2" s="68"/>
    </row>
    <row r="3" ht="15">
      <c r="N3" s="38" t="s">
        <v>60</v>
      </c>
    </row>
    <row r="4" spans="2:17" ht="15">
      <c r="B4" s="4" t="s">
        <v>13</v>
      </c>
      <c r="C4" s="5">
        <v>4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70">
        <f>SUM(N11:N12)</f>
        <v>0</v>
      </c>
      <c r="I6" s="7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40</v>
      </c>
      <c r="B10" s="5" t="s">
        <v>14</v>
      </c>
      <c r="C10" s="5" t="s">
        <v>15</v>
      </c>
      <c r="D10" s="5" t="s">
        <v>54</v>
      </c>
      <c r="E10" s="36" t="s">
        <v>62</v>
      </c>
      <c r="F10" s="14"/>
      <c r="G10" s="5" t="str">
        <f>"Nazwa handlowa /
"&amp;C10&amp;" / 
"&amp;D10</f>
        <v>Nazwa handlowa /
Dawka / 
Postać /Opakowanie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83</v>
      </c>
      <c r="C11" s="37" t="s">
        <v>84</v>
      </c>
      <c r="D11" s="37" t="s">
        <v>85</v>
      </c>
      <c r="E11" s="42">
        <v>130</v>
      </c>
      <c r="F11" s="14" t="s">
        <v>63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36" customHeight="1">
      <c r="A12" s="21" t="s">
        <v>2</v>
      </c>
      <c r="B12" s="37" t="s">
        <v>83</v>
      </c>
      <c r="C12" s="37" t="s">
        <v>86</v>
      </c>
      <c r="D12" s="37" t="s">
        <v>85</v>
      </c>
      <c r="E12" s="42">
        <v>80</v>
      </c>
      <c r="F12" s="21" t="s">
        <v>63</v>
      </c>
      <c r="G12" s="15"/>
      <c r="H12" s="15"/>
      <c r="I12" s="21"/>
      <c r="J12" s="16"/>
      <c r="K12" s="15"/>
      <c r="L12" s="15"/>
      <c r="M12" s="15"/>
      <c r="N12" s="17">
        <f>ROUND(L12*ROUND(M12,2),2)</f>
        <v>0</v>
      </c>
    </row>
    <row r="14" ht="15">
      <c r="B14" s="2" t="s">
        <v>87</v>
      </c>
    </row>
    <row r="15" ht="15">
      <c r="B15" s="2" t="s">
        <v>64</v>
      </c>
    </row>
    <row r="16" spans="2:6" ht="45" customHeight="1">
      <c r="B16" s="68"/>
      <c r="C16" s="62"/>
      <c r="D16" s="62"/>
      <c r="E16" s="62"/>
      <c r="F16" s="62"/>
    </row>
    <row r="17" ht="15">
      <c r="B17" s="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4"/>
  <sheetViews>
    <sheetView showGridLines="0" zoomScale="87" zoomScaleNormal="87" zoomScalePageLayoutView="85" workbookViewId="0" topLeftCell="A1">
      <selection activeCell="D11" sqref="D11"/>
    </sheetView>
  </sheetViews>
  <sheetFormatPr defaultColWidth="9.00390625" defaultRowHeight="12.75"/>
  <cols>
    <col min="1" max="1" width="9.875" style="1" customWidth="1"/>
    <col min="2" max="2" width="16.25390625" style="1" customWidth="1"/>
    <col min="3" max="3" width="8.875" style="1" customWidth="1"/>
    <col min="4" max="4" width="25.375" style="1" customWidth="1"/>
    <col min="5" max="5" width="7.875" style="40" customWidth="1"/>
    <col min="6" max="6" width="15.875" style="1" customWidth="1"/>
    <col min="7" max="7" width="36.625" style="1" customWidth="1"/>
    <col min="8" max="9" width="18.625" style="1" customWidth="1"/>
    <col min="10" max="10" width="19.125" style="1" customWidth="1"/>
    <col min="11" max="11" width="16.875" style="1" customWidth="1"/>
    <col min="12" max="12" width="19.75390625" style="1" customWidth="1"/>
    <col min="13" max="13" width="14.7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DFP.271.71.2019.KB</v>
      </c>
      <c r="M1" s="38" t="s">
        <v>56</v>
      </c>
      <c r="R1" s="2"/>
      <c r="S1" s="2"/>
    </row>
    <row r="2" spans="7:9" ht="15">
      <c r="G2" s="68"/>
      <c r="H2" s="68"/>
      <c r="I2" s="68"/>
    </row>
    <row r="3" ht="15">
      <c r="M3" s="38" t="s">
        <v>60</v>
      </c>
    </row>
    <row r="4" spans="2:16" ht="15">
      <c r="B4" s="4" t="s">
        <v>13</v>
      </c>
      <c r="C4" s="5">
        <v>5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70">
        <f>SUM(M11:M11)</f>
        <v>0</v>
      </c>
      <c r="I6" s="71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60" customHeight="1">
      <c r="A10" s="5" t="s">
        <v>40</v>
      </c>
      <c r="B10" s="5" t="s">
        <v>14</v>
      </c>
      <c r="C10" s="5" t="s">
        <v>15</v>
      </c>
      <c r="D10" s="5" t="s">
        <v>61</v>
      </c>
      <c r="E10" s="36" t="s">
        <v>62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90</v>
      </c>
      <c r="C11" s="37" t="s">
        <v>91</v>
      </c>
      <c r="D11" s="37" t="s">
        <v>92</v>
      </c>
      <c r="E11" s="42">
        <v>180</v>
      </c>
      <c r="F11" s="14" t="s">
        <v>63</v>
      </c>
      <c r="G11" s="15" t="s">
        <v>66</v>
      </c>
      <c r="H11" s="15"/>
      <c r="I11" s="15"/>
      <c r="J11" s="16"/>
      <c r="K11" s="43"/>
      <c r="L11" s="43"/>
      <c r="M11" s="43"/>
      <c r="N11" s="17">
        <f>ROUND(L11*ROUND(M11,2),2)</f>
        <v>0</v>
      </c>
    </row>
    <row r="13" ht="15">
      <c r="B13" s="2" t="s">
        <v>71</v>
      </c>
    </row>
    <row r="14" ht="15">
      <c r="B14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4"/>
  <sheetViews>
    <sheetView showGridLines="0" zoomScale="87" zoomScaleNormal="87" zoomScalePageLayoutView="80" workbookViewId="0" topLeftCell="A1">
      <selection activeCell="C23" sqref="C23"/>
    </sheetView>
  </sheetViews>
  <sheetFormatPr defaultColWidth="9.00390625" defaultRowHeight="12.75"/>
  <cols>
    <col min="1" max="1" width="4.75390625" style="1" customWidth="1"/>
    <col min="2" max="2" width="19.125" style="1" customWidth="1"/>
    <col min="3" max="3" width="16.75390625" style="1" customWidth="1"/>
    <col min="4" max="4" width="23.25390625" style="1" customWidth="1"/>
    <col min="5" max="5" width="7.875" style="40" customWidth="1"/>
    <col min="6" max="6" width="15.12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2" width="16.875" style="1" customWidth="1"/>
    <col min="13" max="13" width="14.75390625" style="1" customWidth="1"/>
    <col min="14" max="14" width="12.25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DFP.271.71.2019.KB</v>
      </c>
      <c r="M1" s="38" t="s">
        <v>56</v>
      </c>
      <c r="R1" s="2"/>
      <c r="S1" s="2"/>
    </row>
    <row r="2" spans="7:9" ht="15">
      <c r="G2" s="68"/>
      <c r="H2" s="68"/>
      <c r="I2" s="68"/>
    </row>
    <row r="3" ht="15">
      <c r="M3" s="38" t="s">
        <v>60</v>
      </c>
    </row>
    <row r="4" spans="2:16" ht="15">
      <c r="B4" s="4" t="s">
        <v>13</v>
      </c>
      <c r="C4" s="5">
        <v>6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70">
        <f>SUM(M11:M11)</f>
        <v>0</v>
      </c>
      <c r="I6" s="71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66" customHeight="1">
      <c r="A10" s="5" t="s">
        <v>40</v>
      </c>
      <c r="B10" s="5" t="s">
        <v>14</v>
      </c>
      <c r="C10" s="5" t="s">
        <v>15</v>
      </c>
      <c r="D10" s="5" t="s">
        <v>54</v>
      </c>
      <c r="E10" s="36" t="s">
        <v>59</v>
      </c>
      <c r="F10" s="14"/>
      <c r="G10" s="5" t="str">
        <f>"Nazwa handlowa /
"&amp;C10&amp;" / 
"&amp;D10</f>
        <v>Nazwa handlowa /
Dawka / 
Postać /Opakowanie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90">
      <c r="A11" s="21" t="s">
        <v>1</v>
      </c>
      <c r="B11" s="37" t="s">
        <v>111</v>
      </c>
      <c r="C11" s="37" t="s">
        <v>97</v>
      </c>
      <c r="D11" s="37" t="s">
        <v>98</v>
      </c>
      <c r="E11" s="42">
        <v>1100</v>
      </c>
      <c r="F11" s="14" t="s">
        <v>106</v>
      </c>
      <c r="G11" s="15" t="s">
        <v>96</v>
      </c>
      <c r="H11" s="15"/>
      <c r="I11" s="15"/>
      <c r="J11" s="16" t="s">
        <v>99</v>
      </c>
      <c r="K11" s="15"/>
      <c r="L11" s="15"/>
      <c r="M11" s="15"/>
      <c r="N11" s="17">
        <f>ROUND(L11*ROUND(M11,2),2)</f>
        <v>0</v>
      </c>
    </row>
    <row r="12" spans="11:15" ht="15">
      <c r="K12" s="44"/>
      <c r="L12" s="44"/>
      <c r="M12" s="44"/>
      <c r="N12" s="45"/>
      <c r="O12" s="9"/>
    </row>
    <row r="13" spans="2:14" ht="15">
      <c r="B13" s="2" t="s">
        <v>107</v>
      </c>
      <c r="K13" s="9"/>
      <c r="L13" s="9"/>
      <c r="M13" s="9"/>
      <c r="N13" s="9"/>
    </row>
    <row r="14" ht="15">
      <c r="B14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"/>
  <sheetViews>
    <sheetView showGridLines="0" zoomScale="87" zoomScaleNormal="87" zoomScalePageLayoutView="80" workbookViewId="0" topLeftCell="A1">
      <selection activeCell="I30" sqref="I30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22.00390625" style="1" customWidth="1"/>
    <col min="4" max="4" width="18.25390625" style="1" customWidth="1"/>
    <col min="5" max="5" width="7.875" style="40" customWidth="1"/>
    <col min="6" max="6" width="17.25390625" style="1" customWidth="1"/>
    <col min="7" max="7" width="36.625" style="1" customWidth="1"/>
    <col min="8" max="9" width="18.625" style="1" customWidth="1"/>
    <col min="10" max="10" width="22.75390625" style="1" customWidth="1"/>
    <col min="11" max="11" width="14.625" style="1" customWidth="1"/>
    <col min="12" max="12" width="17.25390625" style="1" customWidth="1"/>
    <col min="13" max="13" width="14.75390625" style="1" customWidth="1"/>
    <col min="14" max="14" width="12.37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DFP.271.71.2019.KB</v>
      </c>
      <c r="M1" s="38" t="s">
        <v>56</v>
      </c>
      <c r="R1" s="2"/>
      <c r="S1" s="2"/>
    </row>
    <row r="2" spans="7:9" ht="15">
      <c r="G2" s="68"/>
      <c r="H2" s="68"/>
      <c r="I2" s="68"/>
    </row>
    <row r="3" ht="15">
      <c r="M3" s="38" t="s">
        <v>60</v>
      </c>
    </row>
    <row r="4" spans="2:16" ht="15">
      <c r="B4" s="4" t="s">
        <v>13</v>
      </c>
      <c r="C4" s="5">
        <v>7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7"/>
      <c r="F6" s="9"/>
      <c r="G6" s="11" t="s">
        <v>0</v>
      </c>
      <c r="H6" s="70">
        <f>SUM(M11:M11)</f>
        <v>0</v>
      </c>
      <c r="I6" s="71"/>
      <c r="P6" s="1"/>
    </row>
    <row r="7" spans="1:16" ht="15">
      <c r="A7" s="4"/>
      <c r="C7" s="9"/>
      <c r="D7" s="9"/>
      <c r="E7" s="7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63.75" customHeight="1">
      <c r="A10" s="5" t="s">
        <v>40</v>
      </c>
      <c r="B10" s="5" t="s">
        <v>14</v>
      </c>
      <c r="C10" s="5" t="s">
        <v>15</v>
      </c>
      <c r="D10" s="5" t="s">
        <v>65</v>
      </c>
      <c r="E10" s="36" t="s">
        <v>59</v>
      </c>
      <c r="F10" s="14"/>
      <c r="G10" s="5" t="str">
        <f>"Nazwa handlowa /
"&amp;C10&amp;" / 
"&amp;D10</f>
        <v>Nazwa handlowa /
Dawka / 
Postać 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90">
      <c r="A11" s="21" t="s">
        <v>1</v>
      </c>
      <c r="B11" s="37" t="s">
        <v>93</v>
      </c>
      <c r="C11" s="37" t="s">
        <v>94</v>
      </c>
      <c r="D11" s="37" t="s">
        <v>95</v>
      </c>
      <c r="E11" s="42">
        <v>6500</v>
      </c>
      <c r="F11" s="14" t="s">
        <v>106</v>
      </c>
      <c r="G11" s="15" t="s">
        <v>96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="87" zoomScaleNormal="87" zoomScalePageLayoutView="80" workbookViewId="0" topLeftCell="A1">
      <selection activeCell="H26" sqref="H26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DFP.271.71.2019.KB</v>
      </c>
      <c r="N1" s="38" t="s">
        <v>56</v>
      </c>
      <c r="S1" s="2"/>
      <c r="T1" s="2"/>
    </row>
    <row r="2" spans="7:9" ht="15">
      <c r="G2" s="68"/>
      <c r="H2" s="68"/>
      <c r="I2" s="68"/>
    </row>
    <row r="3" ht="15">
      <c r="N3" s="38" t="s">
        <v>60</v>
      </c>
    </row>
    <row r="4" spans="2:17" ht="15">
      <c r="B4" s="4" t="s">
        <v>13</v>
      </c>
      <c r="C4" s="5">
        <v>8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70">
        <f>SUM(N11:N11)</f>
        <v>0</v>
      </c>
      <c r="I6" s="7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40</v>
      </c>
      <c r="B10" s="5" t="s">
        <v>14</v>
      </c>
      <c r="C10" s="5" t="s">
        <v>15</v>
      </c>
      <c r="D10" s="5" t="s">
        <v>69</v>
      </c>
      <c r="E10" s="36" t="s">
        <v>62</v>
      </c>
      <c r="F10" s="14"/>
      <c r="G10" s="5" t="str">
        <f>"Nazwa handlowa /
"&amp;C10&amp;" / 
"&amp;D10</f>
        <v>Nazwa handlowa /
Dawka / 
Postać / Opakowanie</v>
      </c>
      <c r="H10" s="5" t="s">
        <v>57</v>
      </c>
      <c r="I10" s="5" t="str">
        <f>B10</f>
        <v>Skład</v>
      </c>
      <c r="J10" s="5" t="s">
        <v>58</v>
      </c>
      <c r="K10" s="5" t="s">
        <v>32</v>
      </c>
      <c r="L10" s="5" t="s">
        <v>33</v>
      </c>
      <c r="M10" s="5" t="s">
        <v>34</v>
      </c>
      <c r="N10" s="5" t="s">
        <v>16</v>
      </c>
    </row>
    <row r="11" spans="1:14" ht="45">
      <c r="A11" s="21" t="s">
        <v>1</v>
      </c>
      <c r="B11" s="37" t="s">
        <v>100</v>
      </c>
      <c r="C11" s="37" t="s">
        <v>101</v>
      </c>
      <c r="D11" s="37" t="s">
        <v>102</v>
      </c>
      <c r="E11" s="42">
        <v>1800</v>
      </c>
      <c r="F11" s="14" t="s">
        <v>106</v>
      </c>
      <c r="G11" s="15" t="s">
        <v>66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B12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2017-12-19T12:42:05Z</cp:lastPrinted>
  <dcterms:created xsi:type="dcterms:W3CDTF">2003-05-16T10:10:29Z</dcterms:created>
  <dcterms:modified xsi:type="dcterms:W3CDTF">2019-08-06T09:20:31Z</dcterms:modified>
  <cp:category/>
  <cp:version/>
  <cp:contentType/>
  <cp:contentStatus/>
</cp:coreProperties>
</file>